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z.zaliene\Desktop\"/>
    </mc:Choice>
  </mc:AlternateContent>
  <xr:revisionPtr revIDLastSave="0" documentId="13_ncr:1_{C8BB936B-DC0F-4BDC-93DB-3552568CE1B8}" xr6:coauthVersionLast="47" xr6:coauthVersionMax="47" xr10:uidLastSave="{00000000-0000-0000-0000-000000000000}"/>
  <bookViews>
    <workbookView xWindow="-120" yWindow="-120" windowWidth="25440" windowHeight="15270" activeTab="7" xr2:uid="{00000000-000D-0000-FFFF-FFFF00000000}"/>
  </bookViews>
  <sheets>
    <sheet name="P1" sheetId="1" r:id="rId1"/>
    <sheet name="P2" sheetId="2" r:id="rId2"/>
    <sheet name="P3" sheetId="10" r:id="rId3"/>
    <sheet name="P4" sheetId="4" r:id="rId4"/>
    <sheet name="P5" sheetId="5" r:id="rId5"/>
    <sheet name="P6" sheetId="6" r:id="rId6"/>
    <sheet name="P7" sheetId="7" r:id="rId7"/>
    <sheet name="P8" sheetId="8" r:id="rId8"/>
    <sheet name="Lėšų suvestinė" sheetId="9" r:id="rId9"/>
  </sheets>
  <definedNames>
    <definedName name="_Hlk180759830" localSheetId="7">'P8'!$F$24</definedName>
    <definedName name="_Hlk97301010" localSheetId="1">'P2'!#REF!</definedName>
    <definedName name="_xlnm.Print_Area" localSheetId="0">'P1'!$A$5:$Q$81</definedName>
    <definedName name="_xlnm.Print_Area" localSheetId="1">'P2'!$A$5:$Q$102</definedName>
    <definedName name="_xlnm.Print_Area" localSheetId="2">'P3'!$A$5:$Q$232</definedName>
    <definedName name="_xlnm.Print_Area" localSheetId="3">'P4'!$A$5:$Q$114</definedName>
    <definedName name="_xlnm.Print_Area" localSheetId="4">'P5'!$A$5:$Q$83</definedName>
    <definedName name="_xlnm.Print_Area" localSheetId="5">'P6'!$A$5:$Q$108</definedName>
    <definedName name="_xlnm.Print_Area" localSheetId="6">'P7'!$A$5:$Q$114</definedName>
    <definedName name="_xlnm.Print_Area" localSheetId="7">'P8'!$A$5:$Q$53</definedName>
    <definedName name="_xlnm.Print_Titles" localSheetId="0">'P1'!$9:$11</definedName>
    <definedName name="_xlnm.Print_Titles" localSheetId="1">'P2'!$9:$11</definedName>
    <definedName name="_xlnm.Print_Titles" localSheetId="2">'P3'!$9:$11</definedName>
    <definedName name="_xlnm.Print_Titles" localSheetId="3">'P4'!$9:$11</definedName>
    <definedName name="_xlnm.Print_Titles" localSheetId="4">'P5'!$8:$10</definedName>
    <definedName name="_xlnm.Print_Titles" localSheetId="5">'P6'!$9:$11</definedName>
    <definedName name="_xlnm.Print_Titles" localSheetId="6">'P7'!$9:$11</definedName>
    <definedName name="Z_3605BC3D_DA08_4E24_988A_34DA5774E919_.wvu.PrintArea" localSheetId="0" hidden="1">'P1'!$A$5:$Q$81</definedName>
    <definedName name="Z_3605BC3D_DA08_4E24_988A_34DA5774E919_.wvu.PrintArea" localSheetId="1" hidden="1">'P2'!$A$5:$Q$102</definedName>
    <definedName name="Z_3605BC3D_DA08_4E24_988A_34DA5774E919_.wvu.PrintArea" localSheetId="2" hidden="1">'P3'!$A$5:$Q$232</definedName>
    <definedName name="Z_3605BC3D_DA08_4E24_988A_34DA5774E919_.wvu.PrintArea" localSheetId="3" hidden="1">'P4'!$A$5:$Q$114</definedName>
    <definedName name="Z_3605BC3D_DA08_4E24_988A_34DA5774E919_.wvu.PrintArea" localSheetId="4" hidden="1">'P5'!$A$5:$Q$83</definedName>
    <definedName name="Z_3605BC3D_DA08_4E24_988A_34DA5774E919_.wvu.PrintArea" localSheetId="5" hidden="1">'P6'!$A$5:$Q$108</definedName>
    <definedName name="Z_3605BC3D_DA08_4E24_988A_34DA5774E919_.wvu.PrintArea" localSheetId="6" hidden="1">'P7'!$A$5:$Q$114</definedName>
    <definedName name="Z_3605BC3D_DA08_4E24_988A_34DA5774E919_.wvu.PrintArea" localSheetId="7" hidden="1">'P8'!$A$5:$Q$53</definedName>
    <definedName name="Z_3605BC3D_DA08_4E24_988A_34DA5774E919_.wvu.PrintTitles" localSheetId="0" hidden="1">'P1'!$9:$11</definedName>
    <definedName name="Z_3605BC3D_DA08_4E24_988A_34DA5774E919_.wvu.PrintTitles" localSheetId="1" hidden="1">'P2'!$9:$11</definedName>
    <definedName name="Z_3605BC3D_DA08_4E24_988A_34DA5774E919_.wvu.PrintTitles" localSheetId="2" hidden="1">'P3'!$9:$11</definedName>
    <definedName name="Z_3605BC3D_DA08_4E24_988A_34DA5774E919_.wvu.PrintTitles" localSheetId="3" hidden="1">'P4'!$9:$11</definedName>
    <definedName name="Z_3605BC3D_DA08_4E24_988A_34DA5774E919_.wvu.PrintTitles" localSheetId="4" hidden="1">'P5'!$8:$10</definedName>
    <definedName name="Z_3605BC3D_DA08_4E24_988A_34DA5774E919_.wvu.PrintTitles" localSheetId="5" hidden="1">'P6'!$9:$11</definedName>
    <definedName name="Z_3605BC3D_DA08_4E24_988A_34DA5774E919_.wvu.PrintTitles" localSheetId="6" hidden="1">'P7'!$9:$11</definedName>
    <definedName name="Z_3605BC3D_DA08_4E24_988A_34DA5774E919_.wvu.Rows" localSheetId="7" hidden="1">'P8'!#REF!</definedName>
    <definedName name="Z_39D908BC_033E_4CDB_87CE_9CC789F7C428_.wvu.PrintArea" localSheetId="0" hidden="1">'P1'!$A$5:$Q$81</definedName>
    <definedName name="Z_39D908BC_033E_4CDB_87CE_9CC789F7C428_.wvu.PrintArea" localSheetId="1" hidden="1">'P2'!$A$5:$Q$102</definedName>
    <definedName name="Z_39D908BC_033E_4CDB_87CE_9CC789F7C428_.wvu.PrintArea" localSheetId="2" hidden="1">'P3'!$A$5:$Q$232</definedName>
    <definedName name="Z_39D908BC_033E_4CDB_87CE_9CC789F7C428_.wvu.PrintArea" localSheetId="3" hidden="1">'P4'!$A$5:$Q$114</definedName>
    <definedName name="Z_39D908BC_033E_4CDB_87CE_9CC789F7C428_.wvu.PrintArea" localSheetId="4" hidden="1">'P5'!$A$5:$Q$83</definedName>
    <definedName name="Z_39D908BC_033E_4CDB_87CE_9CC789F7C428_.wvu.PrintArea" localSheetId="5" hidden="1">'P6'!$A$5:$Q$108</definedName>
    <definedName name="Z_39D908BC_033E_4CDB_87CE_9CC789F7C428_.wvu.PrintArea" localSheetId="6" hidden="1">'P7'!$A$5:$Q$114</definedName>
    <definedName name="Z_39D908BC_033E_4CDB_87CE_9CC789F7C428_.wvu.PrintArea" localSheetId="7" hidden="1">'P8'!$A$5:$Q$53</definedName>
    <definedName name="Z_39D908BC_033E_4CDB_87CE_9CC789F7C428_.wvu.PrintTitles" localSheetId="0" hidden="1">'P1'!$9:$11</definedName>
    <definedName name="Z_39D908BC_033E_4CDB_87CE_9CC789F7C428_.wvu.PrintTitles" localSheetId="1" hidden="1">'P2'!$9:$11</definedName>
    <definedName name="Z_39D908BC_033E_4CDB_87CE_9CC789F7C428_.wvu.PrintTitles" localSheetId="2" hidden="1">'P3'!$9:$11</definedName>
    <definedName name="Z_39D908BC_033E_4CDB_87CE_9CC789F7C428_.wvu.PrintTitles" localSheetId="3" hidden="1">'P4'!$9:$11</definedName>
    <definedName name="Z_39D908BC_033E_4CDB_87CE_9CC789F7C428_.wvu.PrintTitles" localSheetId="4" hidden="1">'P5'!$8:$10</definedName>
    <definedName name="Z_39D908BC_033E_4CDB_87CE_9CC789F7C428_.wvu.PrintTitles" localSheetId="5" hidden="1">'P6'!$9:$11</definedName>
    <definedName name="Z_39D908BC_033E_4CDB_87CE_9CC789F7C428_.wvu.PrintTitles" localSheetId="6" hidden="1">'P7'!$9:$11</definedName>
    <definedName name="Z_39D908BC_033E_4CDB_87CE_9CC789F7C428_.wvu.Rows" localSheetId="7" hidden="1">'P8'!#REF!</definedName>
    <definedName name="Z_4E9D4243_8691_4877_A6A6_DC88F9AD25FC_.wvu.PrintArea" localSheetId="0" hidden="1">'P1'!$A$5:$Q$81</definedName>
    <definedName name="Z_4E9D4243_8691_4877_A6A6_DC88F9AD25FC_.wvu.PrintArea" localSheetId="1" hidden="1">'P2'!$A$5:$Q$102</definedName>
    <definedName name="Z_4E9D4243_8691_4877_A6A6_DC88F9AD25FC_.wvu.PrintArea" localSheetId="2" hidden="1">'P3'!$A$5:$Q$232</definedName>
    <definedName name="Z_4E9D4243_8691_4877_A6A6_DC88F9AD25FC_.wvu.PrintArea" localSheetId="3" hidden="1">'P4'!$A$5:$Q$114</definedName>
    <definedName name="Z_4E9D4243_8691_4877_A6A6_DC88F9AD25FC_.wvu.PrintArea" localSheetId="4" hidden="1">'P5'!$A$5:$Q$83</definedName>
    <definedName name="Z_4E9D4243_8691_4877_A6A6_DC88F9AD25FC_.wvu.PrintArea" localSheetId="5" hidden="1">'P6'!$A$5:$Q$108</definedName>
    <definedName name="Z_4E9D4243_8691_4877_A6A6_DC88F9AD25FC_.wvu.PrintArea" localSheetId="6" hidden="1">'P7'!$A$5:$Q$114</definedName>
    <definedName name="Z_4E9D4243_8691_4877_A6A6_DC88F9AD25FC_.wvu.PrintArea" localSheetId="7" hidden="1">'P8'!$A$5:$Q$53</definedName>
    <definedName name="Z_4E9D4243_8691_4877_A6A6_DC88F9AD25FC_.wvu.PrintTitles" localSheetId="0" hidden="1">'P1'!$9:$11</definedName>
    <definedName name="Z_4E9D4243_8691_4877_A6A6_DC88F9AD25FC_.wvu.PrintTitles" localSheetId="1" hidden="1">'P2'!$9:$11</definedName>
    <definedName name="Z_4E9D4243_8691_4877_A6A6_DC88F9AD25FC_.wvu.PrintTitles" localSheetId="2" hidden="1">'P3'!$9:$11</definedName>
    <definedName name="Z_4E9D4243_8691_4877_A6A6_DC88F9AD25FC_.wvu.PrintTitles" localSheetId="3" hidden="1">'P4'!$9:$11</definedName>
    <definedName name="Z_4E9D4243_8691_4877_A6A6_DC88F9AD25FC_.wvu.PrintTitles" localSheetId="4" hidden="1">'P5'!$8:$10</definedName>
    <definedName name="Z_4E9D4243_8691_4877_A6A6_DC88F9AD25FC_.wvu.PrintTitles" localSheetId="5" hidden="1">'P6'!$9:$11</definedName>
    <definedName name="Z_4E9D4243_8691_4877_A6A6_DC88F9AD25FC_.wvu.PrintTitles" localSheetId="6" hidden="1">'P7'!$9:$11</definedName>
    <definedName name="Z_4E9D4243_8691_4877_A6A6_DC88F9AD25FC_.wvu.Rows" localSheetId="7" hidden="1">'P8'!#REF!</definedName>
    <definedName name="Z_511C5918_FA8C_42C0_9248_A0F117BEEAC2_.wvu.PrintArea" localSheetId="0" hidden="1">'P1'!$A$5:$Q$81</definedName>
    <definedName name="Z_511C5918_FA8C_42C0_9248_A0F117BEEAC2_.wvu.PrintArea" localSheetId="1" hidden="1">'P2'!$A$5:$Q$102</definedName>
    <definedName name="Z_511C5918_FA8C_42C0_9248_A0F117BEEAC2_.wvu.PrintArea" localSheetId="2" hidden="1">'P3'!$A$5:$Q$232</definedName>
    <definedName name="Z_511C5918_FA8C_42C0_9248_A0F117BEEAC2_.wvu.PrintArea" localSheetId="3" hidden="1">'P4'!$A$5:$Q$114</definedName>
    <definedName name="Z_511C5918_FA8C_42C0_9248_A0F117BEEAC2_.wvu.PrintArea" localSheetId="4" hidden="1">'P5'!$A$5:$Q$83</definedName>
    <definedName name="Z_511C5918_FA8C_42C0_9248_A0F117BEEAC2_.wvu.PrintArea" localSheetId="5" hidden="1">'P6'!$A$5:$Q$108</definedName>
    <definedName name="Z_511C5918_FA8C_42C0_9248_A0F117BEEAC2_.wvu.PrintArea" localSheetId="6" hidden="1">'P7'!$A$5:$Q$114</definedName>
    <definedName name="Z_511C5918_FA8C_42C0_9248_A0F117BEEAC2_.wvu.PrintArea" localSheetId="7" hidden="1">'P8'!$A$5:$Q$53</definedName>
    <definedName name="Z_511C5918_FA8C_42C0_9248_A0F117BEEAC2_.wvu.PrintTitles" localSheetId="0" hidden="1">'P1'!$9:$11</definedName>
    <definedName name="Z_511C5918_FA8C_42C0_9248_A0F117BEEAC2_.wvu.PrintTitles" localSheetId="1" hidden="1">'P2'!$9:$11</definedName>
    <definedName name="Z_511C5918_FA8C_42C0_9248_A0F117BEEAC2_.wvu.PrintTitles" localSheetId="2" hidden="1">'P3'!$9:$11</definedName>
    <definedName name="Z_511C5918_FA8C_42C0_9248_A0F117BEEAC2_.wvu.PrintTitles" localSheetId="3" hidden="1">'P4'!$9:$11</definedName>
    <definedName name="Z_511C5918_FA8C_42C0_9248_A0F117BEEAC2_.wvu.PrintTitles" localSheetId="4" hidden="1">'P5'!$8:$10</definedName>
    <definedName name="Z_511C5918_FA8C_42C0_9248_A0F117BEEAC2_.wvu.PrintTitles" localSheetId="5" hidden="1">'P6'!$9:$11</definedName>
    <definedName name="Z_511C5918_FA8C_42C0_9248_A0F117BEEAC2_.wvu.PrintTitles" localSheetId="6" hidden="1">'P7'!$9:$11</definedName>
    <definedName name="Z_511C5918_FA8C_42C0_9248_A0F117BEEAC2_.wvu.Rows" localSheetId="7" hidden="1">'P8'!#REF!</definedName>
    <definedName name="Z_524848B6_13AA_426C_937E_E4D0F9D963E1_.wvu.PrintArea" localSheetId="0" hidden="1">'P1'!$A$5:$Q$81</definedName>
    <definedName name="Z_524848B6_13AA_426C_937E_E4D0F9D963E1_.wvu.PrintArea" localSheetId="1" hidden="1">'P2'!$A$5:$Q$102</definedName>
    <definedName name="Z_524848B6_13AA_426C_937E_E4D0F9D963E1_.wvu.PrintArea" localSheetId="2" hidden="1">'P3'!$A$5:$Q$232</definedName>
    <definedName name="Z_524848B6_13AA_426C_937E_E4D0F9D963E1_.wvu.PrintArea" localSheetId="3" hidden="1">'P4'!$A$5:$Q$114</definedName>
    <definedName name="Z_524848B6_13AA_426C_937E_E4D0F9D963E1_.wvu.PrintArea" localSheetId="4" hidden="1">'P5'!$A$5:$Q$83</definedName>
    <definedName name="Z_524848B6_13AA_426C_937E_E4D0F9D963E1_.wvu.PrintArea" localSheetId="5" hidden="1">'P6'!$A$5:$Q$108</definedName>
    <definedName name="Z_524848B6_13AA_426C_937E_E4D0F9D963E1_.wvu.PrintArea" localSheetId="6" hidden="1">'P7'!$A$5:$Q$114</definedName>
    <definedName name="Z_524848B6_13AA_426C_937E_E4D0F9D963E1_.wvu.PrintArea" localSheetId="7" hidden="1">'P8'!$A$5:$Q$53</definedName>
    <definedName name="Z_524848B6_13AA_426C_937E_E4D0F9D963E1_.wvu.PrintTitles" localSheetId="0" hidden="1">'P1'!$9:$11</definedName>
    <definedName name="Z_524848B6_13AA_426C_937E_E4D0F9D963E1_.wvu.PrintTitles" localSheetId="1" hidden="1">'P2'!$9:$11</definedName>
    <definedName name="Z_524848B6_13AA_426C_937E_E4D0F9D963E1_.wvu.PrintTitles" localSheetId="2" hidden="1">'P3'!$9:$11</definedName>
    <definedName name="Z_524848B6_13AA_426C_937E_E4D0F9D963E1_.wvu.PrintTitles" localSheetId="3" hidden="1">'P4'!$9:$11</definedName>
    <definedName name="Z_524848B6_13AA_426C_937E_E4D0F9D963E1_.wvu.PrintTitles" localSheetId="4" hidden="1">'P5'!$8:$10</definedName>
    <definedName name="Z_524848B6_13AA_426C_937E_E4D0F9D963E1_.wvu.PrintTitles" localSheetId="5" hidden="1">'P6'!$9:$11</definedName>
    <definedName name="Z_524848B6_13AA_426C_937E_E4D0F9D963E1_.wvu.PrintTitles" localSheetId="6" hidden="1">'P7'!$9:$11</definedName>
    <definedName name="Z_524848B6_13AA_426C_937E_E4D0F9D963E1_.wvu.Rows" localSheetId="7" hidden="1">'P8'!#REF!</definedName>
    <definedName name="Z_65A9E82B_017A_4D77_911A_794254B7A6DC_.wvu.PrintArea" localSheetId="0" hidden="1">'P1'!$A$5:$Q$81</definedName>
    <definedName name="Z_65A9E82B_017A_4D77_911A_794254B7A6DC_.wvu.PrintArea" localSheetId="1" hidden="1">'P2'!$A$5:$Q$102</definedName>
    <definedName name="Z_65A9E82B_017A_4D77_911A_794254B7A6DC_.wvu.PrintArea" localSheetId="2" hidden="1">'P3'!$A$5:$Q$232</definedName>
    <definedName name="Z_65A9E82B_017A_4D77_911A_794254B7A6DC_.wvu.PrintArea" localSheetId="3" hidden="1">'P4'!$A$5:$Q$114</definedName>
    <definedName name="Z_65A9E82B_017A_4D77_911A_794254B7A6DC_.wvu.PrintArea" localSheetId="4" hidden="1">'P5'!$A$5:$Q$83</definedName>
    <definedName name="Z_65A9E82B_017A_4D77_911A_794254B7A6DC_.wvu.PrintArea" localSheetId="5" hidden="1">'P6'!$A$5:$Q$108</definedName>
    <definedName name="Z_65A9E82B_017A_4D77_911A_794254B7A6DC_.wvu.PrintArea" localSheetId="6" hidden="1">'P7'!$A$5:$Q$114</definedName>
    <definedName name="Z_65A9E82B_017A_4D77_911A_794254B7A6DC_.wvu.PrintArea" localSheetId="7" hidden="1">'P8'!$A$5:$Q$53</definedName>
    <definedName name="Z_65A9E82B_017A_4D77_911A_794254B7A6DC_.wvu.PrintTitles" localSheetId="0" hidden="1">'P1'!$9:$11</definedName>
    <definedName name="Z_65A9E82B_017A_4D77_911A_794254B7A6DC_.wvu.PrintTitles" localSheetId="1" hidden="1">'P2'!$9:$11</definedName>
    <definedName name="Z_65A9E82B_017A_4D77_911A_794254B7A6DC_.wvu.PrintTitles" localSheetId="2" hidden="1">'P3'!$9:$11</definedName>
    <definedName name="Z_65A9E82B_017A_4D77_911A_794254B7A6DC_.wvu.PrintTitles" localSheetId="3" hidden="1">'P4'!$9:$11</definedName>
    <definedName name="Z_65A9E82B_017A_4D77_911A_794254B7A6DC_.wvu.PrintTitles" localSheetId="4" hidden="1">'P5'!$8:$10</definedName>
    <definedName name="Z_65A9E82B_017A_4D77_911A_794254B7A6DC_.wvu.PrintTitles" localSheetId="5" hidden="1">'P6'!$9:$11</definedName>
    <definedName name="Z_65A9E82B_017A_4D77_911A_794254B7A6DC_.wvu.PrintTitles" localSheetId="6" hidden="1">'P7'!$9:$11</definedName>
    <definedName name="Z_65A9E82B_017A_4D77_911A_794254B7A6DC_.wvu.Rows" localSheetId="7" hidden="1">'P8'!#REF!</definedName>
    <definedName name="Z_7D2C5E84_2A5D_4DFF_AC94_AAA5DAF293E0_.wvu.PrintArea" localSheetId="0" hidden="1">'P1'!$A$5:$Q$81</definedName>
    <definedName name="Z_7D2C5E84_2A5D_4DFF_AC94_AAA5DAF293E0_.wvu.PrintArea" localSheetId="1" hidden="1">'P2'!$A$5:$Q$102</definedName>
    <definedName name="Z_7D2C5E84_2A5D_4DFF_AC94_AAA5DAF293E0_.wvu.PrintArea" localSheetId="2" hidden="1">'P3'!$A$5:$Q$232</definedName>
    <definedName name="Z_7D2C5E84_2A5D_4DFF_AC94_AAA5DAF293E0_.wvu.PrintArea" localSheetId="3" hidden="1">'P4'!$A$5:$Q$114</definedName>
    <definedName name="Z_7D2C5E84_2A5D_4DFF_AC94_AAA5DAF293E0_.wvu.PrintArea" localSheetId="4" hidden="1">'P5'!$A$5:$Q$83</definedName>
    <definedName name="Z_7D2C5E84_2A5D_4DFF_AC94_AAA5DAF293E0_.wvu.PrintArea" localSheetId="5" hidden="1">'P6'!$A$5:$Q$108</definedName>
    <definedName name="Z_7D2C5E84_2A5D_4DFF_AC94_AAA5DAF293E0_.wvu.PrintArea" localSheetId="6" hidden="1">'P7'!$A$5:$Q$114</definedName>
    <definedName name="Z_7D2C5E84_2A5D_4DFF_AC94_AAA5DAF293E0_.wvu.PrintArea" localSheetId="7" hidden="1">'P8'!$A$5:$Q$53</definedName>
    <definedName name="Z_7D2C5E84_2A5D_4DFF_AC94_AAA5DAF293E0_.wvu.PrintTitles" localSheetId="0" hidden="1">'P1'!$9:$11</definedName>
    <definedName name="Z_7D2C5E84_2A5D_4DFF_AC94_AAA5DAF293E0_.wvu.PrintTitles" localSheetId="1" hidden="1">'P2'!$9:$11</definedName>
    <definedName name="Z_7D2C5E84_2A5D_4DFF_AC94_AAA5DAF293E0_.wvu.PrintTitles" localSheetId="2" hidden="1">'P3'!$9:$11</definedName>
    <definedName name="Z_7D2C5E84_2A5D_4DFF_AC94_AAA5DAF293E0_.wvu.PrintTitles" localSheetId="3" hidden="1">'P4'!$9:$11</definedName>
    <definedName name="Z_7D2C5E84_2A5D_4DFF_AC94_AAA5DAF293E0_.wvu.PrintTitles" localSheetId="4" hidden="1">'P5'!$8:$10</definedName>
    <definedName name="Z_7D2C5E84_2A5D_4DFF_AC94_AAA5DAF293E0_.wvu.PrintTitles" localSheetId="5" hidden="1">'P6'!$9:$11</definedName>
    <definedName name="Z_7D2C5E84_2A5D_4DFF_AC94_AAA5DAF293E0_.wvu.PrintTitles" localSheetId="6" hidden="1">'P7'!$9:$11</definedName>
    <definedName name="Z_7D2C5E84_2A5D_4DFF_AC94_AAA5DAF293E0_.wvu.Rows" localSheetId="7" hidden="1">'P8'!#REF!</definedName>
    <definedName name="Z_C3677654_BFE4_4497_8838_628012D82F7B_.wvu.PrintArea" localSheetId="0" hidden="1">'P1'!$A$5:$Q$81</definedName>
    <definedName name="Z_C3677654_BFE4_4497_8838_628012D82F7B_.wvu.PrintArea" localSheetId="1" hidden="1">'P2'!$A$5:$Q$102</definedName>
    <definedName name="Z_C3677654_BFE4_4497_8838_628012D82F7B_.wvu.PrintArea" localSheetId="2" hidden="1">'P3'!$A$5:$Q$232</definedName>
    <definedName name="Z_C3677654_BFE4_4497_8838_628012D82F7B_.wvu.PrintArea" localSheetId="3" hidden="1">'P4'!$A$5:$Q$114</definedName>
    <definedName name="Z_C3677654_BFE4_4497_8838_628012D82F7B_.wvu.PrintArea" localSheetId="4" hidden="1">'P5'!$A$5:$Q$83</definedName>
    <definedName name="Z_C3677654_BFE4_4497_8838_628012D82F7B_.wvu.PrintArea" localSheetId="5" hidden="1">'P6'!$A$5:$Q$108</definedName>
    <definedName name="Z_C3677654_BFE4_4497_8838_628012D82F7B_.wvu.PrintArea" localSheetId="6" hidden="1">'P7'!$A$5:$Q$114</definedName>
    <definedName name="Z_C3677654_BFE4_4497_8838_628012D82F7B_.wvu.PrintArea" localSheetId="7" hidden="1">'P8'!$A$5:$Q$53</definedName>
    <definedName name="Z_C3677654_BFE4_4497_8838_628012D82F7B_.wvu.PrintTitles" localSheetId="0" hidden="1">'P1'!$9:$11</definedName>
    <definedName name="Z_C3677654_BFE4_4497_8838_628012D82F7B_.wvu.PrintTitles" localSheetId="1" hidden="1">'P2'!$9:$11</definedName>
    <definedName name="Z_C3677654_BFE4_4497_8838_628012D82F7B_.wvu.PrintTitles" localSheetId="2" hidden="1">'P3'!$9:$11</definedName>
    <definedName name="Z_C3677654_BFE4_4497_8838_628012D82F7B_.wvu.PrintTitles" localSheetId="3" hidden="1">'P4'!$9:$11</definedName>
    <definedName name="Z_C3677654_BFE4_4497_8838_628012D82F7B_.wvu.PrintTitles" localSheetId="4" hidden="1">'P5'!$8:$10</definedName>
    <definedName name="Z_C3677654_BFE4_4497_8838_628012D82F7B_.wvu.PrintTitles" localSheetId="5" hidden="1">'P6'!$9:$11</definedName>
    <definedName name="Z_C3677654_BFE4_4497_8838_628012D82F7B_.wvu.PrintTitles" localSheetId="6" hidden="1">'P7'!$9:$11</definedName>
    <definedName name="Z_C3677654_BFE4_4497_8838_628012D82F7B_.wvu.Rows" localSheetId="7" hidden="1">'P8'!#REF!,'P8'!#REF!</definedName>
    <definedName name="Z_E508033F_5A56_48C8_899A_7EFE9AA4EC4F_.wvu.PrintArea" localSheetId="0" hidden="1">'P1'!$A$5:$Q$81</definedName>
    <definedName name="Z_E508033F_5A56_48C8_899A_7EFE9AA4EC4F_.wvu.PrintArea" localSheetId="1" hidden="1">'P2'!$A$5:$Q$102</definedName>
    <definedName name="Z_E508033F_5A56_48C8_899A_7EFE9AA4EC4F_.wvu.PrintArea" localSheetId="2" hidden="1">'P3'!$A$5:$Q$232</definedName>
    <definedName name="Z_E508033F_5A56_48C8_899A_7EFE9AA4EC4F_.wvu.PrintArea" localSheetId="3" hidden="1">'P4'!$A$5:$Q$114</definedName>
    <definedName name="Z_E508033F_5A56_48C8_899A_7EFE9AA4EC4F_.wvu.PrintArea" localSheetId="4" hidden="1">'P5'!$A$5:$Q$83</definedName>
    <definedName name="Z_E508033F_5A56_48C8_899A_7EFE9AA4EC4F_.wvu.PrintArea" localSheetId="5" hidden="1">'P6'!$A$5:$Q$108</definedName>
    <definedName name="Z_E508033F_5A56_48C8_899A_7EFE9AA4EC4F_.wvu.PrintArea" localSheetId="6" hidden="1">'P7'!$A$5:$Q$114</definedName>
    <definedName name="Z_E508033F_5A56_48C8_899A_7EFE9AA4EC4F_.wvu.PrintArea" localSheetId="7" hidden="1">'P8'!$A$5:$Q$53</definedName>
    <definedName name="Z_E508033F_5A56_48C8_899A_7EFE9AA4EC4F_.wvu.PrintTitles" localSheetId="0" hidden="1">'P1'!$9:$11</definedName>
    <definedName name="Z_E508033F_5A56_48C8_899A_7EFE9AA4EC4F_.wvu.PrintTitles" localSheetId="1" hidden="1">'P2'!$9:$11</definedName>
    <definedName name="Z_E508033F_5A56_48C8_899A_7EFE9AA4EC4F_.wvu.PrintTitles" localSheetId="2" hidden="1">'P3'!$9:$11</definedName>
    <definedName name="Z_E508033F_5A56_48C8_899A_7EFE9AA4EC4F_.wvu.PrintTitles" localSheetId="3" hidden="1">'P4'!$9:$11</definedName>
    <definedName name="Z_E508033F_5A56_48C8_899A_7EFE9AA4EC4F_.wvu.PrintTitles" localSheetId="4" hidden="1">'P5'!$8:$10</definedName>
    <definedName name="Z_E508033F_5A56_48C8_899A_7EFE9AA4EC4F_.wvu.PrintTitles" localSheetId="5" hidden="1">'P6'!$9:$11</definedName>
    <definedName name="Z_E508033F_5A56_48C8_899A_7EFE9AA4EC4F_.wvu.PrintTitles" localSheetId="6" hidden="1">'P7'!$9:$11</definedName>
    <definedName name="Z_E508033F_5A56_48C8_899A_7EFE9AA4EC4F_.wvu.Rows" localSheetId="7" hidden="1">'P8'!#REF!</definedName>
  </definedNames>
  <calcPr calcId="191028"/>
  <customWorkbookViews>
    <customWorkbookView name="Žalienė Živilė - Individuali peržiūra" guid="{7D2C5E84-2A5D-4DFF-AC94-AAA5DAF293E0}" mergeInterval="0" personalView="1" maximized="1" xWindow="-8" yWindow="-8" windowWidth="1696" windowHeight="1026" activeSheetId="8"/>
    <customWorkbookView name="Rusteikienė Aldona - Individuali peržiūra" guid="{511C5918-FA8C-42C0-9248-A0F117BEEAC2}" mergeInterval="0" personalView="1" maximized="1" xWindow="-8" yWindow="-8" windowWidth="1696" windowHeight="1026" activeSheetId="2"/>
    <customWorkbookView name="Leišienė Janina - Individuali peržiūra" guid="{524848B6-13AA-426C-937E-E4D0F9D963E1}" mergeInterval="0" personalView="1" maximized="1" xWindow="-8" yWindow="-8" windowWidth="1696" windowHeight="1026" activeSheetId="2"/>
    <customWorkbookView name="Vytautas Kralikevičius - Individuali peržiūra" guid="{65A9E82B-017A-4D77-911A-794254B7A6DC}" mergeInterval="0" personalView="1" maximized="1" xWindow="-8" yWindow="-8" windowWidth="1696" windowHeight="1026" activeSheetId="6"/>
    <customWorkbookView name="Matkevičius Gintautas - Individuali peržiūra" guid="{39D908BC-033E-4CDB-87CE-9CC789F7C428}" mergeInterval="0" personalView="1" maximized="1" xWindow="-8" yWindow="-8" windowWidth="1696" windowHeight="1026" activeSheetId="5"/>
    <customWorkbookView name="Sigitas Žvinys - Individuali peržiūra" guid="{4E9D4243-8691-4877-A6A6-DC88F9AD25FC}" mergeInterval="0" personalView="1" maximized="1" xWindow="-8" yWindow="-8" windowWidth="1936" windowHeight="1048" activeSheetId="2"/>
    <customWorkbookView name="Bareikytė Miglė - Individuali peržiūra" guid="{E508033F-5A56-48C8-899A-7EFE9AA4EC4F}" mergeInterval="0" personalView="1" maximized="1" xWindow="-8" yWindow="-8" windowWidth="1936" windowHeight="1056" activeSheetId="4"/>
    <customWorkbookView name="Karūžaitė Rasa - Individuali peržiūra" guid="{3605BC3D-DA08-4E24-988A-34DA5774E919}" mergeInterval="0" personalView="1" maximized="1" xWindow="-8" yWindow="-8" windowWidth="1936" windowHeight="1056" activeSheetId="7"/>
    <customWorkbookView name="Rimantas Šavelis - Individuali peržiūra" guid="{C3677654-BFE4-4497-8838-628012D82F7B}" mergeInterval="0" personalView="1" maximized="1" xWindow="-8" yWindow="-8" windowWidth="1936" windowHeight="1056"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8" i="5" l="1"/>
  <c r="H77" i="5"/>
  <c r="H75" i="5"/>
  <c r="I71" i="5"/>
  <c r="J71" i="5"/>
  <c r="H71" i="5"/>
  <c r="I70" i="5"/>
  <c r="J70" i="5"/>
  <c r="H70" i="5"/>
  <c r="I54" i="5"/>
  <c r="J54" i="5"/>
  <c r="H54" i="5"/>
  <c r="J53" i="5"/>
  <c r="I53" i="5"/>
  <c r="H53" i="5"/>
  <c r="H79" i="2"/>
  <c r="H80" i="2" s="1"/>
  <c r="H69" i="5"/>
  <c r="H94" i="6"/>
  <c r="H106" i="6"/>
  <c r="H100" i="7"/>
  <c r="H39" i="8"/>
  <c r="I106" i="6"/>
  <c r="J42" i="1"/>
  <c r="I42" i="1"/>
  <c r="H42" i="1"/>
  <c r="J176" i="10"/>
  <c r="I176" i="10"/>
  <c r="H176" i="10"/>
  <c r="H34" i="1"/>
  <c r="H43" i="1" s="1"/>
  <c r="H118" i="6"/>
  <c r="J118" i="6"/>
  <c r="I118" i="6"/>
  <c r="J113" i="6"/>
  <c r="I113" i="6"/>
  <c r="H113" i="6"/>
  <c r="J106" i="6"/>
  <c r="H44" i="6"/>
  <c r="J69" i="4"/>
  <c r="I69" i="4"/>
  <c r="H69" i="4"/>
  <c r="I99" i="4"/>
  <c r="I86" i="4"/>
  <c r="H49" i="4"/>
  <c r="H86" i="4"/>
  <c r="H218" i="10"/>
  <c r="H170" i="10"/>
  <c r="H151" i="10"/>
  <c r="H119" i="10"/>
  <c r="J119" i="10"/>
  <c r="I119" i="10"/>
  <c r="H75" i="10"/>
  <c r="H50" i="10"/>
  <c r="I67" i="1"/>
  <c r="I68" i="1" s="1"/>
  <c r="H67" i="1"/>
  <c r="H68" i="1" s="1"/>
  <c r="H77" i="1"/>
  <c r="F24" i="9" s="1"/>
  <c r="H75" i="1"/>
  <c r="J67" i="1"/>
  <c r="J68" i="1" s="1"/>
  <c r="I34" i="1"/>
  <c r="I43" i="1" s="1"/>
  <c r="J34" i="1"/>
  <c r="J43" i="1" s="1"/>
  <c r="H224" i="10"/>
  <c r="H137" i="10"/>
  <c r="J86" i="4"/>
  <c r="H106" i="4"/>
  <c r="J99" i="4"/>
  <c r="H99" i="4"/>
  <c r="H100" i="4" s="1"/>
  <c r="I49" i="4"/>
  <c r="J49" i="4"/>
  <c r="J69" i="5"/>
  <c r="I69" i="5"/>
  <c r="J119" i="6"/>
  <c r="J120" i="6"/>
  <c r="I120" i="6"/>
  <c r="H119" i="6"/>
  <c r="H115" i="6"/>
  <c r="H120" i="6"/>
  <c r="I119" i="6"/>
  <c r="I117" i="6"/>
  <c r="J117" i="6"/>
  <c r="H117" i="6"/>
  <c r="I116" i="6"/>
  <c r="J116" i="6"/>
  <c r="H116" i="6"/>
  <c r="I115" i="6"/>
  <c r="J115" i="6"/>
  <c r="I94" i="6"/>
  <c r="J94" i="6"/>
  <c r="I44" i="6"/>
  <c r="J44" i="6"/>
  <c r="J19" i="6"/>
  <c r="I19" i="6"/>
  <c r="H19" i="6"/>
  <c r="H20" i="6" s="1"/>
  <c r="H21" i="6" s="1"/>
  <c r="I113" i="7"/>
  <c r="J113" i="7"/>
  <c r="H113" i="7"/>
  <c r="I112" i="7"/>
  <c r="J112" i="7"/>
  <c r="H112" i="7"/>
  <c r="I111" i="7"/>
  <c r="J111" i="7"/>
  <c r="H111" i="7"/>
  <c r="I110" i="7"/>
  <c r="J110" i="7"/>
  <c r="H110" i="7"/>
  <c r="I109" i="7"/>
  <c r="J109" i="7"/>
  <c r="H109" i="7"/>
  <c r="I108" i="7"/>
  <c r="J108" i="7"/>
  <c r="H108" i="7"/>
  <c r="J106" i="7"/>
  <c r="I106" i="7"/>
  <c r="H106" i="7"/>
  <c r="H58" i="7"/>
  <c r="I58" i="7"/>
  <c r="J58" i="7"/>
  <c r="I81" i="7"/>
  <c r="J81" i="7"/>
  <c r="H81" i="7"/>
  <c r="H101" i="7" s="1"/>
  <c r="I100" i="7"/>
  <c r="J100" i="7"/>
  <c r="J52" i="8"/>
  <c r="I52" i="8"/>
  <c r="H52" i="8"/>
  <c r="J51" i="8"/>
  <c r="I51" i="8"/>
  <c r="H51" i="8"/>
  <c r="J50" i="8"/>
  <c r="I50" i="8"/>
  <c r="H50" i="8"/>
  <c r="I48" i="8"/>
  <c r="J49" i="8"/>
  <c r="I49" i="8"/>
  <c r="H49" i="8"/>
  <c r="J48" i="8"/>
  <c r="H48" i="8"/>
  <c r="J47" i="8"/>
  <c r="I47" i="8"/>
  <c r="H47" i="8"/>
  <c r="J45" i="8"/>
  <c r="I45" i="8"/>
  <c r="H45" i="8"/>
  <c r="I170" i="10"/>
  <c r="I218" i="10"/>
  <c r="J218" i="10"/>
  <c r="J75" i="1"/>
  <c r="H79" i="1"/>
  <c r="J75" i="5"/>
  <c r="I75" i="5"/>
  <c r="I50" i="10"/>
  <c r="J50" i="10"/>
  <c r="I75" i="10"/>
  <c r="J75" i="10"/>
  <c r="I137" i="10"/>
  <c r="J137" i="10"/>
  <c r="J170" i="10"/>
  <c r="I151" i="10"/>
  <c r="J151" i="10"/>
  <c r="H76" i="5" l="1"/>
  <c r="H69" i="1"/>
  <c r="H70" i="1" s="1"/>
  <c r="H101" i="4"/>
  <c r="H76" i="10"/>
  <c r="H138" i="10"/>
  <c r="J87" i="4"/>
  <c r="J101" i="7"/>
  <c r="J102" i="7" s="1"/>
  <c r="J103" i="7" s="1"/>
  <c r="H87" i="4"/>
  <c r="I114" i="6"/>
  <c r="J114" i="6"/>
  <c r="H114" i="6"/>
  <c r="I101" i="7"/>
  <c r="I102" i="7" s="1"/>
  <c r="I103" i="7" s="1"/>
  <c r="I87" i="4"/>
  <c r="H107" i="6"/>
  <c r="H108" i="6" s="1"/>
  <c r="I76" i="10"/>
  <c r="H107" i="7"/>
  <c r="H102" i="7"/>
  <c r="H103" i="7" s="1"/>
  <c r="H46" i="8"/>
  <c r="H53" i="8" s="1"/>
  <c r="J76" i="10"/>
  <c r="H88" i="2"/>
  <c r="H89" i="2" s="1"/>
  <c r="H90" i="2" s="1"/>
  <c r="I88" i="2"/>
  <c r="I89" i="2" s="1"/>
  <c r="I90" i="2" s="1"/>
  <c r="J88" i="2"/>
  <c r="J89" i="2" s="1"/>
  <c r="J90" i="2" s="1"/>
  <c r="I20" i="6"/>
  <c r="I21" i="6" s="1"/>
  <c r="J20" i="6"/>
  <c r="J21" i="6" s="1"/>
  <c r="I22" i="9"/>
  <c r="I106" i="4"/>
  <c r="I34" i="9" s="1"/>
  <c r="J106" i="4"/>
  <c r="I47" i="9" s="1"/>
  <c r="H108" i="4"/>
  <c r="I24" i="9" s="1"/>
  <c r="I108" i="4"/>
  <c r="J108" i="4"/>
  <c r="H109" i="4"/>
  <c r="I25" i="9" s="1"/>
  <c r="I109" i="4"/>
  <c r="I37" i="9" s="1"/>
  <c r="J109" i="4"/>
  <c r="I50" i="9" s="1"/>
  <c r="H110" i="4"/>
  <c r="I26" i="9" s="1"/>
  <c r="I110" i="4"/>
  <c r="I38" i="9" s="1"/>
  <c r="J110" i="4"/>
  <c r="I51" i="9" s="1"/>
  <c r="H111" i="4"/>
  <c r="I27" i="9" s="1"/>
  <c r="I111" i="4"/>
  <c r="I39" i="9" s="1"/>
  <c r="J111" i="4"/>
  <c r="I52" i="9" s="1"/>
  <c r="H112" i="4"/>
  <c r="I28" i="9" s="1"/>
  <c r="I112" i="4"/>
  <c r="I40" i="9" s="1"/>
  <c r="J112" i="4"/>
  <c r="I53" i="9" s="1"/>
  <c r="H113" i="4"/>
  <c r="I29" i="9" s="1"/>
  <c r="I113" i="4"/>
  <c r="I41" i="9" s="1"/>
  <c r="J113" i="4"/>
  <c r="I54" i="9" s="1"/>
  <c r="H50" i="4"/>
  <c r="I50" i="4"/>
  <c r="J50" i="4"/>
  <c r="J88" i="4" s="1"/>
  <c r="I100" i="4"/>
  <c r="I101" i="4" s="1"/>
  <c r="J100" i="4"/>
  <c r="J101" i="4" s="1"/>
  <c r="H219" i="10"/>
  <c r="H88" i="4" l="1"/>
  <c r="H102" i="4" s="1"/>
  <c r="J102" i="4"/>
  <c r="I88" i="4"/>
  <c r="I102" i="4" s="1"/>
  <c r="J107" i="4"/>
  <c r="J114" i="4" s="1"/>
  <c r="I107" i="4"/>
  <c r="I114" i="4" s="1"/>
  <c r="H107" i="4"/>
  <c r="H114" i="4" s="1"/>
  <c r="H231" i="10"/>
  <c r="H220" i="10"/>
  <c r="H221" i="10" s="1"/>
  <c r="I49" i="9"/>
  <c r="I36" i="9"/>
  <c r="I138" i="10"/>
  <c r="J138" i="10"/>
  <c r="K113" i="4" l="1"/>
  <c r="K115" i="4"/>
  <c r="K114" i="4"/>
  <c r="I72" i="5" l="1"/>
  <c r="J72" i="5"/>
  <c r="H72" i="5"/>
  <c r="H226" i="10"/>
  <c r="F22" i="9"/>
  <c r="M36" i="9" l="1"/>
  <c r="J29" i="8"/>
  <c r="J30" i="8" s="1"/>
  <c r="J31" i="8" s="1"/>
  <c r="J41" i="8" s="1"/>
  <c r="I29" i="8"/>
  <c r="I30" i="8" s="1"/>
  <c r="I31" i="8" s="1"/>
  <c r="I41" i="8" s="1"/>
  <c r="H29" i="8"/>
  <c r="H30" i="8" s="1"/>
  <c r="H31" i="8" s="1"/>
  <c r="H41" i="8" s="1"/>
  <c r="H229" i="10"/>
  <c r="H27" i="9" s="1"/>
  <c r="I78" i="1"/>
  <c r="I77" i="1"/>
  <c r="H22" i="9"/>
  <c r="I82" i="5"/>
  <c r="J82" i="5"/>
  <c r="H82" i="5"/>
  <c r="I81" i="5"/>
  <c r="J81" i="5"/>
  <c r="H81" i="5"/>
  <c r="I80" i="5"/>
  <c r="J80" i="5"/>
  <c r="H80" i="5"/>
  <c r="I79" i="5"/>
  <c r="J79" i="5"/>
  <c r="H79" i="5"/>
  <c r="I78" i="5"/>
  <c r="J78" i="5"/>
  <c r="I77" i="5"/>
  <c r="J36" i="9" s="1"/>
  <c r="J77" i="5"/>
  <c r="J24" i="9"/>
  <c r="K36" i="9"/>
  <c r="K24" i="9"/>
  <c r="L39" i="9"/>
  <c r="L27" i="9"/>
  <c r="H98" i="2"/>
  <c r="G26" i="9" s="1"/>
  <c r="M24" i="9"/>
  <c r="I75" i="1"/>
  <c r="F34" i="9" s="1"/>
  <c r="I94" i="2"/>
  <c r="G34" i="9" s="1"/>
  <c r="H94" i="2"/>
  <c r="G22" i="9" s="1"/>
  <c r="H78" i="1"/>
  <c r="J231" i="10"/>
  <c r="H54" i="9" s="1"/>
  <c r="I231" i="10"/>
  <c r="H41" i="9" s="1"/>
  <c r="H29" i="9"/>
  <c r="J230" i="10"/>
  <c r="H53" i="9" s="1"/>
  <c r="I230" i="10"/>
  <c r="H40" i="9" s="1"/>
  <c r="H230" i="10"/>
  <c r="H28" i="9" s="1"/>
  <c r="J229" i="10"/>
  <c r="H52" i="9" s="1"/>
  <c r="I229" i="10"/>
  <c r="H39" i="9" s="1"/>
  <c r="J228" i="10"/>
  <c r="H51" i="9" s="1"/>
  <c r="I228" i="10"/>
  <c r="H38" i="9" s="1"/>
  <c r="H228" i="10"/>
  <c r="H26" i="9" s="1"/>
  <c r="J227" i="10"/>
  <c r="H50" i="9" s="1"/>
  <c r="I227" i="10"/>
  <c r="H37" i="9" s="1"/>
  <c r="H227" i="10"/>
  <c r="H25" i="9" s="1"/>
  <c r="J226" i="10"/>
  <c r="H49" i="9" s="1"/>
  <c r="I226" i="10"/>
  <c r="H36" i="9" s="1"/>
  <c r="H24" i="9"/>
  <c r="J224" i="10"/>
  <c r="H47" i="9" s="1"/>
  <c r="I224" i="10"/>
  <c r="H34" i="9" s="1"/>
  <c r="J219" i="10"/>
  <c r="J220" i="10" s="1"/>
  <c r="J221" i="10" s="1"/>
  <c r="I219" i="10"/>
  <c r="I220" i="10" s="1"/>
  <c r="I221" i="10" s="1"/>
  <c r="F25" i="9" l="1"/>
  <c r="H225" i="10"/>
  <c r="H232" i="10" s="1"/>
  <c r="K232" i="10" s="1"/>
  <c r="I46" i="8"/>
  <c r="F36" i="9"/>
  <c r="J225" i="10"/>
  <c r="J232" i="10" s="1"/>
  <c r="K234" i="10" s="1"/>
  <c r="I225" i="10"/>
  <c r="I232" i="10" s="1"/>
  <c r="K233" i="10" s="1"/>
  <c r="J79" i="2" l="1"/>
  <c r="J80" i="2" s="1"/>
  <c r="I79" i="2"/>
  <c r="I80" i="2" s="1"/>
  <c r="M54" i="9"/>
  <c r="M53" i="9"/>
  <c r="M52" i="9"/>
  <c r="M51" i="9"/>
  <c r="M50" i="9"/>
  <c r="M49" i="9"/>
  <c r="M47" i="9"/>
  <c r="J38" i="8"/>
  <c r="J39" i="8" s="1"/>
  <c r="J40" i="8" s="1"/>
  <c r="L54" i="9"/>
  <c r="L53" i="9"/>
  <c r="L52" i="9"/>
  <c r="L51" i="9"/>
  <c r="L50" i="9"/>
  <c r="L49" i="9"/>
  <c r="L47" i="9"/>
  <c r="K54" i="9"/>
  <c r="K53" i="9"/>
  <c r="K52" i="9"/>
  <c r="K51" i="9"/>
  <c r="K50" i="9"/>
  <c r="K49" i="9"/>
  <c r="K47" i="9"/>
  <c r="J54" i="9"/>
  <c r="J53" i="9"/>
  <c r="J52" i="9"/>
  <c r="J51" i="9"/>
  <c r="J50" i="9"/>
  <c r="J49" i="9"/>
  <c r="J47" i="9"/>
  <c r="H48" i="9"/>
  <c r="J94" i="2"/>
  <c r="G47" i="9" s="1"/>
  <c r="J101" i="2"/>
  <c r="G54" i="9" s="1"/>
  <c r="J100" i="2"/>
  <c r="G53" i="9" s="1"/>
  <c r="J99" i="2"/>
  <c r="G52" i="9" s="1"/>
  <c r="J98" i="2"/>
  <c r="G51" i="9" s="1"/>
  <c r="J97" i="2"/>
  <c r="G50" i="9" s="1"/>
  <c r="J96" i="2"/>
  <c r="G49" i="9" s="1"/>
  <c r="F47" i="9"/>
  <c r="J82" i="1"/>
  <c r="F54" i="9" s="1"/>
  <c r="J81" i="1"/>
  <c r="F53" i="9" s="1"/>
  <c r="J80" i="1"/>
  <c r="F52" i="9" s="1"/>
  <c r="J79" i="1"/>
  <c r="F51" i="9" s="1"/>
  <c r="J78" i="1"/>
  <c r="F50" i="9" s="1"/>
  <c r="J77" i="1"/>
  <c r="J69" i="1"/>
  <c r="L22" i="9"/>
  <c r="L34" i="9"/>
  <c r="L24" i="9"/>
  <c r="L36" i="9"/>
  <c r="L25" i="9"/>
  <c r="L37" i="9"/>
  <c r="L26" i="9"/>
  <c r="L38" i="9"/>
  <c r="L28" i="9"/>
  <c r="L40" i="9"/>
  <c r="L29" i="9"/>
  <c r="L41" i="9"/>
  <c r="F49" i="9" l="1"/>
  <c r="F48" i="9" s="1"/>
  <c r="F55" i="9" s="1"/>
  <c r="J76" i="1"/>
  <c r="J83" i="1" s="1"/>
  <c r="I48" i="9"/>
  <c r="I55" i="9" s="1"/>
  <c r="M48" i="9"/>
  <c r="M55" i="9" s="1"/>
  <c r="L48" i="9"/>
  <c r="L55" i="9" s="1"/>
  <c r="K48" i="9"/>
  <c r="K55" i="9" s="1"/>
  <c r="H15" i="9"/>
  <c r="H12" i="9"/>
  <c r="H16" i="9"/>
  <c r="H14" i="9"/>
  <c r="H13" i="9"/>
  <c r="H9" i="9"/>
  <c r="G48" i="9"/>
  <c r="G55" i="9" s="1"/>
  <c r="J48" i="9"/>
  <c r="J55" i="9" s="1"/>
  <c r="H55" i="9"/>
  <c r="J46" i="8"/>
  <c r="J53" i="8" s="1"/>
  <c r="K53" i="8" s="1"/>
  <c r="J107" i="7"/>
  <c r="J114" i="7" s="1"/>
  <c r="J107" i="6"/>
  <c r="J121" i="6"/>
  <c r="J76" i="5"/>
  <c r="J83" i="5" s="1"/>
  <c r="K83" i="5" s="1"/>
  <c r="J81" i="2"/>
  <c r="J91" i="2" s="1"/>
  <c r="J95" i="2"/>
  <c r="J102" i="2" s="1"/>
  <c r="J70" i="1"/>
  <c r="N55" i="9" l="1"/>
  <c r="K103" i="2"/>
  <c r="H11" i="9"/>
  <c r="H10" i="9" s="1"/>
  <c r="H17" i="9" s="1"/>
  <c r="K85" i="1"/>
  <c r="K116" i="7"/>
  <c r="J108" i="6"/>
  <c r="J109" i="6" s="1"/>
  <c r="K122" i="6" s="1"/>
  <c r="M34" i="9"/>
  <c r="K34" i="9"/>
  <c r="K22" i="9"/>
  <c r="J34" i="9"/>
  <c r="J22" i="9"/>
  <c r="G9" i="9" l="1"/>
  <c r="H96" i="2"/>
  <c r="G24" i="9" s="1"/>
  <c r="F11" i="9" s="1"/>
  <c r="I96" i="2"/>
  <c r="G36" i="9" s="1"/>
  <c r="H97" i="2"/>
  <c r="G25" i="9" s="1"/>
  <c r="I97" i="2"/>
  <c r="G37" i="9" s="1"/>
  <c r="I98" i="2"/>
  <c r="G38" i="9" s="1"/>
  <c r="H99" i="2"/>
  <c r="G27" i="9" s="1"/>
  <c r="I99" i="2"/>
  <c r="G39" i="9" s="1"/>
  <c r="H100" i="2"/>
  <c r="G28" i="9" s="1"/>
  <c r="I100" i="2"/>
  <c r="G40" i="9" s="1"/>
  <c r="H101" i="2"/>
  <c r="G29" i="9" s="1"/>
  <c r="I101" i="2"/>
  <c r="G41" i="9" s="1"/>
  <c r="I81" i="2" l="1"/>
  <c r="I91" i="2" s="1"/>
  <c r="I95" i="2"/>
  <c r="I102" i="2" s="1"/>
  <c r="H95" i="2"/>
  <c r="H81" i="2"/>
  <c r="H91" i="2" s="1"/>
  <c r="G35" i="9"/>
  <c r="K102" i="2" l="1"/>
  <c r="H102" i="2"/>
  <c r="K101" i="2" s="1"/>
  <c r="G42" i="9" l="1"/>
  <c r="G23" i="9"/>
  <c r="G30" i="9" s="1"/>
  <c r="I69" i="1" l="1"/>
  <c r="I70" i="1" l="1"/>
  <c r="M37" i="9"/>
  <c r="M38" i="9"/>
  <c r="M39" i="9"/>
  <c r="M40" i="9"/>
  <c r="M41" i="9"/>
  <c r="L23" i="9" l="1"/>
  <c r="L30" i="9" s="1"/>
  <c r="L35" i="9"/>
  <c r="L42" i="9" s="1"/>
  <c r="H114" i="7"/>
  <c r="I107" i="7"/>
  <c r="I114" i="7" s="1"/>
  <c r="I53" i="8"/>
  <c r="K114" i="7" l="1"/>
  <c r="K115" i="7"/>
  <c r="H35" i="9"/>
  <c r="H23" i="9"/>
  <c r="H42" i="9" l="1"/>
  <c r="H30" i="9"/>
  <c r="K41" i="9"/>
  <c r="K29" i="9"/>
  <c r="K40" i="9"/>
  <c r="K28" i="9"/>
  <c r="K39" i="9"/>
  <c r="K27" i="9"/>
  <c r="K38" i="9"/>
  <c r="K26" i="9"/>
  <c r="K37" i="9"/>
  <c r="K25" i="9"/>
  <c r="I107" i="6"/>
  <c r="K35" i="9" l="1"/>
  <c r="K42" i="9" s="1"/>
  <c r="K23" i="9"/>
  <c r="K30" i="9" s="1"/>
  <c r="I108" i="6"/>
  <c r="I109" i="6" s="1"/>
  <c r="I121" i="6" l="1"/>
  <c r="K121" i="6" s="1"/>
  <c r="H121" i="6"/>
  <c r="H109" i="6"/>
  <c r="J41" i="9"/>
  <c r="J29" i="9"/>
  <c r="J40" i="9"/>
  <c r="J28" i="9"/>
  <c r="J39" i="9"/>
  <c r="J27" i="9"/>
  <c r="J38" i="9"/>
  <c r="J26" i="9"/>
  <c r="J37" i="9"/>
  <c r="J25" i="9"/>
  <c r="K120" i="6" l="1"/>
  <c r="J35" i="9"/>
  <c r="J42" i="9" s="1"/>
  <c r="J23" i="9"/>
  <c r="J30" i="9" s="1"/>
  <c r="I76" i="5"/>
  <c r="I83" i="5" s="1"/>
  <c r="K82" i="5" s="1"/>
  <c r="H83" i="5" l="1"/>
  <c r="K81" i="5" s="1"/>
  <c r="M29" i="9"/>
  <c r="M28" i="9"/>
  <c r="M27" i="9"/>
  <c r="M26" i="9"/>
  <c r="M25" i="9"/>
  <c r="I38" i="8"/>
  <c r="I39" i="8" s="1"/>
  <c r="M22" i="9"/>
  <c r="F9" i="9" l="1"/>
  <c r="M35" i="9"/>
  <c r="M42" i="9" s="1"/>
  <c r="M23" i="9"/>
  <c r="I40" i="8"/>
  <c r="K52" i="8" s="1"/>
  <c r="H38" i="8"/>
  <c r="H40" i="8" s="1"/>
  <c r="M30" i="9" l="1"/>
  <c r="K51" i="8"/>
  <c r="F12" i="9" l="1"/>
  <c r="G11" i="9"/>
  <c r="I23" i="9" l="1"/>
  <c r="I30" i="9" s="1"/>
  <c r="I35" i="9"/>
  <c r="I42" i="9" l="1"/>
  <c r="I79" i="1"/>
  <c r="I80" i="1"/>
  <c r="F39" i="9" s="1"/>
  <c r="G14" i="9" s="1"/>
  <c r="I81" i="1"/>
  <c r="F40" i="9" s="1"/>
  <c r="G15" i="9" s="1"/>
  <c r="I82" i="1"/>
  <c r="F41" i="9" s="1"/>
  <c r="G16" i="9" s="1"/>
  <c r="F38" i="9" l="1"/>
  <c r="G13" i="9" s="1"/>
  <c r="I76" i="1"/>
  <c r="F37" i="9"/>
  <c r="G12" i="9" s="1"/>
  <c r="G10" i="9" l="1"/>
  <c r="G17" i="9" s="1"/>
  <c r="I83" i="1"/>
  <c r="K84" i="1" s="1"/>
  <c r="H82" i="1" l="1"/>
  <c r="F29" i="9" s="1"/>
  <c r="F16" i="9" s="1"/>
  <c r="H81" i="1"/>
  <c r="F28" i="9" s="1"/>
  <c r="F15" i="9" s="1"/>
  <c r="H80" i="1"/>
  <c r="F27" i="9" l="1"/>
  <c r="F14" i="9" s="1"/>
  <c r="H76" i="1"/>
  <c r="H83" i="1" s="1"/>
  <c r="K83" i="1" s="1"/>
  <c r="F26" i="9"/>
  <c r="F23" i="9" l="1"/>
  <c r="F30" i="9" s="1"/>
  <c r="N30" i="9" s="1"/>
  <c r="F13" i="9"/>
  <c r="F10" i="9" s="1"/>
  <c r="F17" i="9" s="1"/>
  <c r="F35" i="9"/>
  <c r="F42" i="9" s="1"/>
  <c r="N42" i="9" s="1"/>
</calcChain>
</file>

<file path=xl/sharedStrings.xml><?xml version="1.0" encoding="utf-8"?>
<sst xmlns="http://schemas.openxmlformats.org/spreadsheetml/2006/main" count="2542" uniqueCount="1496">
  <si>
    <t xml:space="preserve"> </t>
  </si>
  <si>
    <t xml:space="preserve">Molėtų rajono savivaldybės strateginio veiklos plano 2025-2027 metams priedas PROJEKTAS
</t>
  </si>
  <si>
    <t xml:space="preserve"> 2025–2027 M. MOLĖTŲ RAJONO SAVIVALDYBĖS</t>
  </si>
  <si>
    <t>VERSLO, ŪKININKAVIMO SĄLYGŲ BEI INVESTICIJŲ APLINKOS GERINIMO PROGRAMA (NR. 01)</t>
  </si>
  <si>
    <t xml:space="preserve"> TIKSLŲ, UŽDAVINIŲ, PRIEMONIŲ, PRIEMONIŲ IŠLAIDŲ IR PRODUKTO KRITERIJŲ SUVESTINĖ</t>
  </si>
  <si>
    <t>Programa</t>
  </si>
  <si>
    <t>SPP prioritetas</t>
  </si>
  <si>
    <t>SPP tikslas</t>
  </si>
  <si>
    <t>SPP uždavinys</t>
  </si>
  <si>
    <t>Priemonės kodas</t>
  </si>
  <si>
    <t>Priemonės pavadinimas</t>
  </si>
  <si>
    <t>Finansavimo šaltinis</t>
  </si>
  <si>
    <t>2025-ųjų metų asignavimų planas</t>
  </si>
  <si>
    <t>2026-ųjų metų asignavimų planas</t>
  </si>
  <si>
    <t>2027-ųjų metų asignavimų planas</t>
  </si>
  <si>
    <t>Produkto rodiklio</t>
  </si>
  <si>
    <t>Siekiamo SPP rodiklio kodas</t>
  </si>
  <si>
    <t>Atsakingas priemonės koordinatorius</t>
  </si>
  <si>
    <t>Pavadinimas</t>
  </si>
  <si>
    <t>2025-ieji metai</t>
  </si>
  <si>
    <t>2026-ieji metai</t>
  </si>
  <si>
    <t>2027-ieji metai</t>
  </si>
  <si>
    <t>Darbuotojas</t>
  </si>
  <si>
    <t>Skyrius, įstaiga</t>
  </si>
  <si>
    <t>01. VERSLO, ŪKININKAVIMO SĄLYGŲ BEI INVESTICIJŲ APLINKOS GERINIMO PROGRAMA</t>
  </si>
  <si>
    <t>I PRIORITETAS. NUOLATOS AUGANTI IR APLINKAI DRAUGIŠKA EKONOMIKA BEI EFEKTYVI SAVIVALDA</t>
  </si>
  <si>
    <t xml:space="preserve">1.1. TIKSLAS. PRITRAUKTI INVESTICIJAS IR DIDINTI VERSLO APLINKOS KONKURENCINGUMĄ </t>
  </si>
  <si>
    <t>1.1-1 UŽDAVINYS. Sudaryti palankias sąlygas vietos verslo plėtojimui, naujų verslų atsiradimui ir investicijų pritraukimui</t>
  </si>
  <si>
    <t>1.1-1-1</t>
  </si>
  <si>
    <t>Esamas ar apleistas buvusias pramonės teritorijas, kitas viešąsias erdves ar kitos paskirties teritorijas pritaikyti verslo veiklai</t>
  </si>
  <si>
    <t>SB</t>
  </si>
  <si>
    <t>Pritaikytų teritorijų skaičius, vnt.</t>
  </si>
  <si>
    <t>R-1.1-1-1</t>
  </si>
  <si>
    <t>A.Rusteikienė</t>
  </si>
  <si>
    <t>Turto skyrius</t>
  </si>
  <si>
    <t>1.1-1-1.1 (RP)</t>
  </si>
  <si>
    <t>Investicijoms tinkamų teritorijų išvystymas ir infrastruktūros įrengimas Molėtų rajono savivaldybėje (I etapas). Meistrų g.</t>
  </si>
  <si>
    <t>Išvystyta teritorija ir pritaikyta infrastruktūra, proc.</t>
  </si>
  <si>
    <t>R.Šavelis</t>
  </si>
  <si>
    <t>Statybos ir žemės ūkio skyrius</t>
  </si>
  <si>
    <t>ES</t>
  </si>
  <si>
    <t>1.1-1-1.2 (RP)</t>
  </si>
  <si>
    <t>Investicijoms tinkamų teritorijų išvystymas ir infrastruktūros įrengimas Molėtų rajono savivaldybėje (II etapas). Pakelės g.</t>
  </si>
  <si>
    <t>1.1-1-2</t>
  </si>
  <si>
    <t>Pagerinti ir užtikrinti verslui reikalingų paslaugų teikimą</t>
  </si>
  <si>
    <t>Suteiktų verslo konsultacijų skaičius per metus, vnt.</t>
  </si>
  <si>
    <t>D.Kulienė</t>
  </si>
  <si>
    <t>Turizmo ir verslo informacijos centras</t>
  </si>
  <si>
    <t>Suorganizuotų renginių/mokymų skaičius per metus, vnt.</t>
  </si>
  <si>
    <t>1.1-1-3</t>
  </si>
  <si>
    <t>Periodiškai atnaujinti ir (arba) įgyvendinti SVV plėtros programą, taikyti finansines paskatas investuotojams</t>
  </si>
  <si>
    <t>Patenkintų prašymų paramai gauti skaičius per metus, vnt.</t>
  </si>
  <si>
    <t>1.1-1-3.1</t>
  </si>
  <si>
    <t>Smulkaus ir vidutinio verslo rėmimas</t>
  </si>
  <si>
    <t>Paramą gavusių SVV subjektų skaičius, vnt.</t>
  </si>
  <si>
    <t>Ž.Žalienė</t>
  </si>
  <si>
    <t>Strateginio planavimo ir investicijų skyrius</t>
  </si>
  <si>
    <t>1.1-1-3.2</t>
  </si>
  <si>
    <t>Novatoriško ūkio ir verslo kūrimas bei plėtra, efektyviai panaudojant turizmo potencialą ir kitus vietos išteklius</t>
  </si>
  <si>
    <t>Sukurta darbo vietų, vnt.</t>
  </si>
  <si>
    <t>D.Mikelinskienė</t>
  </si>
  <si>
    <t>Molėtų r. VVG</t>
  </si>
  <si>
    <t>1.1-1-3.3</t>
  </si>
  <si>
    <t>Kaimo gyventojams skirtų pagrindinių vietos paslaugų ir susijusios infrastruktūros gerinimas</t>
  </si>
  <si>
    <t>1.1-1-3.4</t>
  </si>
  <si>
    <t>Tvarios ekonomikos, skiriant didelį dėmesį turizmo ir socialinėms paslaugoms, kūrimas</t>
  </si>
  <si>
    <t>Sukurta verslo įmonių, vnt.</t>
  </si>
  <si>
    <t>1.1-1-3.5</t>
  </si>
  <si>
    <t>Tvarus socialinis verslas</t>
  </si>
  <si>
    <t>1.1-1-3.6</t>
  </si>
  <si>
    <t>Naujų ekonominių galimybių kūrimas, skatinant kūrybiškumą, inovacijas, bei kuriant draugišką visuomenei aplinką</t>
  </si>
  <si>
    <t>Subjektai gavę paramą socialinio verslo kūrimui ar plėtrai, vnt.</t>
  </si>
  <si>
    <t>J.Leišienė</t>
  </si>
  <si>
    <t>Molėtų m. VVG</t>
  </si>
  <si>
    <t>Kt</t>
  </si>
  <si>
    <t>1.1-1-4</t>
  </si>
  <si>
    <t>Skatinti, remti, įgyvendinti viešosios ir privačios partnerystės projektus</t>
  </si>
  <si>
    <t>Įgyvendintų, paremtų projektų skaičius, vnt.</t>
  </si>
  <si>
    <t>1.1-1-5</t>
  </si>
  <si>
    <t>Vykdyti verslo komunikacijos priemones</t>
  </si>
  <si>
    <t>Įvykdytų komunikacijos priemonių skaičius per metus, vnt.</t>
  </si>
  <si>
    <t>Iš viso uždaviniui:</t>
  </si>
  <si>
    <t>1.1-2</t>
  </si>
  <si>
    <t>UŽDAVINYS. Sudaryti palankias sąlygas specialistų ruošimui ir jų pritraukimui į savivaldybę</t>
  </si>
  <si>
    <t>1.1-2-3</t>
  </si>
  <si>
    <t>Didinti užimtumą ir užtikrinti tvarią asmenų integraciją į darbo rinką</t>
  </si>
  <si>
    <t>Bedarbių skaičiaus dalis per metus, proc.</t>
  </si>
  <si>
    <t>R-1.1-2-1</t>
  </si>
  <si>
    <t>R. Kazlas</t>
  </si>
  <si>
    <t>Užimtumo tarnybos prie SADM Molėtų skyrius</t>
  </si>
  <si>
    <t>Taikomos užimtumo didinimo/integracijos į darbo rinką priemonės, vnt.</t>
  </si>
  <si>
    <t>Asmenų, kuriems taikomos užimtumo didinimo/integracijos į darbo rinką priemonės, skaičius per metus, asm.</t>
  </si>
  <si>
    <t>Įgyvendintų prevencinių priemonių, programų skaičius, vnt.</t>
  </si>
  <si>
    <t>Asmenų, vykdančių individualią veiklą, įsigijus verslo liudijimą, skaičius per metus, asm.</t>
  </si>
  <si>
    <t>1.1-2-4</t>
  </si>
  <si>
    <t>Vykdyti sistemingus tyrimus dėl žmogiškųjų išteklių poreikio darbo rinkoje</t>
  </si>
  <si>
    <t>Įvykdytų tyrimų skaičius, vnt.</t>
  </si>
  <si>
    <t>Iš viso tikslui:</t>
  </si>
  <si>
    <t>1.2. TIKSLAS. VYSTYTI PAŽANGŲ ŽEMĖS ŪKĮ IR KAIMĄ</t>
  </si>
  <si>
    <t>1.2-1 UŽDAVINYS. Gerinti ūkininkavimo sąlygas</t>
  </si>
  <si>
    <t>1.2-1-1</t>
  </si>
  <si>
    <t>Prižiūrėti, remontuoti ir rekonstruoti melioracijos ir hidrotechninių statinių infrastruktūrą</t>
  </si>
  <si>
    <t>Įvykdytų remonto ar rekonstrukcijos objektų skaičius, vnt.</t>
  </si>
  <si>
    <t>R-1.2-1-1</t>
  </si>
  <si>
    <t>Statybos ir žemės ūkio skyrius, Švietimo ir kultūros skyrius</t>
  </si>
  <si>
    <t>1.2-1-1.1</t>
  </si>
  <si>
    <t>Polderių  eksploatacija</t>
  </si>
  <si>
    <t>VB</t>
  </si>
  <si>
    <t>Polderių siurblinių eksploatacija, vnt.</t>
  </si>
  <si>
    <t>1.2-1-1.2</t>
  </si>
  <si>
    <t>Avarinių melioracijos statinių gedimų remontas (ne valstybei priklausančių)</t>
  </si>
  <si>
    <t>Pareiškimų skaičiaus, vnt.</t>
  </si>
  <si>
    <t>1.2-1-1.3</t>
  </si>
  <si>
    <t>Valstybei priklausančių melioracijos statinių remontas ir priežiūra (29 270 ha)</t>
  </si>
  <si>
    <t>Statinių priežiūra, ha</t>
  </si>
  <si>
    <t>1.2-1-1-4</t>
  </si>
  <si>
    <t>Ūkininkui A. A. ir valstybei priklausančių melioracijos sistemų rekonstravimas Čivylių, Suginčių, Toliejų kadastro vietovėse</t>
  </si>
  <si>
    <t>Suremontuota griovių, km</t>
  </si>
  <si>
    <t>Rekonstruotas plotas, ha</t>
  </si>
  <si>
    <t>Suremontuota drenažo, km</t>
  </si>
  <si>
    <t>R. Vasaravičienė,                   A. Siminkevičius</t>
  </si>
  <si>
    <t>1.2-1-1-5</t>
  </si>
  <si>
    <t>Valstybės deleguotų funkcijų vykdymas (ž. ū. valdų ir ūkininkų registras, technikos registras, pasėlių deklaravimas ir kt.)</t>
  </si>
  <si>
    <t>Registruota ir atnaujinta ž.ū. valdų, vnt.</t>
  </si>
  <si>
    <t>Įregistruota/išregistruota ūkininkų, vnt.</t>
  </si>
  <si>
    <t>Pateikta pasėlių deklaracijų, vnt.</t>
  </si>
  <si>
    <t>Įregistruota/išregistruota ž.ū. technikos, vnt.</t>
  </si>
  <si>
    <t>Atlikta tech. apžiūrų, vnt.</t>
  </si>
  <si>
    <t>1.2-1-2</t>
  </si>
  <si>
    <t>Skatinti ekologinių, netradicinių bei specializuotų žemės ūkių vystymąsi bei plėtrą</t>
  </si>
  <si>
    <t>Ekologinėje gamyboje sertifikuotų ūkių skaičius, vnt.</t>
  </si>
  <si>
    <t>Įkurtų netradicinių/specializuotų  žemės ūkių skaičius, vnt.</t>
  </si>
  <si>
    <t>1.2-1-3</t>
  </si>
  <si>
    <t>Skatinti trumpųjų maisto tiekimo grandinių, vietinio maisto sistemų (konkrečioje vietovėje gaminamų, perdirbamų ir vartojamų) atsiradimą ir plėtojimą</t>
  </si>
  <si>
    <t>Vietinio maisto sistemų skaičius, vnt.</t>
  </si>
  <si>
    <t>V. Bačiulė</t>
  </si>
  <si>
    <t>Ūkio subjektų, dalyvaujančių vietinėse maisto sistemose, skaičius, vnt.</t>
  </si>
  <si>
    <t>Taikytų rinkodaros priemonių, vietinėms maisto sistemoms, skaičius, vnt.</t>
  </si>
  <si>
    <t>1.2-1-4</t>
  </si>
  <si>
    <t>Skatinti jaunųjų ūkininkų įsikūrimą</t>
  </si>
  <si>
    <t>Skatinimo priemonių skaičius, vnt.</t>
  </si>
  <si>
    <t>R. Šavelis</t>
  </si>
  <si>
    <t>Įsikūrę jaunieji ūkininkai, asm.</t>
  </si>
  <si>
    <t>Iš viso prioritetui programoje:</t>
  </si>
  <si>
    <t xml:space="preserve">Iš viso programai: </t>
  </si>
  <si>
    <t>Finansavimo šaltiniai</t>
  </si>
  <si>
    <t>2025 m. lėšų poreikis</t>
  </si>
  <si>
    <t>2026 m. lėšų poreikis</t>
  </si>
  <si>
    <t>2027 m. lėšų poreikis</t>
  </si>
  <si>
    <t>SAVIVALDYBĖS BIUDŽETO LĖŠOS, IŠ VISO:</t>
  </si>
  <si>
    <t>KITI ŠALTINIAI, IŠ VISO:</t>
  </si>
  <si>
    <r>
      <rPr>
        <sz val="10"/>
        <rFont val="Times New Roman"/>
        <family val="1"/>
        <charset val="186"/>
      </rPr>
      <t>Valstybės biudžeto lėšos</t>
    </r>
    <r>
      <rPr>
        <b/>
        <sz val="10"/>
        <rFont val="Times New Roman"/>
        <family val="1"/>
        <charset val="186"/>
      </rPr>
      <t xml:space="preserve"> VB</t>
    </r>
  </si>
  <si>
    <r>
      <t xml:space="preserve">Europos Sąjungos investicijų lėšos </t>
    </r>
    <r>
      <rPr>
        <b/>
        <sz val="10"/>
        <rFont val="Times New Roman"/>
        <family val="1"/>
        <charset val="186"/>
      </rPr>
      <t>ES</t>
    </r>
  </si>
  <si>
    <r>
      <t xml:space="preserve">Skolintos lėšos </t>
    </r>
    <r>
      <rPr>
        <b/>
        <sz val="10"/>
        <rFont val="Times New Roman"/>
        <family val="1"/>
        <charset val="186"/>
      </rPr>
      <t>SL</t>
    </r>
  </si>
  <si>
    <r>
      <t xml:space="preserve">Kiti finansavimo šaltiniai </t>
    </r>
    <r>
      <rPr>
        <b/>
        <sz val="10"/>
        <rFont val="Times New Roman"/>
        <family val="1"/>
        <charset val="186"/>
      </rPr>
      <t>Kt</t>
    </r>
  </si>
  <si>
    <r>
      <t xml:space="preserve">Savivaldybės aplinkos apsaugos rėmimo programos lėšos </t>
    </r>
    <r>
      <rPr>
        <b/>
        <sz val="10"/>
        <rFont val="Times New Roman"/>
        <family val="1"/>
        <charset val="186"/>
      </rPr>
      <t>SAARP</t>
    </r>
  </si>
  <si>
    <r>
      <t xml:space="preserve">Kelių priežiūros programos lėšos </t>
    </r>
    <r>
      <rPr>
        <b/>
        <sz val="10"/>
        <rFont val="Times New Roman"/>
        <family val="1"/>
        <charset val="186"/>
      </rPr>
      <t>KPP</t>
    </r>
  </si>
  <si>
    <t>IŠ VISO:</t>
  </si>
  <si>
    <t>SAVIVALDYBĖS INSTITUCIJŲ IR VIEŠOJO ADMINISTRAVIMO VEIKLŲ PROGRAMOS (NR. 02)</t>
  </si>
  <si>
    <t>02. SAVIVALDYBĖS INSTITUCIJŲ IR VIEŠOJO ADMINISTRAVIMO VEIKLŲ PROGRAMA</t>
  </si>
  <si>
    <t>1.4. STIPRINTI VIETOS SAVIVALDĄ</t>
  </si>
  <si>
    <t>1.4-1 UŽDAVINYS. Įgyvendinti gerojo valdymo principus ir vykdyti efektyvią komunikaciją</t>
  </si>
  <si>
    <t>1.4-1-1</t>
  </si>
  <si>
    <t>Užtikrinti nuolatinį viešųjų ir administracinių paslaugų modernizavimą, atlikti gyventojų poreikių ir paslaugų kokybės tyrimus, apklausas</t>
  </si>
  <si>
    <t>Elektroninių paslaugų dalis per metus, nuo bendro teikiamų viešųjų ir administracinių paslaugų skaičiaus, proc.</t>
  </si>
  <si>
    <t>R-1.4-1-1</t>
  </si>
  <si>
    <t>V. Suchodumcevas</t>
  </si>
  <si>
    <t>Viešųjų ryšių ir informatikos skyrius</t>
  </si>
  <si>
    <t>Atliktų apklausų/ tyrimų skaičius, vnt.</t>
  </si>
  <si>
    <t>1.4-1-1.1</t>
  </si>
  <si>
    <t>Administracinių paslaugų elektroniniu būdu teikimas</t>
  </si>
  <si>
    <t>Teikiamų el. paslaugų dalis visose administracinėse paslaugose, proc.</t>
  </si>
  <si>
    <t>1.4-1-1.2</t>
  </si>
  <si>
    <t>Informavimo, viešųjų paslaugų teikimo ir gyventojų dalyvavimo informacinės sistemos tobulinimas</t>
  </si>
  <si>
    <t>Įdiegti interneto svetainės funkcionalumo didinimo sprendimai, vnt.</t>
  </si>
  <si>
    <t>1.4-1-1.3</t>
  </si>
  <si>
    <t>Informacinės technikos ir įrangos atnaujinimas</t>
  </si>
  <si>
    <t>Atnaujinta informacinės technikos ir įrangos, proc.</t>
  </si>
  <si>
    <t>1.4-1-1.4</t>
  </si>
  <si>
    <t>Licencijų įsigijimas/nuoma</t>
  </si>
  <si>
    <t>Nuomojama licencijų, vnt.</t>
  </si>
  <si>
    <t>1.4-1-1.5</t>
  </si>
  <si>
    <t>Tinkama kompiuterinės technikos priežiūra</t>
  </si>
  <si>
    <t>Efektyvus kompiuterinės ir organizacinės technikos eksploatavimas (prastovų skaičius), vnt.</t>
  </si>
  <si>
    <t>1.4-1-1.6</t>
  </si>
  <si>
    <t>Valdymo ir planavimo procesų optimizavimo informacinių sistemų įdiegimas ir jų palaikymas</t>
  </si>
  <si>
    <t>Įdiegtas informacinių sistemų skaičius, vnt.</t>
  </si>
  <si>
    <t>1.4-1-1.7</t>
  </si>
  <si>
    <t>Administracinės naštos mažinimas naudojant valstybės registrus</t>
  </si>
  <si>
    <t>Naudojamų valstybės registrų skaičius, vnt.</t>
  </si>
  <si>
    <t>1.4-1-1.8</t>
  </si>
  <si>
    <t>Bendros klientų aptarnavimų sistemos palaikymas</t>
  </si>
  <si>
    <t>Centralizuotų atsiskaitymų  e - sistemos palaikymas, vnt.</t>
  </si>
  <si>
    <t xml:space="preserve">E. Milinavičius   </t>
  </si>
  <si>
    <t>UAB "Molėtų Švara"</t>
  </si>
  <si>
    <t>1.4-1-1.9</t>
  </si>
  <si>
    <t>Savivaldybės tarybos efektyvios veiklos užtikrinimas</t>
  </si>
  <si>
    <t>Tarybos posėdžių skaičius, vnt.</t>
  </si>
  <si>
    <t>A. Kanapienienė</t>
  </si>
  <si>
    <t>Tarybos sekretorė</t>
  </si>
  <si>
    <t>1.4-1-1.10</t>
  </si>
  <si>
    <t>Savivaldybės kontrolės tarnybos veikla</t>
  </si>
  <si>
    <t>Auditų, tyrimų, išvadų skaičius, vnt.</t>
  </si>
  <si>
    <t>E. Putnienė</t>
  </si>
  <si>
    <t>Molėtų rajono savivaldybės kontrolės ir audito tarnyba</t>
  </si>
  <si>
    <t>1.4-1-1.11</t>
  </si>
  <si>
    <t>Savarankiškų savivaldybės funkcijų, deleguotų administracijai, vykdymas</t>
  </si>
  <si>
    <t>Funkcijų vykdymas, proc.</t>
  </si>
  <si>
    <t>S. Žvinys, R. Vidžiūnienė</t>
  </si>
  <si>
    <t>Finansinės apskaitos skyrius</t>
  </si>
  <si>
    <t>1.4-1-1.12</t>
  </si>
  <si>
    <t>Valstybės deleguotų valdymo funkcijų savivaldybei vykdymas</t>
  </si>
  <si>
    <t>1.4-1-1.13</t>
  </si>
  <si>
    <t>Savivaldybės administracijos darbo procesų analizė, darbuotojų pasitenkinimo kokybės tyrimas</t>
  </si>
  <si>
    <t>Tyrimas, ataskaita, vnt.</t>
  </si>
  <si>
    <t>Skyriaus vedėjas</t>
  </si>
  <si>
    <t>Bendrasis skyrius</t>
  </si>
  <si>
    <t>1.4-1-1.14</t>
  </si>
  <si>
    <t>Efektyvus savivaldybės finansinių įsipareigojimų valdymas</t>
  </si>
  <si>
    <t>Savalaikis palūkanų mokėjimas, paskolų ir dotacijų gražinimas, proc.</t>
  </si>
  <si>
    <t>R. Maigienė</t>
  </si>
  <si>
    <t>Finansų skyrius</t>
  </si>
  <si>
    <t>SL</t>
  </si>
  <si>
    <t>Paskolų dalies grąžinimas</t>
  </si>
  <si>
    <t>1.4-1-1.15</t>
  </si>
  <si>
    <t>Racionalus savivaldybės turimo turto naudojimas</t>
  </si>
  <si>
    <t>Nenaudojamų pastatų, patalpų ir kito turto nuoma, panauda (sutarčių sk.)</t>
  </si>
  <si>
    <t>A. Rusteikienė</t>
  </si>
  <si>
    <t>Nenaudojamo kilnojamo ir nekilnojamo turto pardavimas, vnt.</t>
  </si>
  <si>
    <t>Veikiančių ir neveikiančių kapinių žemės sklypų projektavimas ir panaudos sutarčių sudarymas, proc.</t>
  </si>
  <si>
    <t>Pastatų paskirties keitimo projektavimas, vnt.</t>
  </si>
  <si>
    <t>Vandentiekio gręžinių likvidavimas</t>
  </si>
  <si>
    <t>Savivaldybės turto saugojimas, draudimas ir priežiūra, kompl.</t>
  </si>
  <si>
    <t>Vandentiekio ir nuotekų tinklų inventorizavimas, kontrolinių geodezinių nuotraukų parengimas (bylų sk.)</t>
  </si>
  <si>
    <t>Žemės sklypų kadastriniai matavimai panaudai, vnt.</t>
  </si>
  <si>
    <t>Žemės sklypų kadastriniai matavimai nuomai ir pardavimui, vnt.</t>
  </si>
  <si>
    <t>Pastatų ir statinių kadastriniai matavimai (bylų sk.)</t>
  </si>
  <si>
    <t>Nekilnojamojo turto pirkimas (žemės sklypai, inž. statiniai), vnt.</t>
  </si>
  <si>
    <t>1.4-1-1.16</t>
  </si>
  <si>
    <t>Racionalus mero fondo naudojimas</t>
  </si>
  <si>
    <t>Įvykdymas procentais</t>
  </si>
  <si>
    <t>S. Jauneika</t>
  </si>
  <si>
    <t>Meras</t>
  </si>
  <si>
    <t>1.4-1-1.17</t>
  </si>
  <si>
    <t xml:space="preserve">Molėtų miesto plėtros ir seniūnijų tinklo optimizavimas </t>
  </si>
  <si>
    <t>Miesto bendrojo plano ir seniūnijų ribų keitimas, proc.</t>
  </si>
  <si>
    <t>1.4-1-1.18</t>
  </si>
  <si>
    <t>Strateginių trimečių veiklos planų parengimas</t>
  </si>
  <si>
    <t>Parengtas strateginis veiklos planas, vnt.</t>
  </si>
  <si>
    <t>S. Jauneika, Ž. Žalienė</t>
  </si>
  <si>
    <t>Meras, Strateginio planavimo ir investicijų skyrius</t>
  </si>
  <si>
    <t>1.4-1-1.19</t>
  </si>
  <si>
    <t>Strateginio plėtros plano stebėsena</t>
  </si>
  <si>
    <t>Parengta ataskaita, vnt.</t>
  </si>
  <si>
    <t>1.4-1-1.20</t>
  </si>
  <si>
    <t>Funkcinės zonos strategijos įgyvendinimas ir stebėsena</t>
  </si>
  <si>
    <t>1.4-1-1.21</t>
  </si>
  <si>
    <t>Kurortinės teritorijos statuso siekimo programos įgyvendinimas</t>
  </si>
  <si>
    <t>Kurortinės teritorijos statuso įteisinimas, proc.</t>
  </si>
  <si>
    <t>S. Žvinys</t>
  </si>
  <si>
    <t>Administracija</t>
  </si>
  <si>
    <t>1.4-1-2</t>
  </si>
  <si>
    <t xml:space="preserve">Didinti viešųjų finansų tvarų panaudojimą Savivaldybėje </t>
  </si>
  <si>
    <t>Dalyvaujamojo biudžeto projektams skirti pinigai iš Savivaldybės biudžeto per metus, tūkst. Eur</t>
  </si>
  <si>
    <t>V. Stundys</t>
  </si>
  <si>
    <t>Mero patarėjas</t>
  </si>
  <si>
    <t>1.4-1-2.1</t>
  </si>
  <si>
    <t>Vietos gyventojų pasiūlytų projektų įgyvendinimas pagal seniūnaitijų bendruomenių viešųjų poreikių ir iniciatyvų finansavimo iš rajono biudžeto lėšų atrankos tvarkos aprašą</t>
  </si>
  <si>
    <t>Įgyvendintų projektų skaičius, vnt.</t>
  </si>
  <si>
    <t>1.4-1-3</t>
  </si>
  <si>
    <t>Gerinti informacijos pateikimą asmenims su negalia jų pasirinktais prieinamais bendravimo būdais</t>
  </si>
  <si>
    <t>Negalią turinčių asmenų (regos, klausos, intelekto) poreikiams pritaikyti informacijos teikimo būdai, vnt.</t>
  </si>
  <si>
    <t>1.4-1-4</t>
  </si>
  <si>
    <t>Didinti viešojo sektoriaus darbuotojų kompetencijas</t>
  </si>
  <si>
    <t>1.4-1-5</t>
  </si>
  <si>
    <t>Užtikrinti informacinių technologijų kibernetinį saugumą</t>
  </si>
  <si>
    <t>Priemonių skaičius (kibernetinio saugumo mokymai, kibernetinės saugos programa ir pan.), vnt.</t>
  </si>
  <si>
    <t xml:space="preserve">V. Suchodumcevas </t>
  </si>
  <si>
    <t>1.4-1-6</t>
  </si>
  <si>
    <t>Užtikrinti kokybiškų duomenų prieinamumą, atvėrimą, sudaryti geresnes sąlygas viešojo sektoriaus institucijoms priimti duomenimis grįstus sprendimus</t>
  </si>
  <si>
    <t>Prieinamų duomenų rinkinių skaičius, vnt.</t>
  </si>
  <si>
    <t>1.4-1-7</t>
  </si>
  <si>
    <t>Vykdyti nuoseklią korupcijos prevencijos stebėseną</t>
  </si>
  <si>
    <t>Įgyvendintų korupcijos prevencijos priemonių skaičius Molėtų rajono savivaldybės institucijose, įstaigose bei įmonėse, vnt.</t>
  </si>
  <si>
    <t>S. Saugūnienė</t>
  </si>
  <si>
    <t>Vyriausioji specialistė, atsakinga už korupcijai atsparios aplinkos kūrimą</t>
  </si>
  <si>
    <t>1.4-1-8</t>
  </si>
  <si>
    <t>Įgyvendinti lygias galimybes užtikrinančias priemones</t>
  </si>
  <si>
    <t>Įgyvendintų lygių galimybių veiksmų plano priemonių skaičius, vnt.</t>
  </si>
  <si>
    <t>E. Bivainytė-Sinkevičienė</t>
  </si>
  <si>
    <t>Lygių galimybių, lyčių lygybės koordinatorius</t>
  </si>
  <si>
    <t>1.4-1-8.1 (P)</t>
  </si>
  <si>
    <t>Koordinatorių modelio išbandymas ir lyčių lygybės politikos stiprinimas</t>
  </si>
  <si>
    <t>Sukurta ir išlaikyta darbo vieta</t>
  </si>
  <si>
    <t>Administracijos darbuotojų ir vadovų kompetencijų ugdymas lygių galimybių bei lyčių lygybės srityje, darbuotojų dalyvavimas mokymuose, proc.</t>
  </si>
  <si>
    <t>1.4-1-9</t>
  </si>
  <si>
    <t>Plėtoti savivaldybės administracijos bei įstaigų tarpsektorinį ir tarptautinį bendradarbiavimą</t>
  </si>
  <si>
    <t>Pasirašytų  partnerystės, bendradarbiavimo sutarčių skaičius, vnt.</t>
  </si>
  <si>
    <t>D. Gylienė, V. Bačiulė</t>
  </si>
  <si>
    <t>Viešųjų ryšių ir informatikos skyrius, Kultūros ir švietimo skyrius</t>
  </si>
  <si>
    <t>1.4-1-10</t>
  </si>
  <si>
    <t>Stiprinti teigiamą savivaldybės įvaizdį bei komunikacijos sklaidą</t>
  </si>
  <si>
    <t>Savivaldybės išorinės komunikacijos auditorijos dydis per metus (interneto svetainės naudotojų, socialinių tinklų sekėjų, www.moletai.lt, „Facebook“, „Youtube“ ir kt. prenumeratorių skaičius)</t>
  </si>
  <si>
    <t xml:space="preserve">V. Suchodumcevas  </t>
  </si>
  <si>
    <t>Reprezentacinis video filmas, vnt.</t>
  </si>
  <si>
    <t>Informacinių kampanijų skaičius, vnt.</t>
  </si>
  <si>
    <t>Viešojo sektoriaus komunikacijos mokymų skaičius, vnt.</t>
  </si>
  <si>
    <t>Tikslinę informaciją publikavusių regiono ir respublikinių leidinių skaičius</t>
  </si>
  <si>
    <t>1.4-1-11</t>
  </si>
  <si>
    <t xml:space="preserve">Užtikrinti savivaldybės teritorinį planavimą </t>
  </si>
  <si>
    <t>Parengtų planų skaičius, vnt.</t>
  </si>
  <si>
    <t>G. Putvinskas</t>
  </si>
  <si>
    <t>Architektūros ir teritorijų planavimo skyrius</t>
  </si>
  <si>
    <t>1.4-1-11.1</t>
  </si>
  <si>
    <t>Janonio kvartalo detaliojo plano korektūra</t>
  </si>
  <si>
    <t>Parengtas planas, vnt.</t>
  </si>
  <si>
    <t>1.4-1-11.2</t>
  </si>
  <si>
    <t>Balninkų miestelio centrinės dalies bendrasis planas</t>
  </si>
  <si>
    <t>1.4-1-11.3</t>
  </si>
  <si>
    <t>Joniškio miestelio (konsiliduoti su Arnionių I, Arnionių II) bendrasis planas</t>
  </si>
  <si>
    <t>1.4-1-11.4</t>
  </si>
  <si>
    <t>Videniškių kaimo centrinės dalies bendrasis planas</t>
  </si>
  <si>
    <t>1.4-1-11.5</t>
  </si>
  <si>
    <t>Valstybinės žemės sklypų miškų vidinės miškotvarkos projektai</t>
  </si>
  <si>
    <t>Parengtas projektas, vnt.</t>
  </si>
  <si>
    <t>1.4-1-11.6</t>
  </si>
  <si>
    <t>1.4-1-11.7</t>
  </si>
  <si>
    <t>Parengtas planas, proc.</t>
  </si>
  <si>
    <t>1.4-1-11.8</t>
  </si>
  <si>
    <t>Molėtų miesto kvartalo tarp Ąžuolų ir Melioratorių gatvių detalusis planas</t>
  </si>
  <si>
    <t xml:space="preserve">Specialiųjų planų parengimas </t>
  </si>
  <si>
    <t>Parengta planų, vnt.</t>
  </si>
  <si>
    <t>1.1.</t>
  </si>
  <si>
    <t xml:space="preserve">TIKSLAS. PRITRAUKTI  INVESTICIJAS IR DIDINTI VERSLO APLINKOS KONKURENCINGUMĄ 
</t>
  </si>
  <si>
    <t>1.1-2-2</t>
  </si>
  <si>
    <t>Sukurti ir įveiklinti paskatų pritraukti potencialiems rajono aukštos kvalifikacijos darbuotojams sistemą (pvz. finansinė parama, dalinis ar bendras persikėlimo kaštų dengimas, būsto lengvatos)</t>
  </si>
  <si>
    <t>Sukurta sistema, vnt.</t>
  </si>
  <si>
    <t>G. Lasytė, V. Bačiulė, R. Tamošiūnas</t>
  </si>
  <si>
    <t>Vyr. specialistė - savivaldybės gydytoja, Kultūros ir švietimo skyrius, Teisės ir civilinės metrikacijos skyrius</t>
  </si>
  <si>
    <t>Pritrauktų aukštos kvalifikacijos darbuotojų skaičius, asm.</t>
  </si>
  <si>
    <t>Iš viso programoje prioritetui:</t>
  </si>
  <si>
    <t xml:space="preserve">GYVENAMOSIOS APLINKOS TVARKYMO, VIEŠŲJŲ PASLAUGŲ IR APLINKOS APSAUGOS PROGRAMOS (NR. 03) </t>
  </si>
  <si>
    <t xml:space="preserve">03.GYVENAMOSIOS APLINKOS TVARKYMO, VIEŠŲJŲ PASLAUGŲ IR APLINKOS APSAUGOS PROGRAMA    </t>
  </si>
  <si>
    <t>III PRIORITETAS. TVARI, DARNI IR ATSPARI INFRASTRUKTŪRA</t>
  </si>
  <si>
    <t>3.1.</t>
  </si>
  <si>
    <t xml:space="preserve">TIKSLAS. SKATINTI DARNŲ, SAUGŲ IR INTEGRUOTĄ JUDUMĄ </t>
  </si>
  <si>
    <t>3.1-1 UŽDAVINYS. Atnaujinti ir išplėsti susisiekimo infrastruktūrą</t>
  </si>
  <si>
    <t>3.1-1-1</t>
  </si>
  <si>
    <t xml:space="preserve">Atnaujinti ir (arba) įrengti vietinės reikšmės gatves, kelius, privažiavimo kelius, asfaltuoti žvyrkelius </t>
  </si>
  <si>
    <t>Remontuotų ir/ar  rekonstruotų (nutiestų) kelių ir gatvių ilgis per metus, km</t>
  </si>
  <si>
    <t>R-3.1-1-1</t>
  </si>
  <si>
    <t>Statybos iš žemės ūkio skyrius</t>
  </si>
  <si>
    <t>Vietinės reikšmės kelių (gatvių) su žvyro danga ilgis, km</t>
  </si>
  <si>
    <t>3.1-1-1.1</t>
  </si>
  <si>
    <t>Vietinės reikšmės gatvių, kelių su žvyro danga profiliavimas greideriu</t>
  </si>
  <si>
    <t>KPP</t>
  </si>
  <si>
    <t>Suprofiliuotų kelių ilgis, km</t>
  </si>
  <si>
    <t>3.1-1-1.2</t>
  </si>
  <si>
    <t xml:space="preserve">Vietinės reikšmės gatvių, kelių su asfaltbetonio danga išdaužų užtaisymo darbai </t>
  </si>
  <si>
    <t>Paklota asfalto dangos, tūkst. kv.m.</t>
  </si>
  <si>
    <t>3.1-1-1.3</t>
  </si>
  <si>
    <t xml:space="preserve">Vietinės reikšmės kelių ir gatvių priežiūra žiemą </t>
  </si>
  <si>
    <t>Prižiūrimų kelių ilgis, km</t>
  </si>
  <si>
    <t>3.1-1-1.4</t>
  </si>
  <si>
    <t>Vietinės reikšmės kelių su žvyro danga remontas</t>
  </si>
  <si>
    <t>Atlikta remonto darbų, km</t>
  </si>
  <si>
    <t>3.1-1-1.5</t>
  </si>
  <si>
    <t>Kelio statinių remontas</t>
  </si>
  <si>
    <t>Suremontuota statinių, vnt.</t>
  </si>
  <si>
    <t>3.1-1-1.6</t>
  </si>
  <si>
    <t xml:space="preserve">Moletūno g. Molėtų mieste
rekonstravimas 
</t>
  </si>
  <si>
    <t>Atlikta darbų, proc.</t>
  </si>
  <si>
    <t>3.1-1-1.7</t>
  </si>
  <si>
    <t>Sporto g. Molėtų mieste kapitalinis remontas</t>
  </si>
  <si>
    <t>3.1-1-1.8</t>
  </si>
  <si>
    <t>Malūno gatvės Molėtų mieste rekonstrukcija</t>
  </si>
  <si>
    <t>3.1-1-1.9</t>
  </si>
  <si>
    <t>Parko g. Molėtų mieste kapitalinis remontas</t>
  </si>
  <si>
    <t>3.1-1-1.10</t>
  </si>
  <si>
    <t>Privažiavimo kelio prie kapinių Paduobužių k. remontas</t>
  </si>
  <si>
    <t>3.1-1-1.11</t>
  </si>
  <si>
    <t xml:space="preserve">Šilo g. ir Tujų g. Giedraičių mst. kapitalinis remontas </t>
  </si>
  <si>
    <t>Suremontuota gatvių, km</t>
  </si>
  <si>
    <t>3.1-1-1.12</t>
  </si>
  <si>
    <t>Kelio Su-78 (Alyvų g.) dalies Šakių kaime, Suginčių sen. Molėtų r. sav. kapitalinis remontas</t>
  </si>
  <si>
    <t>3.1-1-1.13</t>
  </si>
  <si>
    <t xml:space="preserve">Slyvų gatvės Molėtų mieste kapitalinis remontas </t>
  </si>
  <si>
    <t>3.1-1-1.14</t>
  </si>
  <si>
    <t xml:space="preserve">Serbentų gatvės Molėtų mieste kapitalinis remontas </t>
  </si>
  <si>
    <t>3.1-1-1.15</t>
  </si>
  <si>
    <t>Molėtų r. vietinės reikšmių kelių (gatvių) statinių kadastriniai matavimai</t>
  </si>
  <si>
    <t>Atlikta kadastrinių matavimų, km</t>
  </si>
  <si>
    <t>3.1-1-1.16</t>
  </si>
  <si>
    <t>Kelio Lk-22 Ažubaliai-Kampai-Ažušiliai dalies Ažubalių kaime, Luokesos sen. Molėtų r. sav. kapitalinis remontas</t>
  </si>
  <si>
    <t>3.1-1-1.17</t>
  </si>
  <si>
    <t>Gatvės  J-6, kuriai suteiktas Graužinių g. pavadinimas, dalies Joniškio k., Molėtų r. paprastasis remontas</t>
  </si>
  <si>
    <t>3.1-1-1.18</t>
  </si>
  <si>
    <t>Gatvės M-3, kuriai suteiktas  Liepų g. pavadinimas, Mindūnų k., Molėtų r. paprastasis remontas</t>
  </si>
  <si>
    <t>3.1-1-1.19</t>
  </si>
  <si>
    <t>Žaliosios g. Molėtų mieste kapitalinis remontas</t>
  </si>
  <si>
    <t>Parengtas projektas, kompl.</t>
  </si>
  <si>
    <t>3.1-1-1.20</t>
  </si>
  <si>
    <t>Saulutės g. Molėtų mieste kapitalinis remontas</t>
  </si>
  <si>
    <t>3.1-1-1.21</t>
  </si>
  <si>
    <t>Įvažiavimo Lp-5 prie  Liepų g. 23, 25, Molėtuose paprastasis remontas</t>
  </si>
  <si>
    <t>3.1-1-1.22</t>
  </si>
  <si>
    <t>Kelio Mn-09A dalies (link Mindūnų apžvalgos bokšto) kapitalinis remontas</t>
  </si>
  <si>
    <t>3.1-1-1.23</t>
  </si>
  <si>
    <t>Įvažiavimo prie  Liepų g. 27, 29 Molėtų mieste nauja statyba</t>
  </si>
  <si>
    <t>3.1-1-1.24</t>
  </si>
  <si>
    <t>Žiedo g. Žalvarių k., Giedraičių sen., Molėtų r. sav.  kapitalinis remontas</t>
  </si>
  <si>
    <t>Išasfaltuota kelio, km</t>
  </si>
  <si>
    <t>3.1-1-1.25</t>
  </si>
  <si>
    <t>Molėtų r. sav. kelių ir gatvių remontas</t>
  </si>
  <si>
    <t>Suremontuota kelių, km</t>
  </si>
  <si>
    <t>3.1-1-3</t>
  </si>
  <si>
    <t xml:space="preserve">Pritaikyti infrastruktūrą asmenims su negalia </t>
  </si>
  <si>
    <t>Autobusų stotelių, pritaikytų specialiųjų poreikių turintiems asmenims, skaičius, vnt.</t>
  </si>
  <si>
    <t>Šaligatvių pritaikymas asmenims su negalia (nužeminti bordiūrai, taktilinės neregių vedimo sistemos, garsinės sistemos neregiams), vnt.</t>
  </si>
  <si>
    <t>3.1-2 UŽDAVINYS. Plėtoti darnų judumą bei mobilumą Savivaldybėje</t>
  </si>
  <si>
    <t>3.1-2-1</t>
  </si>
  <si>
    <t>Įrengti ir (arba) atnaujinti dviračių takų trasas, pėsčiųjų takus užtikrinant jų tęstinumą bei junglumą</t>
  </si>
  <si>
    <t>Įrengtų ir (arba) atnaujintų dviračių, pėsčiųjų takų ilgis, km</t>
  </si>
  <si>
    <t>R-3.1-2-1</t>
  </si>
  <si>
    <t xml:space="preserve">Statybos ir ž. ū. skyrius </t>
  </si>
  <si>
    <t>3.1-2-1.1</t>
  </si>
  <si>
    <t xml:space="preserve">Valstybinės reikšmės krašto kelio Nr. 172  Raudondvaris–Giedraičiai–Molėtai ruožo nuo 52,046 iki 52,116 km, kuriam Molėtų mieste suteiktas Vilniaus gatvės pavadinimas, kapitalinis remontas </t>
  </si>
  <si>
    <t>Įrengtas takas, m</t>
  </si>
  <si>
    <t>3.1-2-1.2</t>
  </si>
  <si>
    <t>Pėsčiųjų ir dviračių tako įrengimas palei Daubos g. Molėtų mieste</t>
  </si>
  <si>
    <t>Parengtas projektas</t>
  </si>
  <si>
    <t>Įrengta takų, m</t>
  </si>
  <si>
    <t>3.1-2-1.3</t>
  </si>
  <si>
    <t xml:space="preserve">Pėsčiųjų tako įrengimas Radvilų g., Dubingių s., Molėtų r. sav. </t>
  </si>
  <si>
    <t xml:space="preserve">Parengtas projektas, vnt.   </t>
  </si>
  <si>
    <t>3.1-2-1.4</t>
  </si>
  <si>
    <t>Slėnio tako dalies įrengimas link sporto aikštynų</t>
  </si>
  <si>
    <t>3.1-2-1.5</t>
  </si>
  <si>
    <t>Valstybinės reikšmės krašto kelio Nr. 114  Molėtai-Kaltanėnai-Ignalina ruožuose nuo 0,04 iki 1,32 km ir nuo 1,44 iki 2,79 km paprastasis pėsčiųjų takų remontas</t>
  </si>
  <si>
    <t>Įrengta takų, km</t>
  </si>
  <si>
    <t>3.1-2-2</t>
  </si>
  <si>
    <t>Pritaikyti viešojo transporto materialinę bazę, infrastruktūrą ir paslaugas šiuolaikiniams poreikiams</t>
  </si>
  <si>
    <t>Įrengta, atnaujinta viešojo transporto infrastruktūra (parengtas autobusų stoties perkėlimo techninis projektas), vnt.</t>
  </si>
  <si>
    <t>G.Putvinskas</t>
  </si>
  <si>
    <t>Paskatų naudotis viešuoju transportu priemonių skaičius, vnt.</t>
  </si>
  <si>
    <t>A.Rusteikienė, A. Mickevičius</t>
  </si>
  <si>
    <t>Turto skyrius, UAB "Autobusų parkas"</t>
  </si>
  <si>
    <t>3.1-2-2.1</t>
  </si>
  <si>
    <t>Molėtų rajono savivaldybės keleivių vežimo vietinio (priemiestinio) reguliaraus susisiekimo maršrutais paslaugos teikimas</t>
  </si>
  <si>
    <t>Suteikta viešojo transporto paslauga</t>
  </si>
  <si>
    <t>3.1-2-3</t>
  </si>
  <si>
    <t>Įsigyti netaršias ir mažiau taršias viešojo transporto priemones ir pritaikyti infrastruktūrą*</t>
  </si>
  <si>
    <t>Įsigytos netaršios ir mažiau taršios viešojo transporto priemonės ir jiems pritaikyta infrastruktūra, vnt.</t>
  </si>
  <si>
    <t>A.Mickevičius</t>
  </si>
  <si>
    <t>UAB "Autobusų parkas"</t>
  </si>
  <si>
    <t>3.1-2-4</t>
  </si>
  <si>
    <t xml:space="preserve">Įrengti privataus ir viešojo ekologiškų transporto priemonių dalijimosi sistemas </t>
  </si>
  <si>
    <t>Įrengtų privataus ir viešojo ekologiškų transporto priemonių dalijimosi sistemų skaičius per SPP laikotarpį, vnt.</t>
  </si>
  <si>
    <t>3.1-2-5</t>
  </si>
  <si>
    <t xml:space="preserve">Atnaujinti, tobulinti ir (arba) diegti saugaus eismo priemones, intelektines transporto sistemas </t>
  </si>
  <si>
    <t>Įdiegtų saugaus eismo priemonių skaičius, vnt.</t>
  </si>
  <si>
    <t>3.1-2-5.1</t>
  </si>
  <si>
    <t>Pėsčiųjų perėjų apšvietimo įrengimas Molėtų miesto ir gyvenviečių gatvėse</t>
  </si>
  <si>
    <t>Įrengtas perėjų apšvietimas, vnt.</t>
  </si>
  <si>
    <t>3.1-2-5.2</t>
  </si>
  <si>
    <t xml:space="preserve">Kelio ženklų ir inžinerinių eismo saugumo priemonių priežiūros ir įrengimo darbai Molėtų miesto ir Molėtų rajono seniūnijų vietinės reikšmės keliuose ir gatvėse
</t>
  </si>
  <si>
    <t xml:space="preserve">Atnaujinta ir įrengta eismo saugumo priemonių, vnt.            </t>
  </si>
  <si>
    <t xml:space="preserve">Atnaujinta ir įrengta kelio ženklų, vnt.            </t>
  </si>
  <si>
    <t>3.1-2-5.3</t>
  </si>
  <si>
    <t>Gatvių horizontalaus ženklinimo darbai Molėtų mieste ir Molėtų rajono seniūnijose</t>
  </si>
  <si>
    <t>Atliktas horizontalus ženklinimas, kv. m.</t>
  </si>
  <si>
    <t>3.1-2-6</t>
  </si>
  <si>
    <t>Įrengti elektromobilių bei elektrinių paspirtukų įkrovimo infrastruktūrą</t>
  </si>
  <si>
    <t>Įrengtų elektromobilių, paspirtukų įkrovimo stotelių skaičius, vnt.</t>
  </si>
  <si>
    <t>3.1-2-7</t>
  </si>
  <si>
    <t>Ugdyti visuomenės judumo įpročius bei sąmoningumą</t>
  </si>
  <si>
    <t>Surengtų renginių, akcijų, iniciatyvų skaičius, vnt.</t>
  </si>
  <si>
    <t>3.2. TIKSLAS. DARNOJE SU GAMTINE APLINKA VYSTYTI EFEKTYVIĄ INŽINERINIO APRŪPINIMO INFRASTRUKTŪRĄ</t>
  </si>
  <si>
    <t>3.2-1 UŽDAVINYS. Rekonstruoti ir plėsti centralizuotą vandens tiekimo ir nuotekų tvarkymo infrastruktūrą</t>
  </si>
  <si>
    <t>3.2-1-1</t>
  </si>
  <si>
    <t>Inventorizuoti geriamo vandens tiekimo tinklus ir vandens tiekimo bei buitinių nuotekų tvarkymo infrastruktūrą</t>
  </si>
  <si>
    <t>Inventorizuotų vandens tiekimo tinklų ilgis, km</t>
  </si>
  <si>
    <t>R-3.2-1-1, R-3.2-1-2</t>
  </si>
  <si>
    <t>A. Rusteikiene, G. Maniušis</t>
  </si>
  <si>
    <t>Turto skyrius, UAB "Molėtų vanduo"</t>
  </si>
  <si>
    <t>Inventorizuotų nuotekų tvarkymo tinklų ilgis, km</t>
  </si>
  <si>
    <t xml:space="preserve">3.2-1-2 </t>
  </si>
  <si>
    <t>Įrengti naujas ir rekonstruoti esamas geriamojo vandens tiekimo, buitinių nuotekų tvarkymo ir valymo sistemas</t>
  </si>
  <si>
    <t>Vartotojų prijungtų prie geriamojo vandens tiekimo tinklų skaičius, vartotojai</t>
  </si>
  <si>
    <t>R. Pranskus, G. Maniušis</t>
  </si>
  <si>
    <t xml:space="preserve">Statybos ir ž. ū. skyrius, UAB "Molėtų vanduo" </t>
  </si>
  <si>
    <t>Rekonstruotų ir (arba) naujai įrengtų vandens kokybės gerinimo ir (arba) buitinių nuotekų valymo įrenginių skaičius, vnt.</t>
  </si>
  <si>
    <t>Vartotojų prijungtų prie nuotekų tinklų sistemos skaičius, vartotojai</t>
  </si>
  <si>
    <t>Rekonstruotų ir (arba) naujai įrengtų vandentiekio ir nuotekų tinklų ilgis, km</t>
  </si>
  <si>
    <t xml:space="preserve">3.2-1-2.1 </t>
  </si>
  <si>
    <t>Buitinių nuotekų tinklų įrengimas Malūno g., Molėtų mieste</t>
  </si>
  <si>
    <t>Įrengta nuotekų tinklų, km</t>
  </si>
  <si>
    <t>3.2-1-2.2</t>
  </si>
  <si>
    <t>Vandens tiekimo ir nuotekų tinklų plėtra Aplinkkelio g. Molėtai</t>
  </si>
  <si>
    <t>Įrengta vandentiekio tinklų, km</t>
  </si>
  <si>
    <t>3.2-1-2.3</t>
  </si>
  <si>
    <t>Vandens tiekimo tinklų rekonstrukcija Mechanizatorių g. ir Vilniaus g. Molėtų mieste</t>
  </si>
  <si>
    <t>Įrengta tinklų, km</t>
  </si>
  <si>
    <t>3.2-1-2.4</t>
  </si>
  <si>
    <t>Vandens tiekimo ir nuotekų tinklų plėtra Naujakurių g. Molėtų mieste</t>
  </si>
  <si>
    <t xml:space="preserve">3.2-1-2.5 </t>
  </si>
  <si>
    <t>Molėtų miesto nuotekų valymo įrenginių rekonstravimas</t>
  </si>
  <si>
    <t>Atlikta darbų,  proc.</t>
  </si>
  <si>
    <t>Parengtas tech. projektas</t>
  </si>
  <si>
    <t>3.2-1-2.6</t>
  </si>
  <si>
    <t>Vandentiekio tinklų įrengimas Sporto g. Molėtai</t>
  </si>
  <si>
    <t>3.2-1-2.7</t>
  </si>
  <si>
    <t>Alantos gimnazijos Suginčių padalinio nuotekų valymo įrenginių statyba</t>
  </si>
  <si>
    <t xml:space="preserve">3.2-1-2.8 </t>
  </si>
  <si>
    <t>Vandens tiekimo ir nuotekų tinklų plėtra ir remontas Molėtų r. sav. </t>
  </si>
  <si>
    <t>Įrengta-suremontuota vandentiekio tinklų, km</t>
  </si>
  <si>
    <t>Įrengta - suremontuota nuotekų tinklų, km</t>
  </si>
  <si>
    <t xml:space="preserve">3.2-1-2.9 </t>
  </si>
  <si>
    <t>Vandens gerinimo įrenginių plėtra ir rekonstravimas Molėtų r. gyvenvietėse (Žiūrai, Sidabrinės, Dubingiai)</t>
  </si>
  <si>
    <t>Atnaujinta įrenginių, vnt.</t>
  </si>
  <si>
    <t>3.2-1-2.10</t>
  </si>
  <si>
    <t>Vandentiekio tinklų plėtra Alantos ir Naujasodžio gyv., Molėtų r.</t>
  </si>
  <si>
    <t xml:space="preserve">3.2-1-2.11 </t>
  </si>
  <si>
    <t>Nuotekų tinklų plėtra, renovacija, siurblinių rekonstrukcija Alantos mstl., Molėtų r.</t>
  </si>
  <si>
    <t>3.2-1-2.12</t>
  </si>
  <si>
    <t>Nuotekų tinklų plėtra Sodėnų g, Bajorų g., Molėtuose</t>
  </si>
  <si>
    <t>3.2-1-2.13</t>
  </si>
  <si>
    <t>Nuotekų valyklų rekostrukcija Arnionių k., Bijutiškių k., Giedraičiuose, Molėtų r. sav.</t>
  </si>
  <si>
    <t>3.2-1-2.14</t>
  </si>
  <si>
    <t>Vandentiekio ir nuotekų tinklų išpirkimas iš fizinių ir juridinių asmenų</t>
  </si>
  <si>
    <t>Išpirkta tinklų, km</t>
  </si>
  <si>
    <t>3.2-1-2.15</t>
  </si>
  <si>
    <t>Parama gyventojų buitinių nuotekų valymo įrenginių įrengimui</t>
  </si>
  <si>
    <t>Suteiktos paramos, vnt.</t>
  </si>
  <si>
    <t>I. Jurčenko</t>
  </si>
  <si>
    <t>3.2-1-2.16</t>
  </si>
  <si>
    <t>Inžinerinių tinklų (nuotekų, vandentiekio, šilumos tinklų, paviršinio vandens nuotekų) sanitarinių zonų nustatymas</t>
  </si>
  <si>
    <t>Nustatytos sanitarinės zonos, km</t>
  </si>
  <si>
    <t>R.Grainys, G.Maniušis</t>
  </si>
  <si>
    <t>UAB "Šilumos tinklai", UAB "Molėtų vanduo"</t>
  </si>
  <si>
    <t>3.2-1-3</t>
  </si>
  <si>
    <t>Įrengti naujas ir rekonstruoti esamas paviršinių nuotekų surinkimo ir valymo sistemas</t>
  </si>
  <si>
    <t>Rekonstruotų ir (arba) naujai įrengtų paviršinių nuotekų tinklų ilgis, km</t>
  </si>
  <si>
    <t>G.Maniušis</t>
  </si>
  <si>
    <t>UAB "Molėtų vanduo"</t>
  </si>
  <si>
    <t>Atnaujintų ir (arba) naujai įrengtų paviršinių nuotekų valymo įrenginių skaičius, vnt.</t>
  </si>
  <si>
    <t>3.2-1-4 (RP)</t>
  </si>
  <si>
    <t>Centralizuotų geriamojo vandens tiekimo ir nuotekų surinkimo tinklų plėtra Molėtų rajone</t>
  </si>
  <si>
    <t>3.2-1-5 (P)</t>
  </si>
  <si>
    <t xml:space="preserve">Nuotolinio nuskaitymo vandens tiekimo apskaitos sistemos sukūrimas Molėtų mieste </t>
  </si>
  <si>
    <t>Vandens tiekimo apskaitos sistemos sukūrimas, vnt.</t>
  </si>
  <si>
    <t>3.2-2 UŽDAVINYS. Paskatinti energijos taupymą, atsinaujinančių ir alternatyvių energijos išteklių naudojimą</t>
  </si>
  <si>
    <t>3.2-2-1</t>
  </si>
  <si>
    <t>Modernizuoti viešuosius bei daugiabučių gyvenamųjų namų pastatus, siekiant efektyvinti šilumos energijos suvartojimą</t>
  </si>
  <si>
    <t>Modernizuotų viešųjų pastatų skaičius, vnt.</t>
  </si>
  <si>
    <t>R-3.2-2-1</t>
  </si>
  <si>
    <t>R.Pranskus</t>
  </si>
  <si>
    <t>Statybos ir ž.ū. skyrius, UAB "Molėtų švara"</t>
  </si>
  <si>
    <t>Modernizuotų daugiabučių gyvenamųjų namų skaičius, vnt.</t>
  </si>
  <si>
    <t>3.2-2-1.1</t>
  </si>
  <si>
    <t>Daugiabučių namų atnaujinimas (modernizavimas)</t>
  </si>
  <si>
    <t>Atnaujinta namų, vnt.</t>
  </si>
  <si>
    <t>R. Pranskus, E. Milinavičius</t>
  </si>
  <si>
    <t xml:space="preserve">Statybos ir ž. ū. skyrius, UAB "Molėtų švara" </t>
  </si>
  <si>
    <t>3.2-2-1.2</t>
  </si>
  <si>
    <t>Administracinio pastato, esančio Vilniaus g. 44 Molėtuose atnaujinimas (modernizavimas)</t>
  </si>
  <si>
    <t>Atlikta modernizavimo darbų,  proc.</t>
  </si>
  <si>
    <t>R. Pranskus, G. Putvinskas</t>
  </si>
  <si>
    <t xml:space="preserve">Statybos ir ž. ū. skyrius, Architektūros ir teritorijų planavimo  skyrius </t>
  </si>
  <si>
    <t>Atlikta remonto darbų, proc.</t>
  </si>
  <si>
    <t>3.2-2-1.3 (RP)</t>
  </si>
  <si>
    <t>Bendradarbystės centras Molėtuose</t>
  </si>
  <si>
    <t>Projektiniai sprendiniai ir projekto parengimas, komplektas</t>
  </si>
  <si>
    <t>G.Putvinskas, R.Šavelis</t>
  </si>
  <si>
    <t xml:space="preserve">Statybos ir ž. ū. skyrius, Architektūros ir teritorijų planavimo skyrius </t>
  </si>
  <si>
    <t>Pastato rekonstravimas, proc.</t>
  </si>
  <si>
    <t>3.2-2-2</t>
  </si>
  <si>
    <t>Modernizuoti šilumos ūkį, jį pritaikant atsinaujinančių ar alternatyvių išteklių naudojimui bei plėtrai</t>
  </si>
  <si>
    <t>Atnaujintų ir (arba) naujai įrengtų šilumos tinklų ilgis, km</t>
  </si>
  <si>
    <t>R. Grainys</t>
  </si>
  <si>
    <t>UAB Molėtų šiluma</t>
  </si>
  <si>
    <t>3.2-2-2.1</t>
  </si>
  <si>
    <t>Alantos gimnazijos katilinės atnaujinimas</t>
  </si>
  <si>
    <t>Įrengtas granulinis katilas, vnt.</t>
  </si>
  <si>
    <t>Statybos ir ž.ū. skyrius</t>
  </si>
  <si>
    <t>3.2-2-2.2</t>
  </si>
  <si>
    <t>Inturkės seniūnijos pastato katilinės atnaujinimas</t>
  </si>
  <si>
    <t>3.2-2-3</t>
  </si>
  <si>
    <t>Atnaujinti ir (arba) plėsti gatvių, kelių, viešųjų teritorijų apšvietimą, diegiant energiją taupančias priemones</t>
  </si>
  <si>
    <t>Atnaujintų ir (arba) naujai įrengtų LED šviestuvų dalis, proc.</t>
  </si>
  <si>
    <t xml:space="preserve">Atnaujintų ir (arba) naujai įrengtų LED šviestuvų skaičius, vnt.
</t>
  </si>
  <si>
    <t>3.2-2-4</t>
  </si>
  <si>
    <t>Įgyvendinti tvaraus energijos vartojimo informacijos sklaidos priemones</t>
  </si>
  <si>
    <t>Įgyvendintų informacijos sklaidos, viešinimo priemonių skaičius per metus, vnt.</t>
  </si>
  <si>
    <t>3.2-2-5</t>
  </si>
  <si>
    <t xml:space="preserve">Fotovoltinių elektrinių įrengimas prie savivaldybės viešųjų pastatų </t>
  </si>
  <si>
    <t>Įrengta elektrinių, vnt.</t>
  </si>
  <si>
    <t>K.Grainys</t>
  </si>
  <si>
    <t>3.3.</t>
  </si>
  <si>
    <t xml:space="preserve">TIKSLAS. UŽTIKRINTI BEI VYSTYTI PATRAUKLIĄ IR ŠVARIĄ APLINKĄ </t>
  </si>
  <si>
    <t xml:space="preserve">3.3-1 UŽDAVINYS. Tobulinti atliekų tvarkymo sistemą </t>
  </si>
  <si>
    <t>3.3-1-1</t>
  </si>
  <si>
    <t>Taikant žiedinės ekonomikos principus modernizuoti atliekų tvarkymo sistemą, tobulinti ir plėsti atliekų tvarkymo infrastruktūrą</t>
  </si>
  <si>
    <t>R-3.3-1-1</t>
  </si>
  <si>
    <t>I.Jurčenko</t>
  </si>
  <si>
    <t>Statybos ir ž.ū. skyrius, UAB Molėtų švara</t>
  </si>
  <si>
    <t>3.3-1-1.1 (RP)</t>
  </si>
  <si>
    <t>Didelių gabaritų atliekų surinkimo aikštelių su dalijimosi stotele įrengimas Molėtų rajono savivaldybėje</t>
  </si>
  <si>
    <t>Įrengta aikštelių, vnt.</t>
  </si>
  <si>
    <t>3.3-1-1.2 (RP)</t>
  </si>
  <si>
    <t>Didelių gabaritų atliekų surinkimo aikštelės plėtra ir dalijimosi stotelės atnaujinimas Molėtų mieste</t>
  </si>
  <si>
    <t>3.3-1-1.3</t>
  </si>
  <si>
    <t>Antrinių žaliavų konteineriai individualioms valdoms</t>
  </si>
  <si>
    <t xml:space="preserve">Įsigyta konteinerių, komplektai </t>
  </si>
  <si>
    <t>3.3-1-1.4</t>
  </si>
  <si>
    <t>Maisto, virtuvės atliekų konteineriai individualioms valdoms</t>
  </si>
  <si>
    <t>Įsigyta konteinerių, vnt.</t>
  </si>
  <si>
    <t>3.3-1-2</t>
  </si>
  <si>
    <t>Įgyvendinti Savivaldybės atliekų prevencijos ir tvarkymo planą</t>
  </si>
  <si>
    <t>Įgyvendintas planas, proc.
PR-3.3-1-2-2 Sąvartynuose šalinamų komunalinių atliekų dalis per SPP laikotarpį (proc.)
PR-3.3-1-2-3 Atliekų susidarymo vietoje sutvarkytų biologinių atliekų ir rūšiuojamuoju būdu surinktų komunalinių atliekų kiekis per SPP laikotarpį (proc.)</t>
  </si>
  <si>
    <t>3.3-1-3</t>
  </si>
  <si>
    <t xml:space="preserve">Skatinti gyventojų, organizacijų, įstaigų ir įmonių supratimą apie žiedinę ekonomiką, didinti sąmoningumą gyventi ekologiškai ir tvariai </t>
  </si>
  <si>
    <t>Suorganizuotų renginių skaičius, vnt.</t>
  </si>
  <si>
    <t>3.3-1-3.1</t>
  </si>
  <si>
    <t>Visuomenės švietimo ir informavimo atliekų tvarkymo klausimais programų įgyvendinimas</t>
  </si>
  <si>
    <t>SAARP</t>
  </si>
  <si>
    <t>Įgyvendintos programos, vnt.</t>
  </si>
  <si>
    <t>3.3-2 UŽDAVINYS. Puoselėti patrauklų Savivaldybės kraštovaizdį ir mažinti aplinkos užterštumą</t>
  </si>
  <si>
    <t>3.3-2-1</t>
  </si>
  <si>
    <t>Vykdyti aplinkos kokybės stebėseną (monitoringo programos įgyvendinimas: aplinkos oro, paviršinio vandens, maudyklų vandens, gyvosios gamtos, dirvožemio monitoringas)</t>
  </si>
  <si>
    <t xml:space="preserve">Vykdytų stebėsenos aplinkos komponentų skaičius, vnt.
</t>
  </si>
  <si>
    <t>R-3.3-2-1</t>
  </si>
  <si>
    <t>Savivaldybės monitoringo programoje numatytų stebėjimo/matavimų vietų skaičius, vnt.</t>
  </si>
  <si>
    <t>3.3-2-2</t>
  </si>
  <si>
    <t>Inventorizuoti, tvarkyti, išplėtoti apsaugines funkcijas atliekančius želdynus ir jų sistemas</t>
  </si>
  <si>
    <t>Inventorizuotų želdynų, želdinių plotas, ha</t>
  </si>
  <si>
    <t>Sutvarkytų ir (arba) naujai įrengtų želdynų plotas (ha) per metus</t>
  </si>
  <si>
    <t>3.3-2-2.1</t>
  </si>
  <si>
    <t xml:space="preserve">Naujų želdinių veisimas, medžių ir krūmų genėjimo, pavojų keliančių ir sergančių medžių šalinimo darbai </t>
  </si>
  <si>
    <t>3.3-2-2.2</t>
  </si>
  <si>
    <t>Molėtų rajono savivaldybės želdynų ir želdinių inventorizacija</t>
  </si>
  <si>
    <t xml:space="preserve">Atlikta inventorizacija seniūnijose, kompl.  </t>
  </si>
  <si>
    <t>3.3-2-3</t>
  </si>
  <si>
    <t>Mažinti taršą išvalant ir sutvarkant užterštas teritorijas</t>
  </si>
  <si>
    <t>Nugriauti bešeimininkiai pastatai ir sutvarkytos teritorijos, vnt.</t>
  </si>
  <si>
    <t>3.3-2-3.1</t>
  </si>
  <si>
    <t xml:space="preserve">Bešeimininkių pastatų likvidavimas, netinkamų naudoti statinių griovimas </t>
  </si>
  <si>
    <t>Likviduotų bešeimininkių pastatų skaičius, vnt.</t>
  </si>
  <si>
    <t>3.3-2-3.2</t>
  </si>
  <si>
    <t>Asbesto turinčių gaminių atliekų surinkimas</t>
  </si>
  <si>
    <t>Surinkta atliekų, tonų</t>
  </si>
  <si>
    <t>3.3-2-3.3</t>
  </si>
  <si>
    <t>Bešeimininkių padangų surinkimas</t>
  </si>
  <si>
    <t>Surinkta padangų, tonų</t>
  </si>
  <si>
    <t>3.3-2-3.4</t>
  </si>
  <si>
    <t>Atliekų, kurių turėtojų neįmanoma nustatyti, tvarkymo priemonės</t>
  </si>
  <si>
    <t>3.3-2-4</t>
  </si>
  <si>
    <t>Valyti užterštus vandens telkinius bei gerinti jų vandens kokybę, diegti prevencines priemones</t>
  </si>
  <si>
    <t>Išvalytų, prižiūrėtų po išvalymo vandens telkinių plotas (ha)</t>
  </si>
  <si>
    <t>3.3-2-5</t>
  </si>
  <si>
    <t>Pagal poreikį naikinti invazines augalų ir gyvūnų rūšis</t>
  </si>
  <si>
    <t>Sutvarkyta teritorijų, ha</t>
  </si>
  <si>
    <t>3.3-2-6</t>
  </si>
  <si>
    <t>Taikyti prevencines priemones dėl bešeimininkių gyvūnų skaičiaus mažinimo</t>
  </si>
  <si>
    <t>Taikytų priemonių skaičius per metus, vnt.</t>
  </si>
  <si>
    <t>3.3-2-6.1</t>
  </si>
  <si>
    <t>Beglobių ir bešeimininkių gyvūnų priežiūra</t>
  </si>
  <si>
    <t>Finansuojama programa, kompl.</t>
  </si>
  <si>
    <t>3.3-2-7</t>
  </si>
  <si>
    <t>Medžiojamųjų gyvūnų daromos žalos prevencinės priemonės</t>
  </si>
  <si>
    <t>Įgyvendinta priemonių, vnt.</t>
  </si>
  <si>
    <t>3.4. TIKSLAS. KURTI SAUGIĄ APLINKĄ</t>
  </si>
  <si>
    <t>3.4-1 UŽDAVINYS. Įgyvendinti priemones, didinančias gyventojų saugumą</t>
  </si>
  <si>
    <t>3.4-1-3</t>
  </si>
  <si>
    <t>Organizuoti priešgaisrinių vandens telkinių priežiūrą ir užtikrinti kitas gaisrui gesinti būtinas priemones</t>
  </si>
  <si>
    <t>Naujai įrengtų, atnaujintų ir prižiūrimų privažiavimų/kieto pagrindo aikštelių prie priešgaisrinių vandens telkinių skaičius, vnt.</t>
  </si>
  <si>
    <t>R-3.4-1-1</t>
  </si>
  <si>
    <t>3.4-1-4 (P)</t>
  </si>
  <si>
    <t>Priedangų įrengimas</t>
  </si>
  <si>
    <t>Įrengta priedangų, vnt.</t>
  </si>
  <si>
    <t>R.Šavelis, D.Židonis</t>
  </si>
  <si>
    <t>Statybos ir žemės ūkio skyrius, savivaldybės parengties pareigūno funkcijas atliekantis patarėjas</t>
  </si>
  <si>
    <t>3.4-2 UŽDAVINYS. Užtikrinti viešosios infrastruktūros priežiūrą bei pagerinti viešąsias erdves</t>
  </si>
  <si>
    <t>3.4-2-3</t>
  </si>
  <si>
    <t>Atnaujinti ir sutvarkyti viešąsias erdves, jas pritaikant gyventojų poreikiams, rekreacijai</t>
  </si>
  <si>
    <t>Įrengtų viešųjų erdvių skaičius, vnt.</t>
  </si>
  <si>
    <t>R-3.4-2-1</t>
  </si>
  <si>
    <t>R. Šavelis, G. Putvinskas</t>
  </si>
  <si>
    <t>Statybos ir žemės ūkio skyrius, Architektūros ir teritorijų planavimo skyrius</t>
  </si>
  <si>
    <t>3.4-2-3-1</t>
  </si>
  <si>
    <t>Saulės laikrodžio Pušyno gatvėje įrengimas</t>
  </si>
  <si>
    <t>3.4-2-3-2</t>
  </si>
  <si>
    <t xml:space="preserve">Alantos miestelio Sodo alėjos gatvės šaligatvio ir tako remontas </t>
  </si>
  <si>
    <t>Atlikta darbų, m</t>
  </si>
  <si>
    <t>3.4-2-3-3</t>
  </si>
  <si>
    <t>Alantos miestelio centrinio skvero įrengimas</t>
  </si>
  <si>
    <t>3.4-2-3-4 (RP)</t>
  </si>
  <si>
    <t>Jurkiškio pažintinio tako pritaikymas lankymui (Privažiavimo kelio ir stovėjimo aikštelės įrengimas)</t>
  </si>
  <si>
    <t>3.4-2-3-5 (RP)</t>
  </si>
  <si>
    <t>Asvejos ežero pritaikymas lankymui</t>
  </si>
  <si>
    <t>3.4-2-3-6 (RP)</t>
  </si>
  <si>
    <t>Kulionių etnografinės sodybos pritaikymas lankymui</t>
  </si>
  <si>
    <t>3.4-2-3-7</t>
  </si>
  <si>
    <t xml:space="preserve">Vandens paėmimo kolonėlių įrengimas viešose vietose </t>
  </si>
  <si>
    <t xml:space="preserve">Įrengta kolonėlių, vnt. </t>
  </si>
  <si>
    <t>3.4-2-3-8</t>
  </si>
  <si>
    <t xml:space="preserve">Universalios aikštelės kupolo įrengimas </t>
  </si>
  <si>
    <t>Statybos darbai, proc.</t>
  </si>
  <si>
    <t>3.4-2-3-9</t>
  </si>
  <si>
    <t>Viešosios infrastruktūros plėtra Molėtų mieste nuo Vilniaus g. iki Moletūno g.</t>
  </si>
  <si>
    <t>3.4-2-3-10</t>
  </si>
  <si>
    <t>Baltadvario piliavietės pažintinio tako įrengimas</t>
  </si>
  <si>
    <t>3.4-2-3-11</t>
  </si>
  <si>
    <t xml:space="preserve">Parkavimo aikštelių įrengimas prie lankytinų objektų </t>
  </si>
  <si>
    <t>3.4-2-3-12</t>
  </si>
  <si>
    <t>Piliakalnių tvarkymo darbai</t>
  </si>
  <si>
    <t>Sutvarkyta piliakalnių, vnt.</t>
  </si>
  <si>
    <t>3.4-2-3-13</t>
  </si>
  <si>
    <t>Automobilių stovėjimo aikštelės prie Liepų gatvės 1 namo Molėtų mieste paprastasis remontas</t>
  </si>
  <si>
    <t xml:space="preserve">Sutvarkytų objektų skaičius, vnt. </t>
  </si>
  <si>
    <t>3.4-2-3-14</t>
  </si>
  <si>
    <t>Miesto ir seniūnijų šaligatvių ir visuomenines paskirties automobilių stovėjimo aikštelių priežiūra</t>
  </si>
  <si>
    <t>Tvarkoma teritorija, 100 kv.m</t>
  </si>
  <si>
    <t>K. Grainys</t>
  </si>
  <si>
    <t>3.4-2-3-15</t>
  </si>
  <si>
    <t>Žaliųjų zonų priežiūra ir kiti komunaliniai darbai</t>
  </si>
  <si>
    <t>Prižiūrimi vejų ir žolynų plotai, ha</t>
  </si>
  <si>
    <t>3.4-2-3-16</t>
  </si>
  <si>
    <t xml:space="preserve">Viešųjų erdvių ir gatvių apšvietimo, lietaus nuotekų tinklų priežiūra </t>
  </si>
  <si>
    <t>Prižiūrima šviestuvų, vnt.</t>
  </si>
  <si>
    <t>3.4-2-3-17</t>
  </si>
  <si>
    <t>Kolumbariumų įrengimas Molėtų rajono kapinėse</t>
  </si>
  <si>
    <t>Įrengta kolumbariumų, kompl.</t>
  </si>
  <si>
    <t>G. Putvinskas, R. Pranskus</t>
  </si>
  <si>
    <t>3.4-2-3-18</t>
  </si>
  <si>
    <t>Molėtų miesto ir seniūnijų kapinių priežiūra</t>
  </si>
  <si>
    <t>Prižiūrimų kapinių plotas, ha</t>
  </si>
  <si>
    <t>3.4-2-3-19</t>
  </si>
  <si>
    <t>Sanitarinių konteinerių (WC) viešose vietose įrengimas</t>
  </si>
  <si>
    <t>Įrengta konteinerių, vnt.</t>
  </si>
  <si>
    <t>R. Pranskus</t>
  </si>
  <si>
    <t>3.4-2-3-20</t>
  </si>
  <si>
    <t>Videniškių kapinių plėtra</t>
  </si>
  <si>
    <t>R.Pranskus, G.Putvinskas</t>
  </si>
  <si>
    <t>3.4-2-3-21</t>
  </si>
  <si>
    <t>Joniškio kapinių plėtra</t>
  </si>
  <si>
    <t>Atlikta darbų proc.</t>
  </si>
  <si>
    <t>3.4-2-3-22</t>
  </si>
  <si>
    <t>Inturkės kapinių plėtra</t>
  </si>
  <si>
    <t>3.4-2-3-23</t>
  </si>
  <si>
    <t>Melioratorių gatvės kvartalo Molėtų mieste inžinierinės infrastruktūros ir gerbūvio sutvarkymas</t>
  </si>
  <si>
    <t>3.4-2-3-24</t>
  </si>
  <si>
    <t>Ažubalių gatvės kvartalo Molėtų mieste inžinerinės infrastruktūros ir gerbūvio sutvarkymas</t>
  </si>
  <si>
    <t>Sutvarkyta teritorija, ha</t>
  </si>
  <si>
    <t>3.4-2-3-25</t>
  </si>
  <si>
    <t>Automobilių stovėjimo aikštelės prie Vilniaus gatvės 51 ir 49 namų Molėtų mieste paprastasis remontas</t>
  </si>
  <si>
    <t>3.4-2-3-26</t>
  </si>
  <si>
    <t>Giedraičių kapinių takų pritaikymas žmonėms turintiems judėjimo negalią</t>
  </si>
  <si>
    <t>Iš viso prioritetui:</t>
  </si>
  <si>
    <t>Iš viso programai:</t>
  </si>
  <si>
    <r>
      <rPr>
        <sz val="10"/>
        <rFont val="Times New Roman"/>
        <family val="1"/>
      </rPr>
      <t>Valstybės biudžeto lėšos</t>
    </r>
    <r>
      <rPr>
        <b/>
        <sz val="10"/>
        <rFont val="Times New Roman"/>
        <family val="1"/>
      </rPr>
      <t xml:space="preserve"> VB</t>
    </r>
  </si>
  <si>
    <r>
      <t xml:space="preserve">Europos Sąjungos investicijų lėšos </t>
    </r>
    <r>
      <rPr>
        <b/>
        <sz val="10"/>
        <rFont val="Times New Roman"/>
        <family val="1"/>
      </rPr>
      <t>ES</t>
    </r>
  </si>
  <si>
    <r>
      <t xml:space="preserve">Skolintos lėšos </t>
    </r>
    <r>
      <rPr>
        <b/>
        <sz val="10"/>
        <rFont val="Times New Roman"/>
        <family val="1"/>
      </rPr>
      <t>SL</t>
    </r>
  </si>
  <si>
    <r>
      <t xml:space="preserve">Kiti finansavimo šaltiniai </t>
    </r>
    <r>
      <rPr>
        <b/>
        <sz val="10"/>
        <rFont val="Times New Roman"/>
        <family val="1"/>
      </rPr>
      <t>Kt</t>
    </r>
  </si>
  <si>
    <r>
      <t xml:space="preserve">Savivaldybės aplinkos apsaugos rėmimo programos lėšos </t>
    </r>
    <r>
      <rPr>
        <b/>
        <sz val="10"/>
        <rFont val="Times New Roman"/>
        <family val="1"/>
      </rPr>
      <t>SAARP</t>
    </r>
  </si>
  <si>
    <r>
      <t xml:space="preserve">Kelių priežiūros programos lėšos </t>
    </r>
    <r>
      <rPr>
        <b/>
        <sz val="10"/>
        <rFont val="Times New Roman"/>
        <family val="1"/>
      </rPr>
      <t>KPP</t>
    </r>
  </si>
  <si>
    <t xml:space="preserve">DALYVAVIMO DEMOKRATIJOS, BENDRUOMENIŠKUMO SKATINIMO, GYVENTOJŲ SVEIKATINIMO IR JŲ SAUGUMO UŽTIKRINIMO PROGRAMOS (NR. 04) </t>
  </si>
  <si>
    <t xml:space="preserve">SPP prioritetas </t>
  </si>
  <si>
    <t>Atsakingas darbuotojas</t>
  </si>
  <si>
    <t>04.DALYVAVIMO DEMOKRATIJOS, BENDRUOMENIŠKUMO SKATINIMO, GYVENTOJŲ SVEIKATINIMO IR JŲ SAUGUMO UŽTIKRINIMO PROGRAMA</t>
  </si>
  <si>
    <t>II PRIORITETAS. INTEGRUOTA, ĮTRAUKI, KOKYBIŠKA SOCIALINĖ IR KULTŪRINĖ APLINKA</t>
  </si>
  <si>
    <t xml:space="preserve"> 2.4. TIKSLAS. STIPRINTI GYVENTOJŲ SVEIKATĄ IR SKATINTI FIZINĮ AKTYVUMĄ</t>
  </si>
  <si>
    <t>2.4-1 UŽDAVINYS. Užtikrinti kokybišką ir efektyvią sveikatos priežiūrą</t>
  </si>
  <si>
    <t>2.4-1-1</t>
  </si>
  <si>
    <t>Atnaujinti, plėsti ir (arba) pagal poreikį optimizuoti sveikatos priežiūros įstaigų, kitų su sveikata susijusių biudžetinių įstaigų infrastruktūrą, materialinę ir informacinių technologijų bazes</t>
  </si>
  <si>
    <t>Sveikatos priežiūros įstaigų, kuriose atnaujinta ir (arba) optimizuota infrastruktūra, skaičius, vnt.</t>
  </si>
  <si>
    <t>R-2.4-1-1</t>
  </si>
  <si>
    <t xml:space="preserve">G. Lasytė      </t>
  </si>
  <si>
    <t>Vyr. specialistė - savivaldybės gydytoja, Architektūros ir teritorijų planavimo, Statybos ir žemės ūkio skyriai, VšĮ Molėtų rajono sveikatos centro direktorė, Utenos rajono savivaldybės visuomenės sveikatos biuro direktorė</t>
  </si>
  <si>
    <t>Sveikatos priežiūros įstaigų, kuriose atnaujinta ir (arba) išplėsta medicininė įranga ir materialinė bazė, informacinės technologijos, skaičius, vnt.</t>
  </si>
  <si>
    <t>2.4-1-1.1 (P)</t>
  </si>
  <si>
    <t>Sveikatos centro sudėtyje teikiamų sveikatos priežiūros paslaugų infrastruktūros modernizavimas</t>
  </si>
  <si>
    <t>Modernizuota sveikatos priežiūros paslaugų infrastruktūra</t>
  </si>
  <si>
    <t>2.4-1-1.2</t>
  </si>
  <si>
    <t xml:space="preserve">Reabilitacijos paslaugų plėtra Molėtų rajono sveikatos centre </t>
  </si>
  <si>
    <t xml:space="preserve">Vertikalaus baseino įrengimas, proc. </t>
  </si>
  <si>
    <t>2.4-1-2</t>
  </si>
  <si>
    <t>Stiprinti ir plėsti sveikatos priežiūros įstaigų teikiamas paslaugas bei didinti atsparumą sukrėtimams</t>
  </si>
  <si>
    <t>Naujai teikiamų sveikatos priežiūros paslaugų skaičius, vnt.</t>
  </si>
  <si>
    <t>Paslaugas gaunančių asmenų skaičius per metus, asm.</t>
  </si>
  <si>
    <t>2.4-1-3 (RP)</t>
  </si>
  <si>
    <t>Stacionarinių slaugos paslaugų žmonėms, sergantiems Alzheimerio liga, senatvine demencija bei paliatyviosios pagalbos paslaugų infrastruktūros plėtojimas ir modernizavimas Molėtų rajone</t>
  </si>
  <si>
    <t>Naujos arba modernizuotos sveikatos priežiūros infrastruktūros talpumas, asmenys per metus</t>
  </si>
  <si>
    <t>2.4-1-4</t>
  </si>
  <si>
    <t>Perorientuoti sveikatos sistemą nuo stacionarinių prie ambulatorinių sveikatos priežiūros paslaugų</t>
  </si>
  <si>
    <t>Asmenų, kuriems buvo suteiktos nestacionarios sveikatos priežiūros paslaugos, skaičius per metus, asm.</t>
  </si>
  <si>
    <t>2.4-1-4.1 (P)</t>
  </si>
  <si>
    <t>Mobilios komandos aprūpinimas Molėtų rajone</t>
  </si>
  <si>
    <t xml:space="preserve">Aprūpinta mobili komanda reikiama įranga  </t>
  </si>
  <si>
    <t>2.4-1-5</t>
  </si>
  <si>
    <t>Spręsti sveikatos priežiūros specialistų trūkumo problemas, diegiant/pritaikant kompleksinį sveikatos priežiūros sistemos specialistų planavimo modelį</t>
  </si>
  <si>
    <t>Pritrauktų specialistų skaičius, asm.</t>
  </si>
  <si>
    <t xml:space="preserve">2.4-1-5.1 </t>
  </si>
  <si>
    <t>Sveikatos priežiūros specialistų pritraukimas</t>
  </si>
  <si>
    <t>Įdarbintų sveikatos specialistų skaičius, asm.</t>
  </si>
  <si>
    <t>2.4-1-5.2 (P)</t>
  </si>
  <si>
    <t>Molėtų rajono savivaldybės sveikatos specialistų pritraukimo programa</t>
  </si>
  <si>
    <t>Investicijas gavę specialistai, asm. (rezidentai)</t>
  </si>
  <si>
    <t>2.4-1-5.3</t>
  </si>
  <si>
    <t>Metų sveikatos darbuotojo pagerbimas</t>
  </si>
  <si>
    <t>Įteiktas apdovanojimas</t>
  </si>
  <si>
    <t>2.4-1-6</t>
  </si>
  <si>
    <t>Organizuoti ir vykdyti su visuomenės sveikatinimu ir sveikatos stiprinimu susijusias prevencines priemones ir programas, propaguoti sveiką gyvenseną</t>
  </si>
  <si>
    <t>Gyventojų, dalyvavusių prevencinėse programose, dalis per metus, proc.</t>
  </si>
  <si>
    <t>Sveikatinimo priemonių ir programų skaičius per metus, vnt.</t>
  </si>
  <si>
    <t>2.4-1-6.1 (RP)</t>
  </si>
  <si>
    <t xml:space="preserve">Visuomenės sveikatos prevencijos paslaugų prieinamumo funkcinės zonos savivaldybėse gerinimas </t>
  </si>
  <si>
    <t>Viešųjų paslaugų vartotojų skaičius, asm.</t>
  </si>
  <si>
    <t>A. Gaidienė</t>
  </si>
  <si>
    <t>2.4-1-6.2</t>
  </si>
  <si>
    <t>Plėtoti sveiką gyvenseną ir stiprinti mokinių sveikatos įgūdžius ugdymo įstaigose ir bendruomenėse, vykdyti visuomenės sveikatos priežiūros stebėseną savivaldybėje</t>
  </si>
  <si>
    <t>Ugdymo įstaigose vykusių renginių skaičius, vnt.</t>
  </si>
  <si>
    <t>2.4-1-6.3</t>
  </si>
  <si>
    <t>Adaptuoto ir išplėsto jaunimui palankių sveikatos priežiūros paslaugų teikimo modelio įdiegimas Molėtų rajone</t>
  </si>
  <si>
    <t>Įgyvendinta algoritmų</t>
  </si>
  <si>
    <t xml:space="preserve">V. Ščerbakovė </t>
  </si>
  <si>
    <t>Jaunimo reikalų koordinatorius</t>
  </si>
  <si>
    <t>2.4-1-6.4</t>
  </si>
  <si>
    <t>Visuomenės sveikatos rėmimo spec. programos įgyvendinimas</t>
  </si>
  <si>
    <t>Įgyvendintų triukšmo prevencijos priemonių skaičius, vnt.</t>
  </si>
  <si>
    <t>G. Lasytė</t>
  </si>
  <si>
    <t>Vyr. specialistė - savivaldybės gydytoja</t>
  </si>
  <si>
    <t>Savižudybių prevencijos įgyvendintų priemonių skaičius, vnt.</t>
  </si>
  <si>
    <t xml:space="preserve">Sveikatinimo projektų finansavimas, vnt. </t>
  </si>
  <si>
    <t>2.4-1-8</t>
  </si>
  <si>
    <t>Kurti ir plėsti psichikos sveikatai palankią aplinką, psichologinę pagalbą</t>
  </si>
  <si>
    <t>Suteiktų individualių konsultacijų skaičius per metus, vnt.</t>
  </si>
  <si>
    <t>Prevencinių priemonių skaičius, vnt.</t>
  </si>
  <si>
    <t>Įgalinti bendruomenes atpažinti savižudybės grėsmę ir teikti pagalbą savižudybės grėsmės atveju</t>
  </si>
  <si>
    <t>Prevencinių priemonių skaičius per metus, vnt.</t>
  </si>
  <si>
    <t>Plėtoti psichikos sveikatos stiprinimo, psichosocialinės pagalbos ir savižudybių prevencijos intervenciją sujungti tas pats</t>
  </si>
  <si>
    <t>Renginių savižudybių prevencijos tema skaičius, vnt.</t>
  </si>
  <si>
    <t xml:space="preserve">Renginiuose dalyvavusių asmenų skaičius, vnt. </t>
  </si>
  <si>
    <t>Suteiktų individualių psichologo konsultacijų skaičius, vnt.</t>
  </si>
  <si>
    <t>Sveikatos priežiūros paslaugų teikimo ir organizavimo modelio diegimas VšĮ Molėtų rajono sveikatos centre</t>
  </si>
  <si>
    <t xml:space="preserve">Sukurtos specialistų komandos (su gydytoju endokrinologu) nariams mokamas atlyginimas, asm. </t>
  </si>
  <si>
    <t xml:space="preserve">2.5. TIKSLAS. DIDINTI NEVYRIAUSYBINIO SEKTORIAUS BEI JAUNIMO ĮTRAUKTĮ </t>
  </si>
  <si>
    <t>2.5-1 UŽDAVINYS. Išplėtoti nevyriausybinių ir bendruomeninių organizacijų veiklą bei paskatinti jų iniciatyvas</t>
  </si>
  <si>
    <t>2.5-1-1</t>
  </si>
  <si>
    <t xml:space="preserve">Skatinti NVO, BO plėtrą, jų aktyvumą ir vietos partnerystę </t>
  </si>
  <si>
    <t>Suorganizuotų renginių skaičius per metus, vnt.</t>
  </si>
  <si>
    <t>R-2.5-1-1</t>
  </si>
  <si>
    <t>2.5-1-1.1</t>
  </si>
  <si>
    <t>Grįžtamosios migracijos skatinimo programoje numatytų priemonių įgyvendinimas</t>
  </si>
  <si>
    <t>Vykdomos programos, vnt.</t>
  </si>
  <si>
    <t>Kultūros ir švietimo skyrius</t>
  </si>
  <si>
    <t>2.5-1-1.2</t>
  </si>
  <si>
    <t>Molėtuose įsikūrusių žmonių sambūrio organizavimas</t>
  </si>
  <si>
    <t>Suorganizuotų sambūrių skaičius, vnt.</t>
  </si>
  <si>
    <t>2.5-1-2</t>
  </si>
  <si>
    <t>Skatinti bei inicijuoti NVO, BO vykdomus projektus ir programas</t>
  </si>
  <si>
    <t>Įgyvendintų projektų skaičius per metus, vnt.</t>
  </si>
  <si>
    <t>2.5-1-2.1</t>
  </si>
  <si>
    <t>Nevyriausybinių organizacijų finansavimas, vadovaujantis Molėtų rajono savivaldybės nevyriausybinių organizacijų projektų finansavimo tvarkos aprašu</t>
  </si>
  <si>
    <t>Finansuotų projektų skaičius, vnt.</t>
  </si>
  <si>
    <t>G. Matkevičius</t>
  </si>
  <si>
    <t>2.5-1-2.2</t>
  </si>
  <si>
    <t>Finansavimo priemonė „Sumanių kaimų vystymas"</t>
  </si>
  <si>
    <t>Projekto įgyvendinimas, proc.</t>
  </si>
  <si>
    <t>2.5-1-3</t>
  </si>
  <si>
    <t>Skatinti NVO, BO ir savanorių įsitraukimą į viešųjų paslaugų teikimą</t>
  </si>
  <si>
    <t>BO, NVO organizacijų, įsitraukusių į viešųjų paslaugų teikimą, skaičius, vnt.</t>
  </si>
  <si>
    <t>2.5-1-3.1</t>
  </si>
  <si>
    <t>Nevyriausybinių organizacijų ir bendruomeninės veiklos stiprinimo veiksmų plano įgyvendinimo priemonės "Stiprinti bendruomeninę veiklą savivaldybėse" įgyvendinimas</t>
  </si>
  <si>
    <t>Paremtų bendruomeninių organizacijų veiklų skaičius, vnt.</t>
  </si>
  <si>
    <t>2.5-1-3.2</t>
  </si>
  <si>
    <t>Gerinti NVO gebėjimus ir sąlygas perimti ir teikti socialines paslaugas ir (arba) vystyti ekonomines veiklas</t>
  </si>
  <si>
    <t>Bendruomenės inicijuotos vietos plėtros metodo (BIVP) projektai, kuriuos įgyvendino NVO ir (arba) kurie įgyvendinti kartu su partneriu</t>
  </si>
  <si>
    <t>J. Leišienė</t>
  </si>
  <si>
    <t>2.5-1-3.3</t>
  </si>
  <si>
    <t>Skatinti darnių paslaugų plėtrą, vystyti skaitmenizuotas, socialiai ir ekologiškai atsakingas paslaugas</t>
  </si>
  <si>
    <t>NVO ir (arba) kartu su 
partneriu įgyvendinti projektai, vnt.</t>
  </si>
  <si>
    <t>Remti veiklas, siekiant plėsti socialinių paslaugų ir užimtumo įvairovę bei pasiekiamumą Molėtų 
mieste</t>
  </si>
  <si>
    <t>Bendruomenės inicijuotos vietos plėtros metodo (BIVP) projektų veiklų dalyviai (įskaitant visas tikslines grupes)</t>
  </si>
  <si>
    <t>2.5-1-3.4</t>
  </si>
  <si>
    <t>Vietovių tvaraus kultūrinio identiteto ir tapatumo stiprinimas</t>
  </si>
  <si>
    <t>Kaimo gyventojų, kuriems sudarytos palankesnės sąlygos naudotis paslaugomis ir infrastruktūra, skaičius, vnt.</t>
  </si>
  <si>
    <t>2.5-2 UŽDAVINYS. Įgyvendinti jaunimo politiką, plėsti jaunimui skirtų paslaugų kokybę ir skatinti jaunimo aktyvumą</t>
  </si>
  <si>
    <t>2.5-2-1</t>
  </si>
  <si>
    <t>Įgyvendinti ir plėtoti atvirą bei mobilų darbą su jaunimu</t>
  </si>
  <si>
    <t>Veikiančių atvirų jaunimo centrų ir erdvių skaičius, vnt.</t>
  </si>
  <si>
    <t>R-2.5-2-1, R-2.5-2-2</t>
  </si>
  <si>
    <t>Jaunų žmonių, gavusių atvirojo darbo su jaunimu paslaugas, skaičius palyginti su bendru jaunų žmonių skaičiumi per metus, proc.</t>
  </si>
  <si>
    <t>Teritorijų, kuriose vyksta mobilus darbas su jaunimu, skaičius, vnt.</t>
  </si>
  <si>
    <t>2.5-2-1.1</t>
  </si>
  <si>
    <t>Atviro jaunimo centro darbo vykdymas</t>
  </si>
  <si>
    <t>Įsitraukusių unikalių asmenų skaičius, vnt.</t>
  </si>
  <si>
    <t>2.5-2-1.2</t>
  </si>
  <si>
    <t>Mobilaus darbo vykdymas</t>
  </si>
  <si>
    <t>2.5-2-2</t>
  </si>
  <si>
    <t>Skatinti ir remti jaunimo veiklos projektus, iniciatyvas, programas</t>
  </si>
  <si>
    <t>Įgyvendintų projektų, iniciatyvų, programų skaičius, vnt.</t>
  </si>
  <si>
    <t>2.5-2-2.1</t>
  </si>
  <si>
    <t>Jaunimo iniciatyvų finansavimas</t>
  </si>
  <si>
    <t>Finansuotų iniciatyvų skaičius, vnt.</t>
  </si>
  <si>
    <t>2.5-2-2.2</t>
  </si>
  <si>
    <t>Mokinių dalyvaujamojo biudžeto iniciatyvos projektų finansavimas</t>
  </si>
  <si>
    <t>2.5-2-3</t>
  </si>
  <si>
    <t>Skatinti ir plėtoti jaunimo savanorystę</t>
  </si>
  <si>
    <t>Į ilgalaikę jaunimo savanorišką tarnybą (6 mėn.) įsitraukusių asmenų skaičius, asm.</t>
  </si>
  <si>
    <t>Savanorius priimančių organizacijų skaičius, vnt.</t>
  </si>
  <si>
    <t>2.5-2-4</t>
  </si>
  <si>
    <t>Rengti ir įgyvendinti jaunimo įdarbinimo, užimtumo vasarą programas</t>
  </si>
  <si>
    <t>Parengtų programų skaičius, vnt.</t>
  </si>
  <si>
    <t>2.5-2-5</t>
  </si>
  <si>
    <t>Stiprinti jaunimo lyderystę</t>
  </si>
  <si>
    <t>Suorganizuotų renginių, mokymų skaičius per metus, vnt.</t>
  </si>
  <si>
    <t>Dalyvių skaičius per metus, asm.</t>
  </si>
  <si>
    <t>2.5-2-6</t>
  </si>
  <si>
    <t>Socialinių ir darbinių įgūdžių ugdymo programos, teikiant intensyvią krizių įveikimo pagalbą, socialiai pažeidžiamiems jaunuoliams finansavimas</t>
  </si>
  <si>
    <t>3.4.</t>
  </si>
  <si>
    <t xml:space="preserve">TIKSLAS. KURTI SAUGIĄ APLINKĄ </t>
  </si>
  <si>
    <t>3.4-1</t>
  </si>
  <si>
    <t>UŽDAVINYS. Įgyvendinti priemones, didinančias gyventojų saugumą</t>
  </si>
  <si>
    <t>3.4-1-1</t>
  </si>
  <si>
    <t>Atnaujinti ir (arba) plėsti bei prižiūrėti stebėjimo sistemas ir kitas saugumo priemones</t>
  </si>
  <si>
    <t>Veikiančių stebėjimo kamerų skaičius, vnt.</t>
  </si>
  <si>
    <t xml:space="preserve">R-3.4-1-1 </t>
  </si>
  <si>
    <t>S. Maželis</t>
  </si>
  <si>
    <t>Viešųjų ryšių skyrius</t>
  </si>
  <si>
    <t>3.4-1-2</t>
  </si>
  <si>
    <t>Vykdyti techninių perspėjimo sistemos priemonių, esančių Savivaldybės teritorijoje, priežiūros organizavimą, šių priemonių techninės būklės palaikymą</t>
  </si>
  <si>
    <t xml:space="preserve">Užtikrinta perspėjimo sirenų nuolatinė priežiūra ir nepertraukiamas veikimas, vnt. </t>
  </si>
  <si>
    <t>D. Židonis</t>
  </si>
  <si>
    <t>Savivaldybės parengties pareigūno funkcijas atliekantis patarėjas</t>
  </si>
  <si>
    <t>3.4-1-2.1</t>
  </si>
  <si>
    <t>Ekstremalių situacijų prevencijos  priemonių plano sudarymas</t>
  </si>
  <si>
    <t>Parengtas planas</t>
  </si>
  <si>
    <t>3.4-1-4</t>
  </si>
  <si>
    <t xml:space="preserve">Vykdyti ir skatinti nusikalstamumo, prekybos žmonėmis ir savižudybių, smurto ir patyčių, priklausomybių mažinimo prevencines priemones, programas  </t>
  </si>
  <si>
    <t>Įgyvendintų prevencinių priemonių, programų skaičius (vnt.) per metus</t>
  </si>
  <si>
    <t>E. Bivainytė-Sinkevičienė, R. Tamošiūnas, G. Lasytė</t>
  </si>
  <si>
    <t>Lygių galimybių ir apsaugos nuo smurto artimoje aplinkoje koordinatorė, Teisės ir civilinės metrikacijos skyrius, 
Vyr. specialistė - savivaldybės gydytoja</t>
  </si>
  <si>
    <t>3.4-1-4.1</t>
  </si>
  <si>
    <t>Policijos pareigūnų pritraukimas</t>
  </si>
  <si>
    <t>Įdarbintų pareigūnų skaičius, vnt.</t>
  </si>
  <si>
    <t>R. Tamošiūnas</t>
  </si>
  <si>
    <t>Teisės ir civilinės metrikacijos skyrius</t>
  </si>
  <si>
    <t>3.4-1-4.2</t>
  </si>
  <si>
    <t>Gyventojų apklausa siekiant įvertinti saugumo poreikius</t>
  </si>
  <si>
    <t>Apklausų skaičius, vnt.</t>
  </si>
  <si>
    <t>KULTŪRINĖS IR SPORTINĖS VEIKLOS BEI JOS INFRASTRUKTŪROS PROGRAMOS (NR. 05)</t>
  </si>
  <si>
    <t>05. KULTŪRINĖS IR SPORTINĖS VEIKLOS BEI JOS INFRASTRUKTŪROS PROGRAMA</t>
  </si>
  <si>
    <t xml:space="preserve">  </t>
  </si>
  <si>
    <t>2.4. STIPRINTI GYVENTOJŲ SVEIKATĄ IR SKATINTI FIZINĮ AKTYVUMĄ</t>
  </si>
  <si>
    <t>2.4-2 UŽDAVINYS. Ugdyti sportišką ir sveiką bendruomenę</t>
  </si>
  <si>
    <t>2.4-2-1</t>
  </si>
  <si>
    <t>Atnaujinti ir (arba) plėsti viešąją infrastruktūrą, skirtą bendruomenės fiziniam aktyvumui didinti (vaikų žaidimo aikšteles, bendruomenines sporto aikšteles, lauko treniruoklius ir kt.)</t>
  </si>
  <si>
    <t>Įrengtų ir (arba) atnaujintų vaikų žaidimo aikštelių skaičius, vnt.</t>
  </si>
  <si>
    <t>R-2.4-2-1, R-2.4-2-2</t>
  </si>
  <si>
    <t>Statytbos ir žemės ūkio skyrius</t>
  </si>
  <si>
    <t>Įrengtų ir (arba) atnaujintų  sporto aikštelių skaičius, vnt.</t>
  </si>
  <si>
    <t>2.4-2-2</t>
  </si>
  <si>
    <t>Gerinti vaikų fizinio aktyvumo veiklų patrauklumą ir kokybę</t>
  </si>
  <si>
    <t>Naujų sporto šakų skaičius, vnt.</t>
  </si>
  <si>
    <t>A.Jurkšaitis</t>
  </si>
  <si>
    <t>2.4-2-3</t>
  </si>
  <si>
    <t>Molėtų miesto sporto infrastruktūros efektyvus panaudojimas</t>
  </si>
  <si>
    <t>Valandų skaičius per metus baseine</t>
  </si>
  <si>
    <t>Valandų skaičius per metus padėlio ir teniso kortuose</t>
  </si>
  <si>
    <t>2.4-2-4</t>
  </si>
  <si>
    <t>Plėsti/atnaujinti ugdymo įstaigų sporto infrastruktūrą ir inventorių, pritaikyti juos viešajam interesui</t>
  </si>
  <si>
    <t>Ugdymo įstaigų, kuriose atnaujinta ir (arba) įrengta sporto infrastruktūra, inventorius, skaičius, vnt.</t>
  </si>
  <si>
    <t>G. Putvinskas, R. Šavelis, V. Bačiulė</t>
  </si>
  <si>
    <t>Architektūros ir teritorijų planavimo skyrius, Statybos ir žemės ūkio skyrius, Kultūros ir švietimo skyrius</t>
  </si>
  <si>
    <t>Atnaujintos ir (arba) naujai įrengtos išorės sporto infrastruktūros objektų skaičius, vnt.</t>
  </si>
  <si>
    <t>2.4-2-5</t>
  </si>
  <si>
    <t>Skatinti sporto organizacijas, sportininkus, komandas, ugdyti aukšto meistriškumo sportininkus</t>
  </si>
  <si>
    <t>Išugdytų aukšto meistriškumo sportininkų skaičius, asm.</t>
  </si>
  <si>
    <t>G.Matkevičius</t>
  </si>
  <si>
    <t>2.4-2-6</t>
  </si>
  <si>
    <t>Metų sportininko/komandos pagerbimas</t>
  </si>
  <si>
    <t>2.4-2-7</t>
  </si>
  <si>
    <t>Skatinti sporto savanorystę, įtraukti NVO, bendruomenines organizacijas į sportinę veiklą</t>
  </si>
  <si>
    <t>Savanorių skaičius, asm.</t>
  </si>
  <si>
    <t>Suorganizuotų sporto renginių, kuriuose dirbo savanoriai, skaičius, vnt.</t>
  </si>
  <si>
    <t>2.4-2-8</t>
  </si>
  <si>
    <t>Sporto finansavimas, vadovaujantis Molėtų rajono savivaldybės sporto projektų finansavimo tvarkos aprašu</t>
  </si>
  <si>
    <t>Finansuotų projektų skaičius</t>
  </si>
  <si>
    <t>2.2-1. UŽDAVINYS. Plėtoti kultūros paslaugų įvairovę, užtikrinant aukštą jų kokybę</t>
  </si>
  <si>
    <t>2.2-1-1</t>
  </si>
  <si>
    <t>Gerinti kultūros paslaugų prieinamumą ir patrauklumą, modernizuojant kultūros įstaigų infrastruktūrą ir pritaikant daugiafunkcinėms paslaugoms</t>
  </si>
  <si>
    <t>Modernizuotų/pritaikytų daugiafunkcinėms paskirties paslaugoms kultūros erdvių skaičius, vnt.</t>
  </si>
  <si>
    <t>R-2.2-1-1</t>
  </si>
  <si>
    <t>Kultūros ir švietimo skyrius, Architektūros ir teritorijų planavimo skyrius, Statybos ir žemės ūkio skyrius, VšĮ Molėtų krašto muziejus, Molėtų viešoji biblioteka, Molėtų kultūros centras</t>
  </si>
  <si>
    <t>2.2-1-1.1</t>
  </si>
  <si>
    <t>Molėtų krašto muziejaus ekspozicijos įrengimas</t>
  </si>
  <si>
    <t xml:space="preserve">Įrengta ekspozicija, proc. </t>
  </si>
  <si>
    <t>I. Balčiūnienė</t>
  </si>
  <si>
    <t>2.2-1-1.2</t>
  </si>
  <si>
    <t>Etnografinės sodybos ir dangaus šviesulių stebyklos pastatų sutvarkymas</t>
  </si>
  <si>
    <t>Pastatų sutvarkymas, proc.</t>
  </si>
  <si>
    <t>I. Balčiūnienė, R. Šavelis</t>
  </si>
  <si>
    <t>2.2-1-1.3</t>
  </si>
  <si>
    <t>VšĮ Molėtų krašto muziejaus saugyklos įrengimas</t>
  </si>
  <si>
    <t>Parengtas techninis projektas</t>
  </si>
  <si>
    <t>I. Balčiūnienė, G. Putvinskas, R. Šavelis</t>
  </si>
  <si>
    <t>Įrengta saugykla</t>
  </si>
  <si>
    <t>2.2-1-1.4</t>
  </si>
  <si>
    <t>Ežerų žvejybos muziejaus ekspozicijos atnaujinimas</t>
  </si>
  <si>
    <t>Atnaujinta ekspozicija, proc.</t>
  </si>
  <si>
    <t>2.2-1-1.5</t>
  </si>
  <si>
    <t xml:space="preserve">Molėtų bibliotekos filialų einamasis remontas </t>
  </si>
  <si>
    <t>Suremontuota patalpų, vnt.</t>
  </si>
  <si>
    <t>N. Stančikienė, R. Šavelis</t>
  </si>
  <si>
    <t>2.2-1-1.6</t>
  </si>
  <si>
    <t xml:space="preserve">Struvės geodezinio lanko objektų pažymėjimas </t>
  </si>
  <si>
    <t>Įrengta informacinių ženklų</t>
  </si>
  <si>
    <t>2.2-1-1.7</t>
  </si>
  <si>
    <t>Dubingių piliavietėje esančių rūmų liekanų tvarkymas</t>
  </si>
  <si>
    <t>Atlikti darbai, proc.</t>
  </si>
  <si>
    <t>N.Stalnionienė</t>
  </si>
  <si>
    <t>2.2-1-2</t>
  </si>
  <si>
    <t>Modernizuoti kultūros įstaigų veiklą (aktualinimas), siekiant didesnės gyventojų įtraukties</t>
  </si>
  <si>
    <t>Naujų parengtų ar atnaujintų edukacinių programų/kultūros paso programų/neformalaus švietimo ugdymo programų, kūrybinių dirbtuvių skaičius, vnt.</t>
  </si>
  <si>
    <t>I. Balčiūnienė, N. Stančikienė, I. Narušienė</t>
  </si>
  <si>
    <t>2.2-1-3</t>
  </si>
  <si>
    <t>Kūrinių reprezentacinės veiklos lauko ekspoziciniame paviljone palaikymas</t>
  </si>
  <si>
    <t>Parodų skaičius, vnt.</t>
  </si>
  <si>
    <t>2.2-1-4</t>
  </si>
  <si>
    <t>Įgyvendinti profesionalaus meno regioninius, nacionalinius ar tarptautinius kultūros projektus</t>
  </si>
  <si>
    <t>G. Matkevičius, I. Narušienė</t>
  </si>
  <si>
    <t>2.2-1-5</t>
  </si>
  <si>
    <t>Sakralinio paveldo objektų tvarkymas</t>
  </si>
  <si>
    <t>N. Stalnionienė</t>
  </si>
  <si>
    <t>2.2-1-6</t>
  </si>
  <si>
    <t>Sudaryti sąlygas gyventojams dalyvauti mėgėjų meno veikloje, ugdyti kūrybiškumą ir plėsti meninę veiklą</t>
  </si>
  <si>
    <t>Mėgėjų meno kolektyvų skaičius, vnt.</t>
  </si>
  <si>
    <t>I. Narušienė</t>
  </si>
  <si>
    <t>Mėgėjų meno kolektyvų narių skaičius, asm.</t>
  </si>
  <si>
    <t>2.2-1-7</t>
  </si>
  <si>
    <t>Rajono K. Umbraso literatūrinės premijos konkurso organizavimas</t>
  </si>
  <si>
    <t>Premijos konkurso dalyvių skaičius</t>
  </si>
  <si>
    <t>N.Stančikienė</t>
  </si>
  <si>
    <t>2.2-1-8</t>
  </si>
  <si>
    <t>Rajono Dailės ir fotografijos premijos konkurso organizavimas</t>
  </si>
  <si>
    <t>Premijos konkurso dalyvių skaičus</t>
  </si>
  <si>
    <t>2.2-1-9</t>
  </si>
  <si>
    <t>Metų kultūros darbuotojo pagerbimas</t>
  </si>
  <si>
    <t>2.2-1-10</t>
  </si>
  <si>
    <t>Kultūros projektų įgyvendinimas</t>
  </si>
  <si>
    <t xml:space="preserve">Įgyvendinta projektų     </t>
  </si>
  <si>
    <t>2.2-1-11</t>
  </si>
  <si>
    <t>Stiprinti kultūros sektoriaus darbuotojų kvalifikaciją ir vadybines kompetencijas</t>
  </si>
  <si>
    <t>Kvalifikaciją kėlusių specialistų per metus dalis nuo visų specialistų skaičiaus, proc.</t>
  </si>
  <si>
    <t>I. Balčiūnienė, I. Narušienė, N. Stančikienė</t>
  </si>
  <si>
    <t>2.2-1-12</t>
  </si>
  <si>
    <t>Tobulinti ir įgyvendinti Kaimo kultūrinės veiklos modelį</t>
  </si>
  <si>
    <t>Seniūnijų, kuriose įdiegtas patobulintas Kaimo kultūrinės veiklos modelis, skaičius, vnt.</t>
  </si>
  <si>
    <t>2.2-1-13</t>
  </si>
  <si>
    <t>Kasmetinio kultūrinės veiklos plano parengimas ir įgyvendinimas, vadovaujantis Molėtų rajono savivaldybės kultūrinės veiklos plano rengimo tvarkos aprašu</t>
  </si>
  <si>
    <t>2.2-1-14</t>
  </si>
  <si>
    <t>Molėtų rajono kaimo kultūrinės veiklos modelio įgyvendinimas</t>
  </si>
  <si>
    <t xml:space="preserve">Finansuota seniūnijų kultūrinės veiklos planų </t>
  </si>
  <si>
    <t>Seniūnijų seniūnai</t>
  </si>
  <si>
    <t>2.2-1-15</t>
  </si>
  <si>
    <t xml:space="preserve">Užtikrinti kultūros įstaigų paslaugų kokybę </t>
  </si>
  <si>
    <t>Lankytojų skaičiaus didėjimas, proc.</t>
  </si>
  <si>
    <t>2.2-1-15.1</t>
  </si>
  <si>
    <t>Molėtų kultūros centro paslaugų kokybės užtikrinimas</t>
  </si>
  <si>
    <t>2.2-1-15.2</t>
  </si>
  <si>
    <t>VšĮ Molėtų krašto muziejaus paslaugų kokybės užtikrinimas</t>
  </si>
  <si>
    <t>2.2-1-15.3</t>
  </si>
  <si>
    <t>Molėtų rajono savivaldybės viešosios bibliotekos paslaugų kokybės užtikrinimas</t>
  </si>
  <si>
    <t>N. Stančikienė</t>
  </si>
  <si>
    <t>2.2-1-15.4</t>
  </si>
  <si>
    <t>Kultūros paslaugų poreikio ir kokybės tyrimas</t>
  </si>
  <si>
    <t>Atliktų tyrimų skaičius</t>
  </si>
  <si>
    <t>2.2-1-15.5</t>
  </si>
  <si>
    <t>Viešųjų įstaigų kultūros paslaugų kokybės užtikrinimas</t>
  </si>
  <si>
    <t>V. Budrionienė</t>
  </si>
  <si>
    <t>ŠVIETIMO IR JO INFRASTRUKTŪROS PROGRAMOS (NR. 06)</t>
  </si>
  <si>
    <t>06. ŠVIETIMO IR JO INFRASTRUKTŪROS PROGRAMA</t>
  </si>
  <si>
    <t>1.1-2-1</t>
  </si>
  <si>
    <t>Skatinti ir plėtoti mokslo, verslo, savivaldos, viešojo ir privataus sektorių bendradarbiavimą, skleisti gerąją patirtį tarp viešojo ir privataus sektoriaus</t>
  </si>
  <si>
    <t>Sudarytų partnerystės sutarčių skaičius, vnt.</t>
  </si>
  <si>
    <t>Surengtų bendrų susitikimų, renginių skaičius per metus, vnt.</t>
  </si>
  <si>
    <t>2.1. TIKSLAS. GERINTI ŠVIETIMO SISTEMOS PRIEINAMUMĄ IR UGDYMOSI KOKYBĘ</t>
  </si>
  <si>
    <t>2.1-1 UŽDAVINYS. Atnaujinti švietimo įstaigų infrastruktūrą, diegiant jose inovacijas</t>
  </si>
  <si>
    <t>2.1-1-1</t>
  </si>
  <si>
    <t>Įgyvendinti švietimo įstaigų tinklo pertvarkos ir optimizavimo planą</t>
  </si>
  <si>
    <t>Optimizuotų švietimo įstaigų skaičius, vnt.</t>
  </si>
  <si>
    <t>R-2.1-1-1, R-2.1-1-2</t>
  </si>
  <si>
    <t>Kultūros ir švietimo skyrius, Statybos ir žemės ūkio skyrius, Architektūros ir teritorijų planavimo skyrius, Strateginio planavimo ir investicijų skyrius</t>
  </si>
  <si>
    <t>2.1-1-2</t>
  </si>
  <si>
    <t>Atnaujinti formaliojo ir neformaliojo ugdymo įstaigų infrastruktūrą (diegti naująsias informacines technologijas, atnaujinti fizines ir edukacines aplinkas)</t>
  </si>
  <si>
    <t xml:space="preserve">Bendrojo ugdymo mokyklos, kuriose atnaujinta infrastruktūra/fizinės, edukacinės aplinkos, proc. </t>
  </si>
  <si>
    <t>V. Bačiulė, R. Šavelis</t>
  </si>
  <si>
    <t>Ikimokyklinio ir priešmokyklinio ugdymo įstaigos, kuriose atnaujinta infrastruktūra/fizinės, edukacinės aplinkos, proc.</t>
  </si>
  <si>
    <t>V. Bačiulė, R. Šavelis, Ž. Žalienė</t>
  </si>
  <si>
    <t>Neformaliojo vaikų švietimo įstaigos, kuriose atnaujinta infrastruktūra/fizinės, edukacinės aplinkos, proc.</t>
  </si>
  <si>
    <t>2.1-1-2.1 (RP)</t>
  </si>
  <si>
    <t>Vandens mokslo pažinimo centras</t>
  </si>
  <si>
    <t>Parengtas projektinis pasiūlymas ir išduotas statybos leidimas</t>
  </si>
  <si>
    <t>G. Putvinskas, R. Šavelis, D. Kulienė, Ž.Žalienė</t>
  </si>
  <si>
    <t>Centro įrengimas, proc.</t>
  </si>
  <si>
    <t>2.1-1-2.2 (P)</t>
  </si>
  <si>
    <t xml:space="preserve">Molėtų progimnazijos Jaunimo g. 1, Molėtų mieste atnaujinimas (modernizavimas)*                   </t>
  </si>
  <si>
    <t>K.Karalius, R. Pranskus</t>
  </si>
  <si>
    <t>Pastato atnaujinimas, proc.</t>
  </si>
  <si>
    <t>2.1-1-2.3 (RP)</t>
  </si>
  <si>
    <t>Visos dienos mokyklos modelio diegimas Molėtų pradinėje mokykloje</t>
  </si>
  <si>
    <t xml:space="preserve">Modernizuotų švietimo įstaigų, kuriose įdiegtas visos dienos modelis, skaičius </t>
  </si>
  <si>
    <t>D.Zaleckas</t>
  </si>
  <si>
    <t>2.1-1-2.4 (P)</t>
  </si>
  <si>
    <t>Visos dienos mokyklos paslaugų prieinamumo didinimas Molėtų rajone</t>
  </si>
  <si>
    <t>V.Žalalienė</t>
  </si>
  <si>
    <t>2.1-1-2.5 (RP)</t>
  </si>
  <si>
    <t xml:space="preserve">Ikimokyklinio ugdymo paslaugų prieinamumo didinimas Molėtų rajono savivaldybėje </t>
  </si>
  <si>
    <t>Įrengtos naujos edukacinės erdvės, vnt.</t>
  </si>
  <si>
    <t>2.1-1-2.6 (RP)</t>
  </si>
  <si>
    <t>Bendrojo ugdymo įstaigų prieinamumo didinimas Molėtų rajono savivaldybėje - keltuvų neįgaliesiems įrengimas Alantos ir Giedraičių Antano Jaroševičiaus gimnazijose, Molėtų pradinėje mokykloje</t>
  </si>
  <si>
    <t>Pritaikytų mokyklų skaičius, vnt.</t>
  </si>
  <si>
    <t>2.1-1-2.7</t>
  </si>
  <si>
    <t>Modernių edukacinių aplinkų kūrimas ir plėtra Molėtų rajono ugdymo įstaigose</t>
  </si>
  <si>
    <t>Įsigytų edukacinių priemonių komplektai</t>
  </si>
  <si>
    <t>2.1-1-2.8 (P)</t>
  </si>
  <si>
    <t>Ugdymo priemonės mokykloms</t>
  </si>
  <si>
    <t>Bendrojo ugdymo mokyklų aprūpinimas kompiuteriais ir mokymui skirtomis priemonėmis ir įranga (STEAM laboratorinė įranga), proc.</t>
  </si>
  <si>
    <t>A. Jurkšaitis</t>
  </si>
  <si>
    <t>2.1-2 UŽDAVINYS. Užtikrinti aukštą švietimo paslaugų kokybę bei sveiką, saugią emocinę ir fizinę aplinką švietimo įstaigose</t>
  </si>
  <si>
    <t>2.1-2-1</t>
  </si>
  <si>
    <t>Didinti švietimo specialiosios pedagoginės, socialinės, psichologinės pagalbos mokiniams apimtis</t>
  </si>
  <si>
    <t xml:space="preserve">SB </t>
  </si>
  <si>
    <t>Skirtą švietimo pagalbą gaunančių mokinių dalis per metus, proc.</t>
  </si>
  <si>
    <t>R-2.1-2-1, R-2.1-2-2</t>
  </si>
  <si>
    <t>A. Vidžiūnienė, Ugdymo įstaigos</t>
  </si>
  <si>
    <t>Molėtų r. švietimo pagalbos tarnyba</t>
  </si>
  <si>
    <t>2.1-2-1.2</t>
  </si>
  <si>
    <t>Kvalifikuotos ir tinkamos pedagoginės psichologinės pagalbos teikimas vaikams, tėvams (globėjams) bei mokytojams dėl vaikų specialiųjų  ugdymosi poreikių, pedagoginių, psichologinių problemų</t>
  </si>
  <si>
    <t>Molėtų švietimo pagalbos tarnybos pedagoginė - psichologinės pagalbos specialistų aptarnaujamų asmenų skaičius, tūkst.</t>
  </si>
  <si>
    <t>2.1-2-2</t>
  </si>
  <si>
    <t>Savivaldybės lygmeniu skatinti gerai besimokančius ir aukštų rezultatų pasiekusius mokinius bei jų mokytojus</t>
  </si>
  <si>
    <t>Paskatintų mokytojų ir mokinių/komandų skaičius per metus (mokytojai, mokiniai/komandos)</t>
  </si>
  <si>
    <t>V. Žalalienė</t>
  </si>
  <si>
    <t>2.1-2-2.2</t>
  </si>
  <si>
    <t>Metų švietimo darbuotojo pagerbimas</t>
  </si>
  <si>
    <t>Įteiktų apdovanojimų skaičius</t>
  </si>
  <si>
    <t>D. Dirmienė</t>
  </si>
  <si>
    <t>2.1-2-3</t>
  </si>
  <si>
    <t>Užtikrinti neformaliojo vaikų švietimo paslaugų prieinamumą ir įvairovę</t>
  </si>
  <si>
    <t>Neformaliajame vaikų švietime dalyvaujančių vaikų dalis nuo bendrojo ugdymo mokinių skaičiaus per metus, proc.</t>
  </si>
  <si>
    <t>2.1-2-3.1</t>
  </si>
  <si>
    <t>Mokinių vasaros stovyklų finansavimas, vadovaujantis Molėtų rajono savivaldybės vaikų vasaros stovyklų finansavimo ir organizavimo tvarkos aprašu</t>
  </si>
  <si>
    <t>Dalyvių skaičius, vnt.</t>
  </si>
  <si>
    <t>2.1-3-3.2</t>
  </si>
  <si>
    <t xml:space="preserve">Jaunimo verslumo ugdymo programos įgyvendinimas, dalyvaujant Lietuvos Junior Achievement projekte </t>
  </si>
  <si>
    <t>Verslumo ugdymo programoje dalyvaujančių mokinių skaičius</t>
  </si>
  <si>
    <t>V. Ščerbakovė</t>
  </si>
  <si>
    <t>2.1-2-4</t>
  </si>
  <si>
    <t>Didinti įtraukiojo ugdymo infrastruktūros galimybes</t>
  </si>
  <si>
    <t>Įgyvendinamų įtraukiojo ugdymo priemonių/paslaugų skaičius – įrengtų sensorinių kambarių skaičius, vnt.</t>
  </si>
  <si>
    <t>2.1-2-5 (P)</t>
  </si>
  <si>
    <t>Įgyvendinti „Tūkstantmečio mokyklos“ programos Savivaldybės švietimo pažangos planą</t>
  </si>
  <si>
    <t>Pagrindinio ugdymo pasiekimų patikrinimo metu bent pagrindinį lietuvių kalbos mokymosi pasiekimų lygį pasiekusių mokinių dalis, proc.</t>
  </si>
  <si>
    <t>TŪM programos koordinatoriai, Kultūros ir švietimo skyrius, Molėtų r. švietimo pagalbos tarnyba</t>
  </si>
  <si>
    <t xml:space="preserve">Pagrindinio ugdymo pasiekimų patikrinimo metu bent pagrindinį matematikos mokymosi pasiekimų lygį pasiekusių mokinių dalis, proc. </t>
  </si>
  <si>
    <t>2.1-2-6</t>
  </si>
  <si>
    <t xml:space="preserve">Tobulinti ir įgyvendinti pedagogų pritraukimo priemones </t>
  </si>
  <si>
    <t>Pritraukta trūkstamų specialistų (pedagogai)</t>
  </si>
  <si>
    <t>2.1-2-7</t>
  </si>
  <si>
    <t xml:space="preserve">Įgyvendinti pedagogų perkvalifikavimo programą </t>
  </si>
  <si>
    <t>Pedagogų, įgijusių gretutinę specialybę, dalis, proc.</t>
  </si>
  <si>
    <t>2.1-2-8</t>
  </si>
  <si>
    <t>Sukurti ir įgyvendinti autonomišką mokinių pavėžėjimo sistemą</t>
  </si>
  <si>
    <t>Mokyklos, kuriose sukurta autonomiška pavėžėjimo sistemos dalis nuo bendrojo ugdymo įstaigų skaičiaus rajone, proc.</t>
  </si>
  <si>
    <t>2.1-2-9</t>
  </si>
  <si>
    <t xml:space="preserve">Ugdymo proceso užtikrinimas </t>
  </si>
  <si>
    <t>Ugdymo įstaigų, kuriose užtikrinamas ugdymo procesas, skaičius</t>
  </si>
  <si>
    <t> </t>
  </si>
  <si>
    <t>2.1-2-9.1</t>
  </si>
  <si>
    <t xml:space="preserve">Ugdymo proceso užtikrinimas Molėtų "Saulutės" vaikų lopšelyje - darželyje </t>
  </si>
  <si>
    <t>Ugdomų vaikų skaičius</t>
  </si>
  <si>
    <t>V. Bačiulė, Ugdymo įstaigų vadovai</t>
  </si>
  <si>
    <t>Kultūros ir švietimo skyrius, Molėtų rajono ugdymo įstaigos, Molėtų r. švietimo pagalbos tarnyba</t>
  </si>
  <si>
    <t>2.1-2-9.2</t>
  </si>
  <si>
    <t>Ugdymo proceso užtikrinimas Molėtų "Vyturėlio" vaikų lopšelyje - darželyje</t>
  </si>
  <si>
    <t>2.1-2-9.3</t>
  </si>
  <si>
    <t>Ugdymo proceso užtikrinimas viešojoje įstaigoje "Stipri šeima"</t>
  </si>
  <si>
    <t>2.1-2-9.4</t>
  </si>
  <si>
    <t>Ugdymo proceso užtikrinimas Molėtų gimnazijoje</t>
  </si>
  <si>
    <t>2.1-2-9.5</t>
  </si>
  <si>
    <t>Ugdymo proceso užtikrinimas Molėtų r. Giedraičių A. Jaroševičiaus gimnazijoje</t>
  </si>
  <si>
    <t>2.1-2-9.6</t>
  </si>
  <si>
    <t>Ugdymo proceso užtikrinimas Molėtų r. Alantos gimnazijoje</t>
  </si>
  <si>
    <t>2.1-2-9.7</t>
  </si>
  <si>
    <t>Ugdymo proceso užtikrinimas Molėtų progimnazijoje</t>
  </si>
  <si>
    <t>2.1-2-9.8</t>
  </si>
  <si>
    <t>Ugdymo proceso užtikrinimas Molėtų pradinėje mokykloje</t>
  </si>
  <si>
    <t>2.1-2-9.9</t>
  </si>
  <si>
    <t>Neformaliojo vaikų ugdymo proceso užtikrinimas Molėtų menų mokykloje</t>
  </si>
  <si>
    <t>2.1-2-9.10</t>
  </si>
  <si>
    <t>Neformaliojo vaikų ugdymo proceso užtikrinimas Molėtų r. kūno kultūros ir sporto centre</t>
  </si>
  <si>
    <t>2.1-2-9.11</t>
  </si>
  <si>
    <t>Pailgintos darbo dienos grupės Molėtų miesto lopšeliuose- darželiuose veiklos organizavimas</t>
  </si>
  <si>
    <t>Veikianti pailginto darbo grupė, vnt.</t>
  </si>
  <si>
    <t>2.1-2-9.12</t>
  </si>
  <si>
    <r>
      <t>Brandos egzaminų sesijos administravimas</t>
    </r>
    <r>
      <rPr>
        <b/>
        <sz val="10"/>
        <rFont val="Times New Roman"/>
        <family val="1"/>
        <charset val="186"/>
      </rPr>
      <t xml:space="preserve"> </t>
    </r>
  </si>
  <si>
    <t>Organizuotų egzaminų I-os dalies ir II dalies skaičius</t>
  </si>
  <si>
    <t>2.1-2-9.13</t>
  </si>
  <si>
    <t>Programinės įrangos elektroninių mokinių pažymėjimų spausdintuvo eksploatacijai nuomos/licencijos išlaidos</t>
  </si>
  <si>
    <t>Programinės įrangos palaikymas</t>
  </si>
  <si>
    <t>2.1-2-9.14</t>
  </si>
  <si>
    <t xml:space="preserve">Rajoninių, zoninių renginių mokiniams (olimpiadų, sporto varžybų, konkursų, parodų) organizavimas, rajono atstovų dalyvavimo zoniniuose ir respublikiniuose renginiuose užtikrinimas </t>
  </si>
  <si>
    <t>Suorganizuotų renginių skaičius</t>
  </si>
  <si>
    <t>A. Vidžiūnienė</t>
  </si>
  <si>
    <r>
      <t xml:space="preserve">                                               </t>
    </r>
    <r>
      <rPr>
        <b/>
        <sz val="10"/>
        <rFont val="Times New Roman"/>
        <family val="1"/>
        <charset val="186"/>
      </rPr>
      <t>Iš viso uždaviniui</t>
    </r>
    <r>
      <rPr>
        <sz val="10"/>
        <rFont val="Times New Roman"/>
        <family val="1"/>
        <charset val="186"/>
      </rPr>
      <t>:</t>
    </r>
  </si>
  <si>
    <t>2.1-3 UŽDAVINYS.. Vykdyti kryptingą profesinį orientavimą, įgyvendinti mokymosi visą gyvenimą programas</t>
  </si>
  <si>
    <t>2.1-3-1</t>
  </si>
  <si>
    <t xml:space="preserve">Sukurti ir įgyvendinti mokinių profesinio orientavimo sistemą, bendradarbiaujant bendrojo ugdymo, profesinio mokymo bei verslo įmonėms </t>
  </si>
  <si>
    <t>Suteiktų mokinių ugdymo karjerai renginių skaičius per metus, vnt.</t>
  </si>
  <si>
    <t>R-2.1-3-1,  R-2.1-3-2</t>
  </si>
  <si>
    <t>A. Vidžiūnienė, Molėtų gimnazijos direktorė</t>
  </si>
  <si>
    <t>Molėtų rajono švietimo pagalbos tarnyba, Molėtų gimnazija</t>
  </si>
  <si>
    <t>Suteiktų mokinių informavimo (kartu su profesiniu veiklinimu) renginių skaičius per metus, vnt.</t>
  </si>
  <si>
    <t>Suteiktų  mokinių konsultavimo renginių skaičius per metus, vnt.</t>
  </si>
  <si>
    <t>2.1-3-2</t>
  </si>
  <si>
    <t>Kurti ir įgyvendinti mokymosi visą gyvenimą programas</t>
  </si>
  <si>
    <t>Molėtų TAU dalyvių skaičius, asm.</t>
  </si>
  <si>
    <t>Organizuotų TAU renginių skaičius, vnt.</t>
  </si>
  <si>
    <t xml:space="preserve">Finansuotų neformaliojo suaugusiųjų švietimo programos </t>
  </si>
  <si>
    <t>2.1-3-3</t>
  </si>
  <si>
    <t xml:space="preserve">Organizuoti suaugusiųjų kvalifikacijos tobulinimą </t>
  </si>
  <si>
    <t>Akredituotų ir kitų programų skaičius, vnt.</t>
  </si>
  <si>
    <t>Kvalifikacijos tobulinimo programų dalyvių skaičius, asm.</t>
  </si>
  <si>
    <t xml:space="preserve">SOCIALINĖS ATSKIRTIES MAŽINIMO PROGRAMOS (NR. 07) </t>
  </si>
  <si>
    <t xml:space="preserve">07. SOCIALINĖS ATSKIRTIES MAŽINIMO PROGRAMA   </t>
  </si>
  <si>
    <t xml:space="preserve">2.3. TIKSLAS. MAŽINTI SOCIALINĘ ATSKIRTĮ IR DIDINTI SOCIALINĮ SAUGUMĄ </t>
  </si>
  <si>
    <t xml:space="preserve">2.3-1 UŽDAVINYS. Užtikrinti kokybiškas ir efektyvias socialines paslaugas, vystyti jų infrastruktūrą </t>
  </si>
  <si>
    <t>2.3-1-1</t>
  </si>
  <si>
    <t>Atnaujinti ir (arba) plėsti socialines paslaugas teikiančių įstaigų ir organizacijų infrastruktūrą, gerinti materialinę bazę, plėsti informacinių technologijų aplinką</t>
  </si>
  <si>
    <t>Įstaigų ar organizacijų, kuriose atnaujinta infrastruktūra/materialinė bazė, skaičius</t>
  </si>
  <si>
    <t>R-2.3-1-1</t>
  </si>
  <si>
    <t>2.3-1-1.1 (RP)</t>
  </si>
  <si>
    <t>Molėtų rajono dienos užimtumo centro asmenims, turintiems intelekto ir/ar psichikos negalią, kūrimas</t>
  </si>
  <si>
    <t>Paslaugų intelekto ir (ar) psichikos negalią turintiems asmenims vietų skaičius naujoje ar modernizuotoje infrastruktūroje</t>
  </si>
  <si>
    <t>R. Karūžaitė, R.Pranskus, J. Burbaitė</t>
  </si>
  <si>
    <t xml:space="preserve">Statybų ir žemės ūkio skyrius, Socialinės paramos skyrius, Molėtų paramos centro direktorė </t>
  </si>
  <si>
    <t>2.3-1-1.2 (RP)</t>
  </si>
  <si>
    <t>Nestacionarių socialinių paslaugų prieinamumo didinimas Molėtų rajone</t>
  </si>
  <si>
    <t>Pritaikytos patalpos neįgaliųjų poreikiams</t>
  </si>
  <si>
    <t>2.3-1-2</t>
  </si>
  <si>
    <t>Plėtoti socialinės globos ir socialinės priežiūros paslaugas senyvo amžiaus asmenims ir asmenims su negalia</t>
  </si>
  <si>
    <t>Ilgalaikės  (trumpalaikės) socialinės globos paslaugų vietų skaičius, vnt.</t>
  </si>
  <si>
    <t>2.3-1-2.1 (RP)</t>
  </si>
  <si>
    <t>Balninkų mokyklos pastato pritaikymas socialinės globos paslaugoms senyvo amžiaus asmenims teikti (II etapas)</t>
  </si>
  <si>
    <t xml:space="preserve">D. Zaleckas, R. Karūžaitė, V. Budrionienė </t>
  </si>
  <si>
    <t>Statybų ir žemės ūkio skyrius, Socialinės paramos skyrius, VšĮ UDC "Kaimynystės namai" direktorė</t>
  </si>
  <si>
    <t>Naujos arba modernizuotos socialinės rūpybos infrastruktūros talpumas (vietų skaičius)</t>
  </si>
  <si>
    <t>2.3-1-2.2 (RP)</t>
  </si>
  <si>
    <t>Molėtų rajono Alantos senelių globos namų modernizavimas ir plėtra</t>
  </si>
  <si>
    <t xml:space="preserve">Modenizuotos ir praplėstos įstaigos </t>
  </si>
  <si>
    <t>R. Pranskus, K. Gintilaitė</t>
  </si>
  <si>
    <t>Statybų ir žemės ūkio skyrius, Alantos senelių namų direktorė</t>
  </si>
  <si>
    <t>Naujos arba modernizuotos infrastruktūros talpumo padidėjimas sukuriant papildomas vietas</t>
  </si>
  <si>
    <t>7 (40)</t>
  </si>
  <si>
    <t>2.3-1-3</t>
  </si>
  <si>
    <t>Plėtoti bendruomenines socialines paslaugas, siekiant mažinti institucinės globos paslaugų poreikį</t>
  </si>
  <si>
    <t>Suteiktų nestacionarių paslaugų asmenims (šeimoms) bendruomenėje ir šeimoje dalis nuo Socialinio paslaugų kataloge nurodytų nestacionarių paslaugų skaičiaus per metus, proc.</t>
  </si>
  <si>
    <t>Socialinės paramos skyrius</t>
  </si>
  <si>
    <t>2.3-1-3.1 (RP)</t>
  </si>
  <si>
    <t>Apsaugoto būsto paslaugos suaugusiems asmenims su intelekto ir/ar psichikos negalia teikimas Molėtų rajone</t>
  </si>
  <si>
    <t>Įrengti apsaugoti būstai</t>
  </si>
  <si>
    <t>2.3-1-3.2 (RP)</t>
  </si>
  <si>
    <t>Nestacionarių socialinių paslaugų infrastruktūros modernizavimas ir plėtra Inturkės seniūnijoje</t>
  </si>
  <si>
    <t xml:space="preserve">Paslaugų socialiai pažeidžiamiems, socialinę riziką (atskirtį) patiriantiems asmenims vietų skaičius naujoje ar modernizuotoje infrastruktūroje </t>
  </si>
  <si>
    <t>R. Karūžaitė, R.Pranskus, V.Bacenskaitė</t>
  </si>
  <si>
    <t>Statybų ir žemės ūkio skyrius, Socialinės paramos skyrius, VšĮ Bendrystės centras</t>
  </si>
  <si>
    <t>Atlikta modernizavimo darbų, proc.</t>
  </si>
  <si>
    <t>2.3-1-3.3</t>
  </si>
  <si>
    <t>Socialinių paslaugų programų įgyvendinimas</t>
  </si>
  <si>
    <t>Paslaugas gavusių asmenų skaičius</t>
  </si>
  <si>
    <t>G.Lasytė</t>
  </si>
  <si>
    <t>2.3-1-3.4 (P)</t>
  </si>
  <si>
    <t>Socialinių dirbtuvių veiklos įgyvendinimas Molėtų rajono savivaldybėje</t>
  </si>
  <si>
    <t>Socialinių dirbtuvių veikloje dalyvavusių asmenų skaičius</t>
  </si>
  <si>
    <t>2.3-1-4</t>
  </si>
  <si>
    <t xml:space="preserve">Stiprinti ir plėtoti socialines paslaugas </t>
  </si>
  <si>
    <t>Išplėtotų socialinių paslaugų skaičius, vnt.</t>
  </si>
  <si>
    <t>2.3-1-4.1 (RP)</t>
  </si>
  <si>
    <t>Molėtų rajono grupinio gyvenimo namų paslaugos suaugusiems asmenims su intelekto ir / ar psichikos negalia kūrimas</t>
  </si>
  <si>
    <t>Sukurtų vietų skaičius, vnt.</t>
  </si>
  <si>
    <t>2.3-1-4.2</t>
  </si>
  <si>
    <t>Kompleksinių paslaugų teikimas Molėtų rajono savivaldybėje</t>
  </si>
  <si>
    <t xml:space="preserve">Paslaugas gavusių asmenų skaičius, vnt. </t>
  </si>
  <si>
    <t>J. Burbaitė</t>
  </si>
  <si>
    <t>Molėtų socialinės paramos centras</t>
  </si>
  <si>
    <t>2.3-1-4.3</t>
  </si>
  <si>
    <t>Nevyriausybinių organizacijų ir viešųjų įstaigų, veikiančių neįgaliųjų socialinės integracijos ir socialinių paslaugų teikimo srityje, rėmimas</t>
  </si>
  <si>
    <t>Organizacijų, gavusių paramą, skaičius</t>
  </si>
  <si>
    <t>2.3-1-4.4</t>
  </si>
  <si>
    <t>Socialinės reabilitacijos paslaugų neįgaliesiems bendruomenėje teikimas ir administravimas</t>
  </si>
  <si>
    <t>2.3-1-4.5</t>
  </si>
  <si>
    <t>Nestacionarių socialinių paslaugų (prevencinių, bendrųjų, socialinės priežiūros, dienos globos asmens namuose), laikino atokvėpio ir asmeninės pagalbos teikimas ir administravimas</t>
  </si>
  <si>
    <t>2.3-1-4.6</t>
  </si>
  <si>
    <t xml:space="preserve">Socialinių darbuotojų kompetencijų ugdymas </t>
  </si>
  <si>
    <t>Asmenų, dalyvavusių kvalifikacijos kėlimo mokymuose, seminaruose, supervizijose skaičius</t>
  </si>
  <si>
    <t>J. Burbaitė, M.Baltuška, K.Gintilaitė</t>
  </si>
  <si>
    <t>Molėtų socialinės paramos centras; Molėtų paslaugų šeimai centras; Alantos senelių globos namai</t>
  </si>
  <si>
    <t>2.3-1-4.7</t>
  </si>
  <si>
    <t>Trumpalaikės ar ilgalaikės socialinės globos paslaugų nesavarankiškiems ar dalinai savarankiškiems asmenims teikimas ir administravimas ne savivaldybės įstaigose (įskaitant šeimynas)</t>
  </si>
  <si>
    <t>2.3-1-4.8</t>
  </si>
  <si>
    <t xml:space="preserve">Trumpalaikės ar ilgalaikės socialinės globos paslaugų nesavarankiškiems ar dalinai savarankiškiems asmenims teikimas ir administravimas savivaldybės įstaigose </t>
  </si>
  <si>
    <t>K. Gintilaitė</t>
  </si>
  <si>
    <t>Alantos senelių globos namai</t>
  </si>
  <si>
    <t>2.3-1-4.9</t>
  </si>
  <si>
    <t>Dienos, trumpalaikės ar ilgalaikės socialinės globos paslaugų asmenims su sunkia negalia teikimas ir administravimas</t>
  </si>
  <si>
    <t>2.3-1-4.10</t>
  </si>
  <si>
    <t>Pagalbos namuose paslaugų teikimas ir administravimas</t>
  </si>
  <si>
    <t>2.3-1-5</t>
  </si>
  <si>
    <t>Užtikrinti socialinių paslaugų prieinamumą asmenims, patiriantiems socialinę riziką</t>
  </si>
  <si>
    <t>Prieinamų paslaugų skaičius, vnt.</t>
  </si>
  <si>
    <t>2.3-1-5.1</t>
  </si>
  <si>
    <t xml:space="preserve">Pagalba šeimoms, atsidūrusioms krizinėje situacijoje </t>
  </si>
  <si>
    <t>M. Baltuška</t>
  </si>
  <si>
    <t>Molėtų paslaugų šeimai centras</t>
  </si>
  <si>
    <t>2.3-1-5.2</t>
  </si>
  <si>
    <t>Socialinę riziką patiriančių asmenų laikino apnakvindinimo, apgyvendinimo nakvynės namuose paslaugų teikimas</t>
  </si>
  <si>
    <t>2.3-1-5.3 (RP)</t>
  </si>
  <si>
    <t>Molėtų rajono nestacionarių socialinių paslaugų infrastruktūros kūrimas. Nakvynės namų įkūrimas.</t>
  </si>
  <si>
    <t>Parengtas techninis projektas, vnt.</t>
  </si>
  <si>
    <t>Įsteigti nakvynės namai, vnt.</t>
  </si>
  <si>
    <t>2.3-1-6</t>
  </si>
  <si>
    <t>Metų socialinio darbuotojo pagerbimas</t>
  </si>
  <si>
    <t xml:space="preserve"> 2.3-2 UŽDAVINYS. Užtikrinti socialinę integraciją ir mažinti socialinę atskirtį </t>
  </si>
  <si>
    <t>2.3-2-1</t>
  </si>
  <si>
    <t>Socialinio būsto prieinamumo didinimas Molėtų rajono savivaldybėje</t>
  </si>
  <si>
    <t xml:space="preserve">Įsigytų socialinių būstų skaičius, vnt. </t>
  </si>
  <si>
    <t>R-2.3-2-1</t>
  </si>
  <si>
    <t>L. Leišytė</t>
  </si>
  <si>
    <t>2.3-2-1.1</t>
  </si>
  <si>
    <t>Būsto ir aplinkos pritaikymas asmenims su negalia</t>
  </si>
  <si>
    <t>Neįgaliesiems pritaikytų būstų skaičius, vnt.</t>
  </si>
  <si>
    <t>R. Karūžaitė</t>
  </si>
  <si>
    <t>2.3-2-2</t>
  </si>
  <si>
    <t xml:space="preserve">Vykdyti viešųjų pastatų ir aplinkos pritaikymą asmenims su įvairia negalia (regos, klausos, judėjimo ir kt. negalios) </t>
  </si>
  <si>
    <t>Pritaikytų pastatų, patalpų skaičius, vnt.</t>
  </si>
  <si>
    <t>2.3-2-2.1</t>
  </si>
  <si>
    <t>Neįgaliųjų aprūpinimas techninės pagalbos priemonėmis</t>
  </si>
  <si>
    <t>Asmenų, aprūpintų techninės pagalbos priemonėmis, skaičius</t>
  </si>
  <si>
    <t xml:space="preserve">J. Burbaitė </t>
  </si>
  <si>
    <t>2.3-2-3</t>
  </si>
  <si>
    <t>Teikti socialinę atskirtį patiriančių asmenų integravimosi ar grįžimo į darbo rinką ir (arba) švietimo sistemą, visuomeninį gyvenimą paslaugas</t>
  </si>
  <si>
    <t xml:space="preserve">Asmenų, kuriems suteiktos tokios paslaugos, skaičius </t>
  </si>
  <si>
    <t>2.3-2-3.1</t>
  </si>
  <si>
    <t>Užimtumo didinimo programos įgyvendinimas</t>
  </si>
  <si>
    <t>Asmenų, pasinaudojusių paslauga skaičius</t>
  </si>
  <si>
    <t>2.3-2-3.2</t>
  </si>
  <si>
    <t>Užimtumo skatinimo ir motyvavimo paslaugų suteikimas nedirbantiems ir socialinę paramą gaunantiems asmenims</t>
  </si>
  <si>
    <t>52.0.</t>
  </si>
  <si>
    <t>J.Balandavičienė</t>
  </si>
  <si>
    <t>2.3-2-4</t>
  </si>
  <si>
    <t>Atvejo vadybos modelio taikymas psichikos ir (ar) intelekto negalią turintiems asmenims</t>
  </si>
  <si>
    <t>D.Lebednykienė</t>
  </si>
  <si>
    <t>2.3-2-5</t>
  </si>
  <si>
    <t>Asmens su negalia reikalų koordinavimas</t>
  </si>
  <si>
    <t>R.Karūžaitė, J. Dilienė</t>
  </si>
  <si>
    <t>2.3-2-6</t>
  </si>
  <si>
    <t>Socialinės atskirties mažinimas</t>
  </si>
  <si>
    <t>Paramos gavėjų skaičius per metus</t>
  </si>
  <si>
    <t>2.3-2-6.1</t>
  </si>
  <si>
    <t>Piniginės socialinės paramos nepasiturinčioms šeimoms ir vieniems gyvenantiems asmenims teikimas,skiriant pašalpas ir kompensacijas</t>
  </si>
  <si>
    <t>Vidutinis paramos gavėjų skaičius per mėnesį, asm.</t>
  </si>
  <si>
    <t>R.Karūžaitė</t>
  </si>
  <si>
    <t>2.3-2-6.2</t>
  </si>
  <si>
    <t>Socialinės paramos teikimas mirusiojo artimiesiems</t>
  </si>
  <si>
    <t>Vidutiniškai per mėnesį išmokamų laidojimo pašalpų skaičius</t>
  </si>
  <si>
    <t>2.3-2-6.3</t>
  </si>
  <si>
    <t>Vienkartinės paramos teikimas</t>
  </si>
  <si>
    <t>2.3-2-6.4</t>
  </si>
  <si>
    <t>Savivaldybės būsto fondo plėtra</t>
  </si>
  <si>
    <t>Įsigytas naujas savivaldybės būstas</t>
  </si>
  <si>
    <t>2.3-2-6.5</t>
  </si>
  <si>
    <t>Savivaldybės socialinio būsto  gyvenamųjų patalpų tinkamos būklės užtikrinimas</t>
  </si>
  <si>
    <t>Suremontuotų gyvenamųjų patalpų skaičius</t>
  </si>
  <si>
    <t>2.3-2-6.6</t>
  </si>
  <si>
    <t>Būsto nuomos ar  išperkamosios būsto nuomos mokesčių dalies kompensacijos mokėjimas</t>
  </si>
  <si>
    <t>Kompensacija pasinaudojusių asmenų ar šeimų skaičius</t>
  </si>
  <si>
    <t>2.3-2-6.7</t>
  </si>
  <si>
    <t>Būstų nuoma iš fizinių ar juridinių asmenų ir jų subnuoma asmenims ir šeimoms, turintiems teisę į socialinio būsto nuomą</t>
  </si>
  <si>
    <t>Būstų subnuomos skaičius asmenims ar šeimoms, turintiems teisę į socialinio būsto nuomą, vnt.</t>
  </si>
  <si>
    <t>2.3-3 UŽDAVINYS. Užtikrinti vaikui ir šeimai palankią aplinką</t>
  </si>
  <si>
    <t>2.3-3-1</t>
  </si>
  <si>
    <t>Skatinti likusių be tėvų globos vaikų neinstitucinę globą (rūpybą)</t>
  </si>
  <si>
    <t>Globėjų pritraukimo, paieškos ir viešinimo plane numatytų bei įgyvendintų priemonių skaičiaus dalis, proc.</t>
  </si>
  <si>
    <t>R-2.3-3-1</t>
  </si>
  <si>
    <t>Vaikų, laikinai ar nuolat globojamų (rūpinamų) šeimos aplinkoje, nuo visų laikinoje globoje (rūpyboje) esančių vaikų.  globojamų (rūpinamų), dalis, proc.</t>
  </si>
  <si>
    <t>2.3-3-2</t>
  </si>
  <si>
    <t>Koordinuotai teikti švietimo pagalbą, užtikrinti socialinių ir sveikatos priežiūros paslaugų plėtrą vaikams nuo gimimo iki 18 m. ir asmenims, turintiems didelių ar labai didelių specialiųjų ugdymosi poreikių iki 21 metų bei jų tėvams (fiziniams globėjams, rūpintojams)</t>
  </si>
  <si>
    <t>Asmenų, kuriems suteikta koordinuota pagalba skaičius per metus, asm.</t>
  </si>
  <si>
    <t>J. Dilienė</t>
  </si>
  <si>
    <t>2.3-3-3</t>
  </si>
  <si>
    <t>Organizuoti ir vykdyti prevencines priemones, mažinančias smurtą artimoje aplinkoje</t>
  </si>
  <si>
    <t>Suorganizuotų ir įvykdytų priemonių skaičius per SPP laikotarpį, vnt.</t>
  </si>
  <si>
    <t>2.3-3-4</t>
  </si>
  <si>
    <t>Akredituotos vaikų dienos socialinės priežiūros teikimas ir administravimas</t>
  </si>
  <si>
    <t>2.3-3-5</t>
  </si>
  <si>
    <t>Vaikų iki 6 m. priežiūra</t>
  </si>
  <si>
    <t>2.3-3-6</t>
  </si>
  <si>
    <t>Socialinių paslaugų teikimas ir administravimas socialinę riziką patiriančioms šeimoms</t>
  </si>
  <si>
    <t>Socialinių darbuotojų darbui su riziką patiriančiomis šeimomis/atvejo vadybininkų/individualios priežiūros specialistų  etatų skaičius</t>
  </si>
  <si>
    <t>6/2,5/1</t>
  </si>
  <si>
    <t>2.3-3-7</t>
  </si>
  <si>
    <t>Pagalbos pinigų teikimas šeimoms, globojančioms (rūpinančioms) tėvų globos netekusius vaikus</t>
  </si>
  <si>
    <t>Pagalbos pinigus gavusių šeimų skaičius</t>
  </si>
  <si>
    <t>2.3-3-8</t>
  </si>
  <si>
    <t>Mokinių nemokamo maitinimo ir aprūpinimo mokinio reikmenimis organizavimas</t>
  </si>
  <si>
    <t>Nemokamą maitinimą ir aprūpinimą mokinio reikmenimis gavusių asmenų skaičius</t>
  </si>
  <si>
    <t>2.3-3-9</t>
  </si>
  <si>
    <r>
      <t>Savivaldybės finansinės</t>
    </r>
    <r>
      <rPr>
        <b/>
        <sz val="10"/>
        <rFont val="Times New Roman"/>
        <family val="1"/>
        <charset val="186"/>
      </rPr>
      <t xml:space="preserve"> paramos</t>
    </r>
    <r>
      <rPr>
        <b/>
        <sz val="10"/>
        <color rgb="FFFF0000"/>
        <rFont val="Times New Roman"/>
        <family val="1"/>
        <charset val="186"/>
      </rPr>
      <t xml:space="preserve"> </t>
    </r>
    <r>
      <rPr>
        <b/>
        <sz val="10"/>
        <color theme="1"/>
        <rFont val="Times New Roman"/>
        <family val="1"/>
        <charset val="186"/>
      </rPr>
      <t>jaunoms šeimoms pirmajam būstui įsigyti programos įgyvendinimas</t>
    </r>
  </si>
  <si>
    <t>Programa pasinaudojusių asmenų skaičius</t>
  </si>
  <si>
    <t>2.3-3-10</t>
  </si>
  <si>
    <t>Trumpalaikės ar ilgalaikės socialinės globos paslaugų be tėvų globos likusiems ar socialinę riziką patiriantiems vaikams teikimas ir administravimas</t>
  </si>
  <si>
    <t>2.3-3-11</t>
  </si>
  <si>
    <t>Palydėjimo paslaugų jaunuoliams teikimas</t>
  </si>
  <si>
    <t>Paslaugas gavusių jaunuolių skaičius</t>
  </si>
  <si>
    <t>2.3-3-12</t>
  </si>
  <si>
    <t>Pagalba globėjams, įtėviams</t>
  </si>
  <si>
    <t>Pagalbą gavusių globėjų ir įtėvių skaičius</t>
  </si>
  <si>
    <t xml:space="preserve">TURIZMO PASLAUGŲ PLĖTROS IR RAJONO ĮVAIZDŽIO KOMUNIKACIJOS PROGRAMOS (NR. 08) </t>
  </si>
  <si>
    <t>08. TURIZMO PASLAUGŲ PLĖTROS IR RAJONO ĮVAIZDŽIO KOMUNIKACIJOS PROGRAMA</t>
  </si>
  <si>
    <t xml:space="preserve">1.3. TIKSLAS. GERINTI TURISTINĮ PATRAUKLUMĄ </t>
  </si>
  <si>
    <t>1.3-1 UŽDAVINYS. Užtikrinti turizmo sektoriaus efektyvią plėtrą ir konkurencingumą</t>
  </si>
  <si>
    <t>1.3-1-1</t>
  </si>
  <si>
    <t>Kurti, plėsti ir (arba) atnaujinti turizmo paslaugų infrastruktūrą</t>
  </si>
  <si>
    <t>Sukurtų, išplėstų ir (arba) atnaujintų turizmo objektų skaičius, vnt.</t>
  </si>
  <si>
    <t>R-1.3-1-1</t>
  </si>
  <si>
    <t>D. Kulienė V.Suchodumcevas       G.Putvinskas</t>
  </si>
  <si>
    <t>Turizmo ir verslo informacijos centras, Viešųjų ryšių ir informatikos skyrius, Architektūros ir teritorijų planavimo skyrius</t>
  </si>
  <si>
    <t>Turizmo objektų, pritaikytų asmenims su specialiaisiais poreikiais, skaičius, vnt.</t>
  </si>
  <si>
    <t>1.3-1-2</t>
  </si>
  <si>
    <t>Kurti turizmo produktus skirtingoms turistų tikslinėms grupėms</t>
  </si>
  <si>
    <t>Turizmo rinkodaros produktų skaičius per metus</t>
  </si>
  <si>
    <t>1.3-1-3</t>
  </si>
  <si>
    <t>Vykdyti turizmo sezoniškumą mažinančias priemones</t>
  </si>
  <si>
    <t>Įgyvendintų turizmo sezoniškumą mažinančių priemonių skaičius per metus, vnt.</t>
  </si>
  <si>
    <t>1.3-1-4</t>
  </si>
  <si>
    <t xml:space="preserve">Diegti ir įgyvendinti turizmo paslaugų bei produktų efektyvias ir šiuolaikiškas rinkodaros, integruotos komunikacijos priemones, vykdyti aktyvią informacijos sklaidą </t>
  </si>
  <si>
    <t>Įgyvendintų tradicinių rinkodaros priemonių skaičius per metus, vnt.</t>
  </si>
  <si>
    <t>Įgyvendintų elektroninių rinkodaros priemonių skaičius per metus, vnt.</t>
  </si>
  <si>
    <t>Įgyvendintų komunikacijos kampanijų skaičius, vnt.</t>
  </si>
  <si>
    <t>Edukacinės programos virtualioje erdvėje "Molėtai kitaip" lankytojų skaičius, asm.</t>
  </si>
  <si>
    <t>Turizmo informaciją ir konsultacijas gavusių lankytojų skaičius, asm.</t>
  </si>
  <si>
    <t>1.3-1-4.1 (RP)</t>
  </si>
  <si>
    <t>Viešųjų turizmo paslaugų  efektyvinimas funkcinės zonos Ežerų Lietuva  savivaldybėse</t>
  </si>
  <si>
    <t>1.3-1-5</t>
  </si>
  <si>
    <t>Viešojo ir privataus sektorių bei
bendruomenių bendradarbiavimas</t>
  </si>
  <si>
    <t>Suorganizuotų renginių, susitikimų skaičius su partneriais per metus, vnt.</t>
  </si>
  <si>
    <t>1.3-1-6</t>
  </si>
  <si>
    <t xml:space="preserve">Stiprinti turizmo srities darbuotojų įgūdžius </t>
  </si>
  <si>
    <t>Suorganizuotų mokymų skaičius (vnt.) per metus</t>
  </si>
  <si>
    <t>1.3-1-7</t>
  </si>
  <si>
    <t>Vykdyti turistų apklausas siekiant identifikuoti jų poreikius, pasitenkinimą (grįžtamojo ryšio gavimas ir įvertinimas)</t>
  </si>
  <si>
    <t xml:space="preserve">3.4. TIKSLAS. KURTI SAUGIĄ APLINKĄ </t>
  </si>
  <si>
    <t xml:space="preserve">Atnaujinti ir sutvarkyti viešąsias erdves, jas pritaikant gyventojų poreikiams, rekreacijai </t>
  </si>
  <si>
    <t>3.4-2-3.1</t>
  </si>
  <si>
    <t>Mažosios arhitektūros, atspindinčios Molėtų įvaizdį, kūrimas ir įrengimas Molėtų rajone</t>
  </si>
  <si>
    <t>Sukurtos ir pastatytos skulptūros, vnt.</t>
  </si>
  <si>
    <t>3.4-2-3.2</t>
  </si>
  <si>
    <t>Molėtų miesto ribų ženklų atnaujinimas</t>
  </si>
  <si>
    <t>Atnaujintų ženklų, vnt.</t>
  </si>
  <si>
    <t xml:space="preserve"> 2025–2027 M. MOLĖTŲ RAJONO SAVIVALDYBĖS STRATEGINIO VEIKLOS PLANO IŠLAIDŲ SUVESTINĖ</t>
  </si>
  <si>
    <t>*Skaičiai pateikti tūkst. eurų, suapvalinant iki tūkst.</t>
  </si>
  <si>
    <t>2025 m. lėšų poreikis tūkst. Eur, suapvalinta iki tūkst.</t>
  </si>
  <si>
    <t>1 programa</t>
  </si>
  <si>
    <t>2 programa</t>
  </si>
  <si>
    <t>3 programa</t>
  </si>
  <si>
    <t>4 programa</t>
  </si>
  <si>
    <t>5 programa</t>
  </si>
  <si>
    <t>6 programa</t>
  </si>
  <si>
    <t>7 programa</t>
  </si>
  <si>
    <t>8 programa</t>
  </si>
  <si>
    <t>SAVIVALDYBĖS  LĖŠOS, IŠ VISO:</t>
  </si>
  <si>
    <t>2026 m. lėšų poreikis tūkst. Eur, suapvalinta iki tūkst.</t>
  </si>
  <si>
    <t>2027 m. lėšų poreikis tūkst. Eur, suapvalinta iki tūkst.</t>
  </si>
  <si>
    <t>2.2. DIDINTI  VISUOMENĖS  KULTŪRINĮ AKTYVUMĄ</t>
  </si>
  <si>
    <t>2.5-1-3.5</t>
  </si>
  <si>
    <t>*ES ir kitos lėšos planuojamos, tačiau priklausys nuo galimybės gauti finansavimą ir finansavimo intensyvumo</t>
  </si>
  <si>
    <t>2.4-1-7</t>
  </si>
  <si>
    <t>2.4-1-8.1</t>
  </si>
  <si>
    <t>2.4-1-9 (P)</t>
  </si>
  <si>
    <t>Molėtų miesto teritorijos bendrojo plano pirmoji korektūra</t>
  </si>
  <si>
    <t>Molėtų rajono savivaldybės administracijos darbuotojai bei tarybos nariai, dalyvavę kvalifikacijos kėlimo kursuose, seminaruose, dalis nuo bendro darbuotojų skaičiaus per metus, proc.</t>
  </si>
  <si>
    <t xml:space="preserve">Rekonstruota valyklų, vnt. </t>
  </si>
  <si>
    <t>Rūšiuojamų atliekų surinkimo infrastruktūros skaičius</t>
  </si>
  <si>
    <t xml:space="preserve">Sukurtos specialistų komandos (su gydytoju kardiologu) nariams mokamas atlyginimas, asm.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</si>
</sst>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
    <numFmt numFmtId="166" formatCode="#,##0.0"/>
  </numFmts>
  <fonts count="75"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2"/>
      <name val="Times New Roman"/>
      <family val="1"/>
      <charset val="186"/>
    </font>
    <font>
      <sz val="10"/>
      <name val="Times New Roman"/>
      <family val="1"/>
      <charset val="186"/>
    </font>
    <font>
      <b/>
      <sz val="12"/>
      <name val="Times New Roman"/>
      <family val="1"/>
      <charset val="186"/>
    </font>
    <font>
      <b/>
      <sz val="10"/>
      <name val="Times New Roman"/>
      <family val="1"/>
      <charset val="186"/>
    </font>
    <font>
      <sz val="10"/>
      <name val="Arial"/>
      <family val="2"/>
      <charset val="186"/>
    </font>
    <font>
      <sz val="10"/>
      <color theme="1"/>
      <name val="Times New Roman"/>
      <family val="1"/>
      <charset val="186"/>
    </font>
    <font>
      <b/>
      <sz val="10"/>
      <color theme="1"/>
      <name val="Times New Roman"/>
      <family val="1"/>
      <charset val="186"/>
    </font>
    <font>
      <sz val="10"/>
      <color indexed="8"/>
      <name val="Times New Roman"/>
      <family val="1"/>
      <charset val="186"/>
    </font>
    <font>
      <sz val="10"/>
      <color rgb="FF000000"/>
      <name val="Times New Roman"/>
      <family val="1"/>
      <charset val="186"/>
    </font>
    <font>
      <sz val="10"/>
      <name val="Arial"/>
      <family val="2"/>
      <charset val="186"/>
    </font>
    <font>
      <sz val="8"/>
      <name val="Calibri"/>
      <family val="2"/>
      <scheme val="minor"/>
    </font>
    <font>
      <sz val="11"/>
      <color indexed="8"/>
      <name val="Calibri"/>
      <family val="2"/>
    </font>
    <font>
      <sz val="12"/>
      <color theme="1"/>
      <name val="Times New Roman"/>
      <family val="1"/>
      <charset val="186"/>
    </font>
    <font>
      <sz val="10"/>
      <color rgb="FFFF0000"/>
      <name val="Times New Roman"/>
      <family val="1"/>
      <charset val="186"/>
    </font>
    <font>
      <sz val="11"/>
      <color theme="1"/>
      <name val="Calibri"/>
      <family val="2"/>
      <scheme val="minor"/>
    </font>
    <font>
      <sz val="11"/>
      <color rgb="FF000000"/>
      <name val="Calibri"/>
      <family val="2"/>
      <charset val="186"/>
    </font>
    <font>
      <b/>
      <sz val="10"/>
      <name val="Times New Roman"/>
      <family val="1"/>
    </font>
    <font>
      <sz val="10"/>
      <name val="Times New Roman"/>
      <family val="1"/>
    </font>
    <font>
      <sz val="10"/>
      <color theme="1"/>
      <name val="Calibri"/>
      <family val="2"/>
      <scheme val="minor"/>
    </font>
    <font>
      <sz val="9"/>
      <name val="Times New Roman"/>
      <family val="1"/>
      <charset val="186"/>
    </font>
    <font>
      <sz val="10"/>
      <color rgb="FFFF0000"/>
      <name val="Times New Roman"/>
      <family val="1"/>
    </font>
    <font>
      <sz val="10"/>
      <color indexed="8"/>
      <name val="Times New Roman"/>
      <family val="1"/>
    </font>
    <font>
      <sz val="14"/>
      <color theme="1"/>
      <name val="Times New Roman"/>
      <family val="1"/>
      <charset val="186"/>
    </font>
    <font>
      <b/>
      <sz val="14"/>
      <color rgb="FFFF0000"/>
      <name val="Times New Roman"/>
      <family val="1"/>
      <charset val="186"/>
    </font>
    <font>
      <b/>
      <sz val="10"/>
      <color theme="1"/>
      <name val="Calibri"/>
      <family val="2"/>
      <charset val="186"/>
      <scheme val="minor"/>
    </font>
    <font>
      <b/>
      <sz val="14"/>
      <color theme="1"/>
      <name val="Times New Roman"/>
      <family val="1"/>
      <charset val="186"/>
    </font>
    <font>
      <sz val="14"/>
      <color theme="1"/>
      <name val="Calibri"/>
      <family val="2"/>
      <scheme val="minor"/>
    </font>
    <font>
      <sz val="14"/>
      <color rgb="FFFF0000"/>
      <name val="Times New Roman"/>
      <family val="1"/>
      <charset val="186"/>
    </font>
    <font>
      <b/>
      <sz val="14"/>
      <color theme="1"/>
      <name val="Calibri"/>
      <family val="2"/>
      <charset val="186"/>
      <scheme val="minor"/>
    </font>
    <font>
      <b/>
      <sz val="16"/>
      <color theme="1"/>
      <name val="Calibri"/>
      <family val="2"/>
      <charset val="186"/>
      <scheme val="minor"/>
    </font>
    <font>
      <b/>
      <sz val="14"/>
      <name val="Calibri"/>
      <family val="2"/>
      <scheme val="minor"/>
    </font>
    <font>
      <b/>
      <sz val="16"/>
      <name val="Calibri"/>
      <family val="2"/>
      <charset val="186"/>
      <scheme val="minor"/>
    </font>
    <font>
      <b/>
      <sz val="14"/>
      <name val="Calibri"/>
      <family val="2"/>
      <charset val="186"/>
      <scheme val="minor"/>
    </font>
    <font>
      <b/>
      <sz val="10"/>
      <color theme="1"/>
      <name val="Times New Roman"/>
      <family val="1"/>
    </font>
    <font>
      <sz val="10"/>
      <name val="Times New Roman"/>
    </font>
    <font>
      <b/>
      <sz val="10"/>
      <name val="Times New Roman"/>
    </font>
    <font>
      <sz val="10"/>
      <color theme="1"/>
      <name val="Times New Roman"/>
    </font>
    <font>
      <sz val="10"/>
      <color rgb="FF242424"/>
      <name val="Times New Roman"/>
    </font>
    <font>
      <sz val="10"/>
      <color rgb="FF000000"/>
      <name val="Times New Roman"/>
    </font>
    <font>
      <b/>
      <sz val="10"/>
      <color rgb="FF242424"/>
      <name val="Times New Roman"/>
    </font>
    <font>
      <sz val="10"/>
      <color theme="1"/>
      <name val="Times New Roman"/>
      <family val="1"/>
      <charset val="1"/>
    </font>
    <font>
      <b/>
      <sz val="10"/>
      <color theme="1"/>
      <name val="Times New Roman"/>
    </font>
    <font>
      <sz val="10"/>
      <color rgb="FF000000"/>
      <name val="Times New Roman"/>
      <family val="1"/>
    </font>
    <font>
      <sz val="10"/>
      <color rgb="FF000000"/>
      <name val="Times New Roman"/>
      <family val="1"/>
      <charset val="1"/>
    </font>
    <font>
      <b/>
      <sz val="10"/>
      <color rgb="FF000000"/>
      <name val="Times New Roman"/>
      <family val="1"/>
      <charset val="186"/>
    </font>
    <font>
      <sz val="10"/>
      <color rgb="FF424242"/>
      <name val="Times New Roman"/>
      <family val="1"/>
      <charset val="186"/>
    </font>
    <font>
      <sz val="10"/>
      <color theme="0" tint="-0.14999847407452621"/>
      <name val="Times New Roman"/>
      <family val="1"/>
    </font>
    <font>
      <sz val="10"/>
      <color theme="0" tint="-0.14999847407452621"/>
      <name val="Times New Roman"/>
      <family val="1"/>
      <charset val="186"/>
    </font>
    <font>
      <b/>
      <sz val="10"/>
      <color rgb="FF000000"/>
      <name val="Times New Roman"/>
      <family val="1"/>
    </font>
    <font>
      <b/>
      <sz val="10"/>
      <color rgb="FF000000"/>
      <name val="Times New Roman"/>
    </font>
    <font>
      <b/>
      <sz val="10"/>
      <color rgb="FFFF0000"/>
      <name val="Times New Roman"/>
      <family val="1"/>
      <charset val="186"/>
    </font>
    <font>
      <sz val="10"/>
      <color rgb="FFFF0000"/>
      <name val="Times New Roman"/>
    </font>
    <font>
      <sz val="11"/>
      <name val="Times New Roman"/>
      <family val="1"/>
      <charset val="186"/>
    </font>
    <font>
      <b/>
      <sz val="10"/>
      <color rgb="FF000000"/>
      <name val="Times New Roman"/>
      <family val="1"/>
      <charset val="1"/>
    </font>
    <font>
      <sz val="11"/>
      <color rgb="FF242424"/>
      <name val="Aptos Narrow"/>
      <charset val="1"/>
    </font>
    <font>
      <b/>
      <i/>
      <sz val="10"/>
      <name val="Times New Roman"/>
      <family val="1"/>
      <charset val="186"/>
    </font>
    <font>
      <b/>
      <sz val="10"/>
      <color rgb="FF242424"/>
      <name val="Times New Roman"/>
      <family val="1"/>
      <charset val="186"/>
    </font>
    <font>
      <sz val="10"/>
      <color rgb="FF242424"/>
      <name val="Times New Roman"/>
      <family val="1"/>
      <charset val="186"/>
    </font>
  </fonts>
  <fills count="2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indexed="13"/>
        <bgColor indexed="64"/>
      </patternFill>
    </fill>
    <fill>
      <patternFill patternType="solid">
        <fgColor indexed="47"/>
        <bgColor indexed="64"/>
      </patternFill>
    </fill>
    <fill>
      <patternFill patternType="solid">
        <fgColor indexed="2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99"/>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C0C0C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rgb="FF000000"/>
      </patternFill>
    </fill>
  </fills>
  <borders count="209">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1"/>
      </left>
      <right/>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top/>
      <bottom style="thin">
        <color rgb="FF000000"/>
      </bottom>
      <diagonal/>
    </border>
    <border>
      <left style="thin">
        <color indexed="64"/>
      </left>
      <right style="thin">
        <color indexed="64"/>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indexed="64"/>
      </right>
      <top style="thin">
        <color rgb="FF000000"/>
      </top>
      <bottom style="thin">
        <color rgb="FF000000"/>
      </bottom>
      <diagonal/>
    </border>
    <border>
      <left/>
      <right style="medium">
        <color indexed="64"/>
      </right>
      <top/>
      <bottom style="thin">
        <color rgb="FF000000"/>
      </bottom>
      <diagonal/>
    </border>
    <border>
      <left style="thin">
        <color rgb="FF000000"/>
      </left>
      <right style="thin">
        <color rgb="FF000000"/>
      </right>
      <top/>
      <bottom style="thin">
        <color indexed="64"/>
      </bottom>
      <diagonal/>
    </border>
    <border>
      <left/>
      <right/>
      <top style="thin">
        <color rgb="FF000000"/>
      </top>
      <bottom style="medium">
        <color indexed="64"/>
      </bottom>
      <diagonal/>
    </border>
    <border>
      <left style="thin">
        <color indexed="64"/>
      </left>
      <right style="medium">
        <color indexed="64"/>
      </right>
      <top style="thin">
        <color rgb="FF000000"/>
      </top>
      <bottom/>
      <diagonal/>
    </border>
    <border>
      <left style="thin">
        <color indexed="64"/>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thin">
        <color rgb="FF000000"/>
      </left>
      <right style="thin">
        <color indexed="64"/>
      </right>
      <top style="medium">
        <color indexed="64"/>
      </top>
      <bottom/>
      <diagonal/>
    </border>
    <border>
      <left style="thin">
        <color indexed="64"/>
      </left>
      <right style="thin">
        <color rgb="FF000000"/>
      </right>
      <top style="thin">
        <color rgb="FF000000"/>
      </top>
      <bottom style="thin">
        <color rgb="FF000000"/>
      </bottom>
      <diagonal/>
    </border>
    <border>
      <left/>
      <right/>
      <top/>
      <bottom style="thin">
        <color theme="1"/>
      </bottom>
      <diagonal/>
    </border>
    <border>
      <left style="thin">
        <color indexed="64"/>
      </left>
      <right/>
      <top style="thin">
        <color rgb="FF000000"/>
      </top>
      <bottom/>
      <diagonal/>
    </border>
    <border>
      <left/>
      <right style="thin">
        <color indexed="64"/>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theme="1"/>
      </top>
      <bottom style="medium">
        <color indexed="64"/>
      </bottom>
      <diagonal/>
    </border>
    <border>
      <left style="thin">
        <color indexed="64"/>
      </left>
      <right style="thin">
        <color indexed="64"/>
      </right>
      <top style="thin">
        <color rgb="FF000000"/>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theme="1"/>
      </right>
      <top/>
      <bottom style="thin">
        <color theme="1"/>
      </bottom>
      <diagonal/>
    </border>
    <border>
      <left style="medium">
        <color indexed="64"/>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rgb="FF000000"/>
      </top>
      <bottom style="medium">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right/>
      <top style="thin">
        <color rgb="FF000000"/>
      </top>
      <bottom style="thin">
        <color indexed="64"/>
      </bottom>
      <diagonal/>
    </border>
    <border>
      <left/>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medium">
        <color indexed="64"/>
      </right>
      <top/>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rgb="FF000000"/>
      </right>
      <top/>
      <bottom style="medium">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thin">
        <color indexed="64"/>
      </right>
      <top style="thin">
        <color rgb="FF000000"/>
      </top>
      <bottom/>
      <diagonal/>
    </border>
    <border>
      <left style="thin">
        <color theme="1"/>
      </left>
      <right/>
      <top style="thin">
        <color theme="1"/>
      </top>
      <bottom style="thin">
        <color indexed="64"/>
      </bottom>
      <diagonal/>
    </border>
    <border>
      <left style="thin">
        <color theme="1"/>
      </left>
      <right style="thin">
        <color theme="1"/>
      </right>
      <top/>
      <bottom/>
      <diagonal/>
    </border>
    <border>
      <left style="thin">
        <color theme="1"/>
      </left>
      <right/>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indexed="64"/>
      </right>
      <top style="thin">
        <color theme="1"/>
      </top>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bottom style="thin">
        <color theme="1"/>
      </bottom>
      <diagonal/>
    </border>
    <border>
      <left style="medium">
        <color rgb="FF000000"/>
      </left>
      <right style="medium">
        <color rgb="FF000000"/>
      </right>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medium">
        <color indexed="64"/>
      </left>
      <right/>
      <top style="thin">
        <color rgb="FF000000"/>
      </top>
      <bottom/>
      <diagonal/>
    </border>
    <border>
      <left style="thin">
        <color rgb="FF000000"/>
      </left>
      <right/>
      <top style="thin">
        <color indexed="64"/>
      </top>
      <bottom style="thin">
        <color indexed="64"/>
      </bottom>
      <diagonal/>
    </border>
    <border>
      <left style="medium">
        <color indexed="64"/>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diagonal/>
    </border>
    <border>
      <left style="medium">
        <color rgb="FF000000"/>
      </left>
      <right/>
      <top/>
      <bottom style="thin">
        <color indexed="64"/>
      </bottom>
      <diagonal/>
    </border>
    <border>
      <left/>
      <right style="medium">
        <color rgb="FF000000"/>
      </right>
      <top/>
      <bottom style="thin">
        <color rgb="FF000000"/>
      </bottom>
      <diagonal/>
    </border>
    <border>
      <left/>
      <right style="medium">
        <color rgb="FF000000"/>
      </right>
      <top/>
      <bottom/>
      <diagonal/>
    </border>
    <border>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theme="1"/>
      </top>
      <bottom style="medium">
        <color rgb="FF000000"/>
      </bottom>
      <diagonal/>
    </border>
    <border>
      <left style="thin">
        <color indexed="64"/>
      </left>
      <right/>
      <top/>
      <bottom style="medium">
        <color rgb="FF000000"/>
      </bottom>
      <diagonal/>
    </border>
    <border>
      <left/>
      <right style="medium">
        <color rgb="FF000000"/>
      </right>
      <top style="thin">
        <color indexed="64"/>
      </top>
      <bottom style="medium">
        <color rgb="FF000000"/>
      </bottom>
      <diagonal/>
    </border>
    <border>
      <left style="thin">
        <color theme="1"/>
      </left>
      <right style="thin">
        <color rgb="FF000000"/>
      </right>
      <top style="thin">
        <color theme="1"/>
      </top>
      <bottom/>
      <diagonal/>
    </border>
    <border>
      <left style="thin">
        <color theme="1"/>
      </left>
      <right style="thin">
        <color rgb="FF000000"/>
      </right>
      <top/>
      <bottom/>
      <diagonal/>
    </border>
    <border>
      <left style="thin">
        <color theme="1"/>
      </left>
      <right style="thin">
        <color rgb="FF000000"/>
      </right>
      <top/>
      <bottom style="thin">
        <color theme="1"/>
      </bottom>
      <diagonal/>
    </border>
    <border>
      <left style="thin">
        <color rgb="FF000000"/>
      </left>
      <right style="thin">
        <color indexed="64"/>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medium">
        <color indexed="64"/>
      </top>
      <bottom style="thin">
        <color indexed="64"/>
      </bottom>
      <diagonal/>
    </border>
    <border>
      <left style="thin">
        <color indexed="64"/>
      </left>
      <right style="thin">
        <color indexed="64"/>
      </right>
      <top style="medium">
        <color indexed="64"/>
      </top>
      <bottom style="thin">
        <color rgb="FF000000"/>
      </bottom>
      <diagonal/>
    </border>
    <border>
      <left style="thin">
        <color indexed="64"/>
      </left>
      <right/>
      <top style="thin">
        <color indexed="64"/>
      </top>
      <bottom style="thin">
        <color rgb="FF000000"/>
      </bottom>
      <diagonal/>
    </border>
  </borders>
  <cellStyleXfs count="5133">
    <xf numFmtId="0" fontId="0" fillId="0" borderId="0"/>
    <xf numFmtId="0" fontId="16" fillId="0" borderId="0"/>
    <xf numFmtId="0" fontId="21" fillId="0" borderId="0"/>
    <xf numFmtId="0" fontId="21" fillId="0" borderId="0"/>
    <xf numFmtId="0" fontId="21" fillId="0" borderId="0"/>
    <xf numFmtId="0" fontId="15" fillId="0" borderId="0"/>
    <xf numFmtId="0" fontId="15" fillId="0" borderId="0"/>
    <xf numFmtId="0" fontId="26" fillId="0" borderId="0"/>
    <xf numFmtId="0" fontId="16" fillId="0" borderId="0"/>
    <xf numFmtId="0" fontId="16" fillId="0" borderId="0"/>
    <xf numFmtId="0" fontId="16" fillId="0" borderId="0"/>
    <xf numFmtId="0" fontId="14" fillId="0" borderId="0"/>
    <xf numFmtId="0" fontId="14" fillId="0" borderId="0"/>
    <xf numFmtId="0" fontId="13" fillId="0" borderId="0"/>
    <xf numFmtId="0" fontId="13" fillId="0" borderId="0"/>
    <xf numFmtId="0" fontId="16"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2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31" fillId="0" borderId="0" applyFont="0" applyFill="0" applyBorder="0" applyAlignment="0" applyProtection="0"/>
  </cellStyleXfs>
  <cellXfs count="2748">
    <xf numFmtId="0" fontId="0" fillId="0" borderId="0" xfId="0"/>
    <xf numFmtId="0" fontId="18" fillId="0" borderId="0" xfId="1" applyFont="1" applyAlignment="1">
      <alignment horizontal="center" vertical="center"/>
    </xf>
    <xf numFmtId="0" fontId="18" fillId="0" borderId="0" xfId="1" applyFont="1" applyAlignment="1">
      <alignment horizontal="left" vertical="top"/>
    </xf>
    <xf numFmtId="0" fontId="18" fillId="2" borderId="38" xfId="1" applyFont="1" applyFill="1" applyBorder="1" applyAlignment="1">
      <alignment horizontal="left" vertical="top" wrapText="1"/>
    </xf>
    <xf numFmtId="0" fontId="16" fillId="0" borderId="0" xfId="1"/>
    <xf numFmtId="0" fontId="18" fillId="0" borderId="0" xfId="1" applyFont="1" applyAlignment="1">
      <alignment horizontal="left" vertical="top" wrapText="1"/>
    </xf>
    <xf numFmtId="0" fontId="18" fillId="0" borderId="51" xfId="1" applyFont="1" applyBorder="1" applyAlignment="1">
      <alignment horizontal="center" vertical="center" wrapText="1"/>
    </xf>
    <xf numFmtId="0" fontId="18" fillId="7" borderId="50" xfId="1" applyFont="1" applyFill="1" applyBorder="1" applyAlignment="1">
      <alignment vertical="top"/>
    </xf>
    <xf numFmtId="0" fontId="18" fillId="8" borderId="50" xfId="1" applyFont="1" applyFill="1" applyBorder="1" applyAlignment="1">
      <alignment vertical="top"/>
    </xf>
    <xf numFmtId="0" fontId="18" fillId="9" borderId="34" xfId="1" applyFont="1" applyFill="1" applyBorder="1" applyAlignment="1">
      <alignment horizontal="left" vertical="top" wrapText="1"/>
    </xf>
    <xf numFmtId="0" fontId="18" fillId="8" borderId="46" xfId="1" applyFont="1" applyFill="1" applyBorder="1" applyAlignment="1">
      <alignment vertical="top"/>
    </xf>
    <xf numFmtId="49" fontId="20" fillId="8" borderId="1" xfId="1" applyNumberFormat="1" applyFont="1" applyFill="1" applyBorder="1" applyAlignment="1">
      <alignment horizontal="right" vertical="top"/>
    </xf>
    <xf numFmtId="49" fontId="20" fillId="8" borderId="37" xfId="1" applyNumberFormat="1" applyFont="1" applyFill="1" applyBorder="1" applyAlignment="1">
      <alignment horizontal="right" vertical="top"/>
    </xf>
    <xf numFmtId="49" fontId="20" fillId="8" borderId="38" xfId="1" applyNumberFormat="1" applyFont="1" applyFill="1" applyBorder="1" applyAlignment="1">
      <alignment horizontal="right" vertical="top"/>
    </xf>
    <xf numFmtId="0" fontId="18" fillId="7" borderId="46" xfId="1" applyFont="1" applyFill="1" applyBorder="1" applyAlignment="1">
      <alignment vertical="top"/>
    </xf>
    <xf numFmtId="0" fontId="18" fillId="7" borderId="50" xfId="1" applyFont="1" applyFill="1" applyBorder="1"/>
    <xf numFmtId="0" fontId="18" fillId="8" borderId="1" xfId="1" applyFont="1" applyFill="1" applyBorder="1" applyAlignment="1">
      <alignment vertical="top"/>
    </xf>
    <xf numFmtId="3" fontId="20" fillId="0" borderId="39" xfId="1" applyNumberFormat="1" applyFont="1" applyBorder="1" applyAlignment="1">
      <alignment horizontal="center" vertical="center" wrapText="1"/>
    </xf>
    <xf numFmtId="3" fontId="20" fillId="4" borderId="39" xfId="1" applyNumberFormat="1" applyFont="1" applyFill="1" applyBorder="1" applyAlignment="1">
      <alignment horizontal="center" vertical="center" wrapText="1"/>
    </xf>
    <xf numFmtId="49" fontId="20" fillId="2" borderId="46" xfId="1" applyNumberFormat="1" applyFont="1" applyFill="1" applyBorder="1" applyAlignment="1">
      <alignment vertical="top" wrapText="1"/>
    </xf>
    <xf numFmtId="0" fontId="18" fillId="0" borderId="0" xfId="1" applyFont="1" applyAlignment="1">
      <alignment vertical="top"/>
    </xf>
    <xf numFmtId="0" fontId="18" fillId="2" borderId="37" xfId="1" applyFont="1" applyFill="1" applyBorder="1" applyAlignment="1">
      <alignment horizontal="center" vertical="top"/>
    </xf>
    <xf numFmtId="0" fontId="18" fillId="7" borderId="37" xfId="1" applyFont="1" applyFill="1" applyBorder="1" applyAlignment="1">
      <alignment vertical="top"/>
    </xf>
    <xf numFmtId="49" fontId="20" fillId="2" borderId="10" xfId="1" applyNumberFormat="1" applyFont="1" applyFill="1" applyBorder="1" applyAlignment="1">
      <alignment vertical="top" wrapText="1"/>
    </xf>
    <xf numFmtId="0" fontId="18" fillId="0" borderId="54" xfId="1" applyFont="1" applyBorder="1" applyAlignment="1">
      <alignment horizontal="center" vertical="center" wrapText="1"/>
    </xf>
    <xf numFmtId="0" fontId="18" fillId="3" borderId="29" xfId="1" applyFont="1" applyFill="1" applyBorder="1" applyAlignment="1">
      <alignment horizontal="left" vertical="top" wrapText="1"/>
    </xf>
    <xf numFmtId="0" fontId="18" fillId="0" borderId="29" xfId="0" applyFont="1" applyBorder="1" applyAlignment="1">
      <alignment horizontal="left" vertical="top" wrapText="1"/>
    </xf>
    <xf numFmtId="0" fontId="22" fillId="3" borderId="29" xfId="1" applyFont="1" applyFill="1" applyBorder="1" applyAlignment="1">
      <alignment horizontal="left" vertical="top" wrapText="1"/>
    </xf>
    <xf numFmtId="0" fontId="18" fillId="0" borderId="29" xfId="1" applyFont="1" applyBorder="1" applyAlignment="1">
      <alignment horizontal="left" vertical="top" wrapText="1"/>
    </xf>
    <xf numFmtId="49" fontId="20" fillId="9" borderId="50" xfId="1" applyNumberFormat="1" applyFont="1" applyFill="1" applyBorder="1" applyAlignment="1">
      <alignment vertical="top"/>
    </xf>
    <xf numFmtId="0" fontId="18" fillId="3" borderId="29" xfId="8" applyFont="1" applyFill="1" applyBorder="1" applyAlignment="1">
      <alignment horizontal="left" vertical="top" wrapText="1"/>
    </xf>
    <xf numFmtId="0" fontId="22" fillId="0" borderId="29" xfId="0" applyFont="1" applyBorder="1" applyAlignment="1">
      <alignment horizontal="left" vertical="top" wrapText="1"/>
    </xf>
    <xf numFmtId="0" fontId="18" fillId="7" borderId="1" xfId="1" applyFont="1" applyFill="1" applyBorder="1" applyAlignment="1">
      <alignment vertical="top"/>
    </xf>
    <xf numFmtId="0" fontId="18" fillId="0" borderId="50" xfId="1" applyFont="1" applyBorder="1" applyAlignment="1">
      <alignment vertical="top"/>
    </xf>
    <xf numFmtId="0" fontId="18" fillId="0" borderId="46" xfId="1" applyFont="1" applyBorder="1" applyAlignment="1">
      <alignment vertical="top"/>
    </xf>
    <xf numFmtId="0" fontId="18" fillId="0" borderId="0" xfId="8" applyFont="1" applyAlignment="1">
      <alignment vertical="top"/>
    </xf>
    <xf numFmtId="0" fontId="18" fillId="0" borderId="0" xfId="8" applyFont="1" applyAlignment="1">
      <alignment horizontal="center" vertical="center"/>
    </xf>
    <xf numFmtId="166" fontId="18" fillId="0" borderId="0" xfId="8" applyNumberFormat="1" applyFont="1" applyAlignment="1">
      <alignment horizontal="center" vertical="center"/>
    </xf>
    <xf numFmtId="0" fontId="29" fillId="0" borderId="0" xfId="0" applyFont="1" applyAlignment="1">
      <alignment vertical="top"/>
    </xf>
    <xf numFmtId="0" fontId="29" fillId="0" borderId="0" xfId="0" applyFont="1" applyAlignment="1">
      <alignment vertical="center"/>
    </xf>
    <xf numFmtId="0" fontId="18" fillId="0" borderId="19" xfId="1" applyFont="1" applyBorder="1" applyAlignment="1">
      <alignment horizontal="center" vertical="center" textRotation="90" wrapText="1"/>
    </xf>
    <xf numFmtId="0" fontId="18" fillId="0" borderId="62" xfId="8" applyFont="1" applyBorder="1" applyAlignment="1">
      <alignment horizontal="center" vertical="center" wrapText="1"/>
    </xf>
    <xf numFmtId="0" fontId="16" fillId="0" borderId="0" xfId="8"/>
    <xf numFmtId="0" fontId="16" fillId="7" borderId="10" xfId="8" applyFill="1" applyBorder="1"/>
    <xf numFmtId="0" fontId="16" fillId="10" borderId="10" xfId="8" applyFill="1" applyBorder="1"/>
    <xf numFmtId="49" fontId="20" fillId="12" borderId="50" xfId="8" applyNumberFormat="1" applyFont="1" applyFill="1" applyBorder="1" applyAlignment="1">
      <alignment horizontal="center" vertical="top" wrapText="1"/>
    </xf>
    <xf numFmtId="0" fontId="18" fillId="0" borderId="29" xfId="8" applyFont="1" applyBorder="1" applyAlignment="1">
      <alignment horizontal="left" vertical="top" wrapText="1"/>
    </xf>
    <xf numFmtId="49" fontId="20" fillId="12" borderId="50" xfId="8" applyNumberFormat="1" applyFont="1" applyFill="1" applyBorder="1" applyAlignment="1">
      <alignment vertical="top" wrapText="1"/>
    </xf>
    <xf numFmtId="0" fontId="18" fillId="3" borderId="29" xfId="0" applyFont="1" applyFill="1" applyBorder="1" applyAlignment="1">
      <alignment horizontal="left" vertical="top" wrapText="1"/>
    </xf>
    <xf numFmtId="49" fontId="20" fillId="12" borderId="46" xfId="8" applyNumberFormat="1" applyFont="1" applyFill="1" applyBorder="1" applyAlignment="1">
      <alignment vertical="top" wrapText="1"/>
    </xf>
    <xf numFmtId="0" fontId="18" fillId="12" borderId="1" xfId="8" applyFont="1" applyFill="1" applyBorder="1" applyAlignment="1">
      <alignment horizontal="center" vertical="top" wrapText="1"/>
    </xf>
    <xf numFmtId="49" fontId="20" fillId="11" borderId="10" xfId="1" applyNumberFormat="1" applyFont="1" applyFill="1" applyBorder="1" applyAlignment="1">
      <alignment vertical="top" wrapText="1"/>
    </xf>
    <xf numFmtId="49" fontId="20" fillId="12" borderId="50" xfId="1" applyNumberFormat="1" applyFont="1" applyFill="1" applyBorder="1" applyAlignment="1">
      <alignment vertical="top" wrapText="1"/>
    </xf>
    <xf numFmtId="0" fontId="16" fillId="10" borderId="46" xfId="8" applyFill="1" applyBorder="1"/>
    <xf numFmtId="0" fontId="16" fillId="7" borderId="46" xfId="8" applyFill="1" applyBorder="1"/>
    <xf numFmtId="0" fontId="18" fillId="0" borderId="0" xfId="1" applyFont="1"/>
    <xf numFmtId="0" fontId="18" fillId="0" borderId="35" xfId="1" applyFont="1" applyBorder="1" applyAlignment="1">
      <alignment vertical="top"/>
    </xf>
    <xf numFmtId="0" fontId="18" fillId="0" borderId="0" xfId="1" applyFont="1" applyAlignment="1">
      <alignment vertical="top" wrapText="1"/>
    </xf>
    <xf numFmtId="0" fontId="18" fillId="0" borderId="54" xfId="1" applyFont="1" applyBorder="1" applyAlignment="1">
      <alignment horizontal="center" vertical="center"/>
    </xf>
    <xf numFmtId="0" fontId="16" fillId="0" borderId="0" xfId="1" applyAlignment="1">
      <alignment wrapText="1"/>
    </xf>
    <xf numFmtId="0" fontId="20" fillId="0" borderId="0" xfId="1" applyFont="1" applyAlignment="1">
      <alignment vertical="top" wrapText="1"/>
    </xf>
    <xf numFmtId="0" fontId="18" fillId="8" borderId="40" xfId="1" applyFont="1" applyFill="1" applyBorder="1" applyAlignment="1">
      <alignment horizontal="center" vertical="top" wrapText="1"/>
    </xf>
    <xf numFmtId="0" fontId="18" fillId="8" borderId="37" xfId="1" applyFont="1" applyFill="1" applyBorder="1" applyAlignment="1">
      <alignment horizontal="center" vertical="top" wrapText="1"/>
    </xf>
    <xf numFmtId="0" fontId="18" fillId="8" borderId="38" xfId="1" applyFont="1" applyFill="1" applyBorder="1" applyAlignment="1">
      <alignment horizontal="center" vertical="top" wrapText="1"/>
    </xf>
    <xf numFmtId="0" fontId="18" fillId="3" borderId="0" xfId="1" applyFont="1" applyFill="1" applyAlignment="1">
      <alignment horizontal="center" vertical="top" wrapText="1"/>
    </xf>
    <xf numFmtId="0" fontId="32" fillId="3" borderId="0" xfId="0" applyFont="1" applyFill="1" applyAlignment="1">
      <alignment vertical="center"/>
    </xf>
    <xf numFmtId="0" fontId="32" fillId="3" borderId="0" xfId="0" applyFont="1" applyFill="1" applyAlignment="1">
      <alignment horizontal="center" vertical="center" wrapText="1"/>
    </xf>
    <xf numFmtId="1" fontId="20" fillId="0" borderId="39" xfId="1" applyNumberFormat="1" applyFont="1" applyBorder="1" applyAlignment="1">
      <alignment horizontal="center" vertical="center" wrapText="1"/>
    </xf>
    <xf numFmtId="0" fontId="18" fillId="0" borderId="0" xfId="8" applyFont="1" applyAlignment="1">
      <alignment horizontal="center" vertical="top"/>
    </xf>
    <xf numFmtId="0" fontId="18" fillId="0" borderId="35" xfId="8" applyFont="1" applyBorder="1" applyAlignment="1">
      <alignment vertical="top"/>
    </xf>
    <xf numFmtId="0" fontId="18" fillId="0" borderId="26" xfId="8" applyFont="1" applyBorder="1" applyAlignment="1">
      <alignment vertical="top"/>
    </xf>
    <xf numFmtId="0" fontId="18" fillId="0" borderId="50" xfId="8" applyFont="1" applyBorder="1" applyAlignment="1">
      <alignment vertical="top"/>
    </xf>
    <xf numFmtId="0" fontId="18" fillId="0" borderId="0" xfId="8" applyFont="1" applyAlignment="1">
      <alignment horizontal="left" vertical="top"/>
    </xf>
    <xf numFmtId="0" fontId="18" fillId="0" borderId="46" xfId="8" applyFont="1" applyBorder="1" applyAlignment="1">
      <alignment vertical="top"/>
    </xf>
    <xf numFmtId="0" fontId="18" fillId="0" borderId="1" xfId="8" applyFont="1" applyBorder="1" applyAlignment="1">
      <alignment vertical="top"/>
    </xf>
    <xf numFmtId="0" fontId="18" fillId="0" borderId="1" xfId="8" applyFont="1" applyBorder="1" applyAlignment="1">
      <alignment vertical="top" wrapText="1"/>
    </xf>
    <xf numFmtId="0" fontId="18" fillId="0" borderId="1" xfId="8" applyFont="1" applyBorder="1" applyAlignment="1">
      <alignment horizontal="center" vertical="top" wrapText="1"/>
    </xf>
    <xf numFmtId="0" fontId="18" fillId="0" borderId="34" xfId="8" applyFont="1" applyBorder="1" applyAlignment="1">
      <alignment horizontal="center" vertical="center" wrapText="1"/>
    </xf>
    <xf numFmtId="0" fontId="18" fillId="0" borderId="0" xfId="8" applyFont="1"/>
    <xf numFmtId="0" fontId="18" fillId="7" borderId="50" xfId="8" applyFont="1" applyFill="1" applyBorder="1"/>
    <xf numFmtId="0" fontId="18" fillId="7" borderId="50" xfId="8" applyFont="1" applyFill="1" applyBorder="1" applyAlignment="1">
      <alignment vertical="top"/>
    </xf>
    <xf numFmtId="0" fontId="18" fillId="16" borderId="50" xfId="8" applyFont="1" applyFill="1" applyBorder="1" applyAlignment="1">
      <alignment vertical="top"/>
    </xf>
    <xf numFmtId="0" fontId="20" fillId="2" borderId="26" xfId="8" applyFont="1" applyFill="1" applyBorder="1" applyAlignment="1">
      <alignment horizontal="left" vertical="top" wrapText="1"/>
    </xf>
    <xf numFmtId="0" fontId="18" fillId="2" borderId="27" xfId="8" applyFont="1" applyFill="1" applyBorder="1" applyAlignment="1">
      <alignment vertical="top" wrapText="1"/>
    </xf>
    <xf numFmtId="0" fontId="18" fillId="2" borderId="10" xfId="8" applyFont="1" applyFill="1" applyBorder="1" applyAlignment="1">
      <alignment vertical="top"/>
    </xf>
    <xf numFmtId="0" fontId="18" fillId="0" borderId="0" xfId="8" applyFont="1" applyAlignment="1">
      <alignment vertical="top" wrapText="1"/>
    </xf>
    <xf numFmtId="0" fontId="18" fillId="2" borderId="46" xfId="8" applyFont="1" applyFill="1" applyBorder="1" applyAlignment="1">
      <alignment vertical="top"/>
    </xf>
    <xf numFmtId="0" fontId="18" fillId="7" borderId="10" xfId="8" applyFont="1" applyFill="1" applyBorder="1" applyAlignment="1">
      <alignment vertical="top"/>
    </xf>
    <xf numFmtId="0" fontId="18" fillId="16" borderId="1" xfId="1" applyFont="1" applyFill="1" applyBorder="1" applyAlignment="1">
      <alignment horizontal="center" vertical="top" wrapText="1"/>
    </xf>
    <xf numFmtId="0" fontId="18" fillId="16" borderId="34" xfId="1" applyFont="1" applyFill="1" applyBorder="1" applyAlignment="1">
      <alignment horizontal="center" vertical="top" wrapText="1"/>
    </xf>
    <xf numFmtId="0" fontId="18" fillId="7" borderId="46" xfId="8" applyFont="1" applyFill="1" applyBorder="1" applyAlignment="1">
      <alignment vertical="top"/>
    </xf>
    <xf numFmtId="0" fontId="18" fillId="7" borderId="1" xfId="8" applyFont="1" applyFill="1" applyBorder="1" applyAlignment="1">
      <alignment vertical="top"/>
    </xf>
    <xf numFmtId="0" fontId="18" fillId="7" borderId="1" xfId="8" applyFont="1" applyFill="1" applyBorder="1" applyAlignment="1">
      <alignment horizontal="center" vertical="top"/>
    </xf>
    <xf numFmtId="0" fontId="18" fillId="7" borderId="34" xfId="8" applyFont="1" applyFill="1" applyBorder="1" applyAlignment="1">
      <alignment vertical="top"/>
    </xf>
    <xf numFmtId="0" fontId="18" fillId="0" borderId="29" xfId="0" applyFont="1" applyBorder="1" applyAlignment="1">
      <alignment horizontal="left" vertical="top"/>
    </xf>
    <xf numFmtId="0" fontId="34" fillId="0" borderId="0" xfId="1" applyFont="1" applyAlignment="1">
      <alignment vertical="top"/>
    </xf>
    <xf numFmtId="0" fontId="34" fillId="0" borderId="0" xfId="1" applyFont="1" applyAlignment="1">
      <alignment horizontal="center" vertical="center"/>
    </xf>
    <xf numFmtId="0" fontId="34" fillId="0" borderId="0" xfId="1" applyFont="1" applyAlignment="1">
      <alignment vertical="center"/>
    </xf>
    <xf numFmtId="0" fontId="34" fillId="0" borderId="35" xfId="1" applyFont="1" applyBorder="1" applyAlignment="1">
      <alignment vertical="top"/>
    </xf>
    <xf numFmtId="0" fontId="34" fillId="0" borderId="26" xfId="1" applyFont="1" applyBorder="1" applyAlignment="1">
      <alignment vertical="top"/>
    </xf>
    <xf numFmtId="0" fontId="34" fillId="0" borderId="50" xfId="1" applyFont="1" applyBorder="1" applyAlignment="1">
      <alignment vertical="top"/>
    </xf>
    <xf numFmtId="0" fontId="34" fillId="0" borderId="46" xfId="1" applyFont="1" applyBorder="1" applyAlignment="1">
      <alignment vertical="top"/>
    </xf>
    <xf numFmtId="0" fontId="34" fillId="0" borderId="1" xfId="1" applyFont="1" applyBorder="1" applyAlignment="1">
      <alignment vertical="top"/>
    </xf>
    <xf numFmtId="0" fontId="34" fillId="0" borderId="1" xfId="1" applyFont="1" applyBorder="1" applyAlignment="1">
      <alignment vertical="top" wrapText="1"/>
    </xf>
    <xf numFmtId="0" fontId="34" fillId="0" borderId="1" xfId="1" applyFont="1" applyBorder="1" applyAlignment="1">
      <alignment horizontal="center" vertical="center" wrapText="1"/>
    </xf>
    <xf numFmtId="0" fontId="34" fillId="0" borderId="34" xfId="1" applyFont="1" applyBorder="1" applyAlignment="1">
      <alignment horizontal="center" vertical="center" wrapText="1"/>
    </xf>
    <xf numFmtId="0" fontId="34" fillId="0" borderId="54" xfId="1" applyFont="1" applyBorder="1" applyAlignment="1">
      <alignment horizontal="center" vertical="center" wrapText="1"/>
    </xf>
    <xf numFmtId="0" fontId="34" fillId="0" borderId="51" xfId="1" applyFont="1" applyBorder="1" applyAlignment="1">
      <alignment horizontal="center" vertical="center" wrapText="1"/>
    </xf>
    <xf numFmtId="0" fontId="33" fillId="7" borderId="50" xfId="1" applyFont="1" applyFill="1" applyBorder="1" applyAlignment="1">
      <alignment vertical="top"/>
    </xf>
    <xf numFmtId="0" fontId="34" fillId="7" borderId="1" xfId="1" applyFont="1" applyFill="1" applyBorder="1" applyAlignment="1">
      <alignment vertical="top"/>
    </xf>
    <xf numFmtId="0" fontId="33" fillId="7" borderId="1" xfId="1" applyFont="1" applyFill="1" applyBorder="1" applyAlignment="1">
      <alignment vertical="top" wrapText="1"/>
    </xf>
    <xf numFmtId="0" fontId="33" fillId="7" borderId="34" xfId="1" applyFont="1" applyFill="1" applyBorder="1" applyAlignment="1">
      <alignment vertical="top" wrapText="1"/>
    </xf>
    <xf numFmtId="49" fontId="33" fillId="16" borderId="35" xfId="1" applyNumberFormat="1" applyFont="1" applyFill="1" applyBorder="1" applyAlignment="1">
      <alignment vertical="top"/>
    </xf>
    <xf numFmtId="49" fontId="33" fillId="16" borderId="37" xfId="1" applyNumberFormat="1" applyFont="1" applyFill="1" applyBorder="1" applyAlignment="1">
      <alignment vertical="top" wrapText="1"/>
    </xf>
    <xf numFmtId="49" fontId="33" fillId="16" borderId="38" xfId="1" applyNumberFormat="1" applyFont="1" applyFill="1" applyBorder="1" applyAlignment="1">
      <alignment vertical="top" wrapText="1"/>
    </xf>
    <xf numFmtId="0" fontId="34" fillId="7" borderId="10" xfId="1" applyFont="1" applyFill="1" applyBorder="1" applyAlignment="1">
      <alignment vertical="top"/>
    </xf>
    <xf numFmtId="0" fontId="34" fillId="16" borderId="0" xfId="1" applyFont="1" applyFill="1" applyAlignment="1">
      <alignment vertical="top"/>
    </xf>
    <xf numFmtId="0" fontId="33" fillId="12" borderId="50" xfId="1" applyFont="1" applyFill="1" applyBorder="1" applyAlignment="1">
      <alignment horizontal="left" vertical="top" wrapText="1"/>
    </xf>
    <xf numFmtId="0" fontId="34" fillId="0" borderId="29" xfId="1" applyFont="1" applyBorder="1" applyAlignment="1">
      <alignment horizontal="left" vertical="top" wrapText="1"/>
    </xf>
    <xf numFmtId="0" fontId="34" fillId="0" borderId="33" xfId="1" applyFont="1" applyBorder="1" applyAlignment="1">
      <alignment horizontal="left" vertical="top" wrapText="1"/>
    </xf>
    <xf numFmtId="0" fontId="34" fillId="0" borderId="29" xfId="1" applyFont="1" applyBorder="1" applyAlignment="1">
      <alignment horizontal="left" vertical="top"/>
    </xf>
    <xf numFmtId="0" fontId="34" fillId="0" borderId="19" xfId="1" applyFont="1" applyBorder="1" applyAlignment="1">
      <alignment horizontal="left" vertical="top" wrapText="1"/>
    </xf>
    <xf numFmtId="0" fontId="34" fillId="12" borderId="1" xfId="1" applyFont="1" applyFill="1" applyBorder="1" applyAlignment="1">
      <alignment horizontal="center" vertical="top" wrapText="1"/>
    </xf>
    <xf numFmtId="0" fontId="34" fillId="16" borderId="46" xfId="1" applyFont="1" applyFill="1" applyBorder="1" applyAlignment="1">
      <alignment vertical="top"/>
    </xf>
    <xf numFmtId="49" fontId="33" fillId="12" borderId="50" xfId="1" applyNumberFormat="1" applyFont="1" applyFill="1" applyBorder="1" applyAlignment="1">
      <alignment vertical="top" wrapText="1"/>
    </xf>
    <xf numFmtId="0" fontId="34" fillId="3" borderId="29" xfId="1" applyFont="1" applyFill="1" applyBorder="1" applyAlignment="1">
      <alignment horizontal="left" vertical="top" wrapText="1"/>
    </xf>
    <xf numFmtId="49" fontId="33" fillId="12" borderId="46" xfId="1" applyNumberFormat="1" applyFont="1" applyFill="1" applyBorder="1" applyAlignment="1">
      <alignment vertical="top" wrapText="1"/>
    </xf>
    <xf numFmtId="0" fontId="34" fillId="12" borderId="1" xfId="1" applyFont="1" applyFill="1" applyBorder="1" applyAlignment="1">
      <alignment horizontal="center" vertical="center" wrapText="1"/>
    </xf>
    <xf numFmtId="0" fontId="34" fillId="12" borderId="34" xfId="1" applyFont="1" applyFill="1" applyBorder="1" applyAlignment="1">
      <alignment horizontal="left" vertical="top" wrapText="1"/>
    </xf>
    <xf numFmtId="49" fontId="33" fillId="12" borderId="50" xfId="1" applyNumberFormat="1" applyFont="1" applyFill="1" applyBorder="1" applyAlignment="1">
      <alignment horizontal="center" vertical="top" wrapText="1"/>
    </xf>
    <xf numFmtId="0" fontId="34" fillId="0" borderId="29" xfId="0" applyFont="1" applyBorder="1" applyAlignment="1">
      <alignment horizontal="left" vertical="top"/>
    </xf>
    <xf numFmtId="0" fontId="34" fillId="0" borderId="29" xfId="0" applyFont="1" applyBorder="1" applyAlignment="1">
      <alignment horizontal="left" vertical="top" wrapText="1"/>
    </xf>
    <xf numFmtId="0" fontId="34" fillId="0" borderId="33" xfId="0" applyFont="1" applyBorder="1" applyAlignment="1">
      <alignment horizontal="left" vertical="top" wrapText="1"/>
    </xf>
    <xf numFmtId="0" fontId="34" fillId="5" borderId="29" xfId="1" applyFont="1" applyFill="1" applyBorder="1" applyAlignment="1">
      <alignment horizontal="left" vertical="top" wrapText="1"/>
    </xf>
    <xf numFmtId="0" fontId="33" fillId="16" borderId="0" xfId="1" applyFont="1" applyFill="1" applyAlignment="1">
      <alignment vertical="top"/>
    </xf>
    <xf numFmtId="2" fontId="34" fillId="17" borderId="50" xfId="0" applyNumberFormat="1" applyFont="1" applyFill="1" applyBorder="1" applyAlignment="1">
      <alignment horizontal="center" vertical="top"/>
    </xf>
    <xf numFmtId="0" fontId="34" fillId="12" borderId="50" xfId="1" applyFont="1" applyFill="1" applyBorder="1" applyAlignment="1">
      <alignment vertical="top"/>
    </xf>
    <xf numFmtId="0" fontId="34" fillId="12" borderId="1" xfId="0" applyFont="1" applyFill="1" applyBorder="1" applyAlignment="1">
      <alignment horizontal="left" vertical="top" wrapText="1"/>
    </xf>
    <xf numFmtId="0" fontId="34" fillId="12" borderId="34" xfId="0" applyFont="1" applyFill="1" applyBorder="1" applyAlignment="1">
      <alignment horizontal="left" vertical="top" wrapText="1"/>
    </xf>
    <xf numFmtId="49" fontId="34" fillId="0" borderId="29" xfId="1" applyNumberFormat="1" applyFont="1" applyBorder="1" applyAlignment="1">
      <alignment horizontal="left" vertical="top" wrapText="1"/>
    </xf>
    <xf numFmtId="0" fontId="34" fillId="0" borderId="29" xfId="8" applyFont="1" applyBorder="1" applyAlignment="1">
      <alignment horizontal="left" vertical="top" wrapText="1"/>
    </xf>
    <xf numFmtId="0" fontId="34" fillId="7" borderId="46" xfId="1" applyFont="1" applyFill="1" applyBorder="1" applyAlignment="1">
      <alignment vertical="top"/>
    </xf>
    <xf numFmtId="0" fontId="34" fillId="7" borderId="37" xfId="1" applyFont="1" applyFill="1" applyBorder="1" applyAlignment="1">
      <alignment vertical="top"/>
    </xf>
    <xf numFmtId="0" fontId="18" fillId="0" borderId="26" xfId="1" applyFont="1" applyBorder="1" applyAlignment="1">
      <alignment vertical="top"/>
    </xf>
    <xf numFmtId="0" fontId="18" fillId="0" borderId="1" xfId="1" applyFont="1" applyBorder="1" applyAlignment="1">
      <alignment vertical="top"/>
    </xf>
    <xf numFmtId="0" fontId="18" fillId="0" borderId="1" xfId="1" applyFont="1" applyBorder="1" applyAlignment="1">
      <alignment vertical="top" wrapText="1"/>
    </xf>
    <xf numFmtId="0" fontId="18" fillId="0" borderId="1" xfId="1" applyFont="1" applyBorder="1" applyAlignment="1">
      <alignment horizontal="center" vertical="center" wrapText="1"/>
    </xf>
    <xf numFmtId="0" fontId="18" fillId="0" borderId="1" xfId="1" applyFont="1" applyBorder="1" applyAlignment="1">
      <alignment horizontal="center" vertical="top" wrapText="1"/>
    </xf>
    <xf numFmtId="0" fontId="18" fillId="16" borderId="50" xfId="1" applyFont="1" applyFill="1" applyBorder="1" applyAlignment="1">
      <alignment vertical="top"/>
    </xf>
    <xf numFmtId="49" fontId="20" fillId="2" borderId="50" xfId="1" applyNumberFormat="1" applyFont="1" applyFill="1" applyBorder="1" applyAlignment="1">
      <alignment vertical="top" wrapText="1"/>
    </xf>
    <xf numFmtId="0" fontId="30" fillId="0" borderId="0" xfId="1" applyFont="1" applyAlignment="1">
      <alignment vertical="top"/>
    </xf>
    <xf numFmtId="0" fontId="18" fillId="3" borderId="29" xfId="1" applyFont="1" applyFill="1" applyBorder="1" applyAlignment="1">
      <alignment horizontal="left" vertical="top"/>
    </xf>
    <xf numFmtId="0" fontId="18" fillId="16" borderId="46" xfId="1" applyFont="1" applyFill="1" applyBorder="1" applyAlignment="1">
      <alignment vertical="top"/>
    </xf>
    <xf numFmtId="0" fontId="20" fillId="7" borderId="1" xfId="1" applyFont="1" applyFill="1" applyBorder="1" applyAlignment="1">
      <alignment horizontal="left" vertical="top" wrapText="1"/>
    </xf>
    <xf numFmtId="0" fontId="18" fillId="7" borderId="1" xfId="1" applyFont="1" applyFill="1" applyBorder="1" applyAlignment="1">
      <alignment horizontal="left" vertical="top" wrapText="1"/>
    </xf>
    <xf numFmtId="0" fontId="20" fillId="7" borderId="34" xfId="1" applyFont="1" applyFill="1" applyBorder="1" applyAlignment="1">
      <alignment horizontal="left" vertical="top" wrapText="1"/>
    </xf>
    <xf numFmtId="3" fontId="18" fillId="0" borderId="0" xfId="1" applyNumberFormat="1" applyFont="1" applyAlignment="1">
      <alignment vertical="top"/>
    </xf>
    <xf numFmtId="0" fontId="18" fillId="3" borderId="0" xfId="1" applyFont="1" applyFill="1" applyAlignment="1">
      <alignment vertical="top"/>
    </xf>
    <xf numFmtId="0" fontId="29" fillId="0" borderId="0" xfId="0" applyFont="1" applyAlignment="1">
      <alignment horizontal="left" vertical="center" indent="15"/>
    </xf>
    <xf numFmtId="0" fontId="20" fillId="0" borderId="39" xfId="1" applyFont="1" applyBorder="1" applyAlignment="1">
      <alignment horizontal="center" vertical="center" wrapText="1"/>
    </xf>
    <xf numFmtId="0" fontId="35" fillId="0" borderId="0" xfId="0" applyFont="1"/>
    <xf numFmtId="1" fontId="20" fillId="18" borderId="41" xfId="1" applyNumberFormat="1" applyFont="1" applyFill="1" applyBorder="1" applyAlignment="1">
      <alignment horizontal="center" vertical="center"/>
    </xf>
    <xf numFmtId="1" fontId="35" fillId="0" borderId="0" xfId="0" applyNumberFormat="1" applyFont="1"/>
    <xf numFmtId="1" fontId="18" fillId="0" borderId="36" xfId="1" applyNumberFormat="1" applyFont="1" applyBorder="1" applyAlignment="1">
      <alignment horizontal="center" vertical="center"/>
    </xf>
    <xf numFmtId="1" fontId="18" fillId="0" borderId="15" xfId="1" applyNumberFormat="1" applyFont="1" applyBorder="1" applyAlignment="1">
      <alignment horizontal="center" vertical="center"/>
    </xf>
    <xf numFmtId="1" fontId="20" fillId="6" borderId="15" xfId="1" applyNumberFormat="1" applyFont="1" applyFill="1" applyBorder="1" applyAlignment="1">
      <alignment horizontal="center" vertical="center"/>
    </xf>
    <xf numFmtId="1" fontId="20" fillId="4" borderId="39" xfId="1" applyNumberFormat="1" applyFont="1" applyFill="1" applyBorder="1" applyAlignment="1">
      <alignment horizontal="center" vertical="center"/>
    </xf>
    <xf numFmtId="0" fontId="22" fillId="0" borderId="0" xfId="0" applyFont="1"/>
    <xf numFmtId="1" fontId="22" fillId="0" borderId="0" xfId="0" applyNumberFormat="1" applyFont="1"/>
    <xf numFmtId="0" fontId="23" fillId="0" borderId="40" xfId="0" applyFont="1" applyBorder="1"/>
    <xf numFmtId="0" fontId="22" fillId="0" borderId="37" xfId="0" applyFont="1" applyBorder="1"/>
    <xf numFmtId="1" fontId="22" fillId="0" borderId="37" xfId="0" applyNumberFormat="1" applyFont="1" applyBorder="1"/>
    <xf numFmtId="1" fontId="22" fillId="0" borderId="38" xfId="0" applyNumberFormat="1" applyFont="1" applyBorder="1"/>
    <xf numFmtId="1" fontId="20" fillId="0" borderId="41" xfId="1" applyNumberFormat="1" applyFont="1" applyBorder="1" applyAlignment="1">
      <alignment horizontal="center" vertical="center" wrapText="1"/>
    </xf>
    <xf numFmtId="1" fontId="20" fillId="0" borderId="37" xfId="1" applyNumberFormat="1" applyFont="1" applyBorder="1" applyAlignment="1">
      <alignment horizontal="center" vertical="center" wrapText="1"/>
    </xf>
    <xf numFmtId="1" fontId="20" fillId="0" borderId="38" xfId="1" applyNumberFormat="1" applyFont="1" applyBorder="1" applyAlignment="1">
      <alignment horizontal="center" vertical="center" wrapText="1"/>
    </xf>
    <xf numFmtId="1" fontId="22" fillId="0" borderId="13" xfId="0" applyNumberFormat="1" applyFont="1" applyBorder="1" applyAlignment="1">
      <alignment horizontal="center"/>
    </xf>
    <xf numFmtId="1" fontId="22" fillId="0" borderId="68" xfId="0" applyNumberFormat="1" applyFont="1" applyBorder="1" applyAlignment="1">
      <alignment horizontal="center"/>
    </xf>
    <xf numFmtId="1" fontId="22" fillId="0" borderId="14" xfId="0" applyNumberFormat="1" applyFont="1" applyBorder="1" applyAlignment="1">
      <alignment horizontal="center"/>
    </xf>
    <xf numFmtId="1" fontId="20" fillId="4" borderId="37" xfId="1" applyNumberFormat="1" applyFont="1" applyFill="1" applyBorder="1" applyAlignment="1">
      <alignment horizontal="center" vertical="center"/>
    </xf>
    <xf numFmtId="1" fontId="23" fillId="4" borderId="37" xfId="0" applyNumberFormat="1" applyFont="1" applyFill="1" applyBorder="1" applyAlignment="1">
      <alignment horizontal="center"/>
    </xf>
    <xf numFmtId="1" fontId="23" fillId="4" borderId="39" xfId="0" applyNumberFormat="1" applyFont="1" applyFill="1" applyBorder="1" applyAlignment="1">
      <alignment horizontal="center"/>
    </xf>
    <xf numFmtId="1" fontId="23" fillId="4" borderId="38" xfId="0" applyNumberFormat="1" applyFont="1" applyFill="1" applyBorder="1" applyAlignment="1">
      <alignment horizontal="center"/>
    </xf>
    <xf numFmtId="0" fontId="18" fillId="7" borderId="40" xfId="8" applyFont="1" applyFill="1" applyBorder="1" applyAlignment="1">
      <alignment horizontal="center" vertical="top"/>
    </xf>
    <xf numFmtId="0" fontId="18" fillId="7" borderId="37" xfId="8" applyFont="1" applyFill="1" applyBorder="1" applyAlignment="1">
      <alignment horizontal="center" vertical="top"/>
    </xf>
    <xf numFmtId="0" fontId="18" fillId="0" borderId="0" xfId="8" applyFont="1" applyAlignment="1">
      <alignment horizontal="left" vertical="top" wrapText="1"/>
    </xf>
    <xf numFmtId="0" fontId="18" fillId="0" borderId="1" xfId="8" applyFont="1" applyBorder="1" applyAlignment="1">
      <alignment horizontal="center" vertical="center"/>
    </xf>
    <xf numFmtId="166" fontId="18" fillId="0" borderId="1" xfId="8" applyNumberFormat="1" applyFont="1" applyBorder="1" applyAlignment="1">
      <alignment horizontal="center" vertical="center"/>
    </xf>
    <xf numFmtId="0" fontId="20" fillId="7" borderId="26" xfId="8" applyFont="1" applyFill="1" applyBorder="1" applyAlignment="1">
      <alignment horizontal="left" vertical="top"/>
    </xf>
    <xf numFmtId="0" fontId="20" fillId="7" borderId="37" xfId="8" applyFont="1" applyFill="1" applyBorder="1" applyAlignment="1">
      <alignment vertical="top" wrapText="1"/>
    </xf>
    <xf numFmtId="166" fontId="20" fillId="7" borderId="37" xfId="8" applyNumberFormat="1" applyFont="1" applyFill="1" applyBorder="1" applyAlignment="1">
      <alignment vertical="top" wrapText="1"/>
    </xf>
    <xf numFmtId="0" fontId="20" fillId="7" borderId="38" xfId="8" applyFont="1" applyFill="1" applyBorder="1" applyAlignment="1">
      <alignment vertical="top" wrapText="1"/>
    </xf>
    <xf numFmtId="0" fontId="18" fillId="7" borderId="10" xfId="8" applyFont="1" applyFill="1" applyBorder="1"/>
    <xf numFmtId="49" fontId="20" fillId="16" borderId="50" xfId="8" applyNumberFormat="1" applyFont="1" applyFill="1" applyBorder="1" applyAlignment="1">
      <alignment vertical="top"/>
    </xf>
    <xf numFmtId="49" fontId="20" fillId="16" borderId="37" xfId="8" applyNumberFormat="1" applyFont="1" applyFill="1" applyBorder="1" applyAlignment="1">
      <alignment vertical="top"/>
    </xf>
    <xf numFmtId="166" fontId="20" fillId="16" borderId="37" xfId="8" applyNumberFormat="1" applyFont="1" applyFill="1" applyBorder="1" applyAlignment="1">
      <alignment vertical="top"/>
    </xf>
    <xf numFmtId="49" fontId="20" fillId="16" borderId="38" xfId="8" applyNumberFormat="1" applyFont="1" applyFill="1" applyBorder="1" applyAlignment="1">
      <alignment vertical="top"/>
    </xf>
    <xf numFmtId="0" fontId="20" fillId="19" borderId="35" xfId="8" applyFont="1" applyFill="1" applyBorder="1" applyAlignment="1">
      <alignment vertical="top"/>
    </xf>
    <xf numFmtId="0" fontId="20" fillId="19" borderId="37" xfId="8" applyFont="1" applyFill="1" applyBorder="1" applyAlignment="1">
      <alignment vertical="top"/>
    </xf>
    <xf numFmtId="166" fontId="20" fillId="19" borderId="37" xfId="8" applyNumberFormat="1" applyFont="1" applyFill="1" applyBorder="1" applyAlignment="1">
      <alignment vertical="top"/>
    </xf>
    <xf numFmtId="0" fontId="20" fillId="19" borderId="38" xfId="8" applyFont="1" applyFill="1" applyBorder="1" applyAlignment="1">
      <alignment vertical="top"/>
    </xf>
    <xf numFmtId="0" fontId="18" fillId="12" borderId="50" xfId="8" applyFont="1" applyFill="1" applyBorder="1" applyAlignment="1">
      <alignment horizontal="center" vertical="top"/>
    </xf>
    <xf numFmtId="0" fontId="18" fillId="12" borderId="46" xfId="8" applyFont="1" applyFill="1" applyBorder="1" applyAlignment="1">
      <alignment horizontal="center" vertical="top"/>
    </xf>
    <xf numFmtId="0" fontId="18" fillId="19" borderId="0" xfId="8" applyFont="1" applyFill="1" applyAlignment="1">
      <alignment horizontal="center" vertical="top"/>
    </xf>
    <xf numFmtId="166" fontId="20" fillId="19" borderId="18" xfId="8" applyNumberFormat="1" applyFont="1" applyFill="1" applyBorder="1" applyAlignment="1">
      <alignment horizontal="left" vertical="center"/>
    </xf>
    <xf numFmtId="0" fontId="18" fillId="19" borderId="46" xfId="8" applyFont="1" applyFill="1" applyBorder="1" applyAlignment="1">
      <alignment horizontal="center" vertical="top" wrapText="1"/>
    </xf>
    <xf numFmtId="0" fontId="18" fillId="19" borderId="0" xfId="8" applyFont="1" applyFill="1" applyAlignment="1">
      <alignment horizontal="center" vertical="top" wrapText="1"/>
    </xf>
    <xf numFmtId="0" fontId="18" fillId="19" borderId="30" xfId="8" applyFont="1" applyFill="1" applyBorder="1" applyAlignment="1">
      <alignment horizontal="left" vertical="top" wrapText="1"/>
    </xf>
    <xf numFmtId="166" fontId="20" fillId="16" borderId="39" xfId="8" applyNumberFormat="1" applyFont="1" applyFill="1" applyBorder="1" applyAlignment="1">
      <alignment horizontal="left" vertical="center"/>
    </xf>
    <xf numFmtId="0" fontId="18" fillId="16" borderId="40" xfId="8" applyFont="1" applyFill="1" applyBorder="1" applyAlignment="1">
      <alignment horizontal="center" vertical="top"/>
    </xf>
    <xf numFmtId="0" fontId="18" fillId="16" borderId="37" xfId="8" applyFont="1" applyFill="1" applyBorder="1" applyAlignment="1">
      <alignment horizontal="center" vertical="top"/>
    </xf>
    <xf numFmtId="0" fontId="18" fillId="16" borderId="38" xfId="8" applyFont="1" applyFill="1" applyBorder="1" applyAlignment="1">
      <alignment horizontal="left" vertical="top" wrapText="1"/>
    </xf>
    <xf numFmtId="49" fontId="20" fillId="7" borderId="37" xfId="8" applyNumberFormat="1" applyFont="1" applyFill="1" applyBorder="1" applyAlignment="1">
      <alignment horizontal="center" vertical="top"/>
    </xf>
    <xf numFmtId="166" fontId="20" fillId="7" borderId="39" xfId="8" applyNumberFormat="1" applyFont="1" applyFill="1" applyBorder="1" applyAlignment="1">
      <alignment horizontal="left" vertical="center"/>
    </xf>
    <xf numFmtId="0" fontId="18" fillId="7" borderId="38" xfId="8" applyFont="1" applyFill="1" applyBorder="1" applyAlignment="1">
      <alignment horizontal="left" vertical="top" wrapText="1"/>
    </xf>
    <xf numFmtId="0" fontId="18" fillId="0" borderId="0" xfId="8" applyFont="1" applyAlignment="1">
      <alignment horizontal="center" vertical="center" wrapText="1"/>
    </xf>
    <xf numFmtId="49" fontId="20" fillId="12" borderId="1" xfId="8" applyNumberFormat="1" applyFont="1" applyFill="1" applyBorder="1" applyAlignment="1">
      <alignment horizontal="left" vertical="top"/>
    </xf>
    <xf numFmtId="166" fontId="20" fillId="12" borderId="18" xfId="8" applyNumberFormat="1" applyFont="1" applyFill="1" applyBorder="1" applyAlignment="1">
      <alignment horizontal="left" vertical="center"/>
    </xf>
    <xf numFmtId="49" fontId="18" fillId="0" borderId="29" xfId="1" applyNumberFormat="1" applyFont="1" applyBorder="1" applyAlignment="1">
      <alignment horizontal="left" vertical="top"/>
    </xf>
    <xf numFmtId="166" fontId="18" fillId="0" borderId="0" xfId="8" applyNumberFormat="1" applyFont="1" applyAlignment="1">
      <alignment vertical="top" wrapText="1"/>
    </xf>
    <xf numFmtId="1" fontId="20" fillId="18" borderId="15" xfId="1" applyNumberFormat="1" applyFont="1" applyFill="1" applyBorder="1" applyAlignment="1">
      <alignment horizontal="center" vertical="center"/>
    </xf>
    <xf numFmtId="1" fontId="20" fillId="18" borderId="36" xfId="1" applyNumberFormat="1" applyFont="1" applyFill="1" applyBorder="1" applyAlignment="1">
      <alignment horizontal="center" vertical="center"/>
    </xf>
    <xf numFmtId="1" fontId="23" fillId="18" borderId="13" xfId="0" applyNumberFormat="1" applyFont="1" applyFill="1" applyBorder="1" applyAlignment="1">
      <alignment horizontal="center"/>
    </xf>
    <xf numFmtId="1" fontId="23" fillId="18" borderId="68" xfId="0" applyNumberFormat="1" applyFont="1" applyFill="1" applyBorder="1" applyAlignment="1">
      <alignment horizontal="center"/>
    </xf>
    <xf numFmtId="1" fontId="23" fillId="18" borderId="14" xfId="0" applyNumberFormat="1" applyFont="1" applyFill="1" applyBorder="1" applyAlignment="1">
      <alignment horizontal="center"/>
    </xf>
    <xf numFmtId="0" fontId="17" fillId="13" borderId="50" xfId="1" applyFont="1" applyFill="1" applyBorder="1" applyAlignment="1">
      <alignment vertical="top"/>
    </xf>
    <xf numFmtId="0" fontId="17" fillId="13" borderId="46" xfId="1" applyFont="1" applyFill="1" applyBorder="1" applyAlignment="1">
      <alignment vertical="top"/>
    </xf>
    <xf numFmtId="0" fontId="37" fillId="0" borderId="0" xfId="1" applyFont="1" applyAlignment="1">
      <alignment vertical="top"/>
    </xf>
    <xf numFmtId="0" fontId="34" fillId="3" borderId="19" xfId="1" applyFont="1" applyFill="1" applyBorder="1" applyAlignment="1">
      <alignment horizontal="left" vertical="top" wrapText="1"/>
    </xf>
    <xf numFmtId="0" fontId="34" fillId="3" borderId="8" xfId="1" applyFont="1" applyFill="1" applyBorder="1" applyAlignment="1">
      <alignment horizontal="left" vertical="top" wrapText="1"/>
    </xf>
    <xf numFmtId="0" fontId="18" fillId="0" borderId="33" xfId="0" applyFont="1" applyBorder="1" applyAlignment="1">
      <alignment horizontal="left" vertical="top" wrapText="1"/>
    </xf>
    <xf numFmtId="0" fontId="18" fillId="0" borderId="19" xfId="8" applyFont="1" applyBorder="1" applyAlignment="1">
      <alignment horizontal="left" vertical="top" wrapText="1"/>
    </xf>
    <xf numFmtId="0" fontId="18" fillId="3" borderId="19" xfId="1" applyFont="1" applyFill="1" applyBorder="1" applyAlignment="1">
      <alignment horizontal="left" vertical="top" wrapText="1"/>
    </xf>
    <xf numFmtId="0" fontId="34" fillId="14" borderId="50" xfId="1" applyFont="1" applyFill="1" applyBorder="1" applyAlignment="1">
      <alignment vertical="top"/>
    </xf>
    <xf numFmtId="49" fontId="33" fillId="12" borderId="50" xfId="1" applyNumberFormat="1" applyFont="1" applyFill="1" applyBorder="1" applyAlignment="1">
      <alignment vertical="top"/>
    </xf>
    <xf numFmtId="0" fontId="34" fillId="15" borderId="50" xfId="1" applyFont="1" applyFill="1" applyBorder="1" applyAlignment="1">
      <alignment horizontal="center" vertical="top"/>
    </xf>
    <xf numFmtId="0" fontId="34" fillId="15" borderId="50" xfId="1" applyFont="1" applyFill="1" applyBorder="1" applyAlignment="1">
      <alignment vertical="top"/>
    </xf>
    <xf numFmtId="49" fontId="33" fillId="12" borderId="46" xfId="1" applyNumberFormat="1" applyFont="1" applyFill="1" applyBorder="1" applyAlignment="1">
      <alignment vertical="top"/>
    </xf>
    <xf numFmtId="166" fontId="33" fillId="12" borderId="1" xfId="1" applyNumberFormat="1" applyFont="1" applyFill="1" applyBorder="1" applyAlignment="1">
      <alignment vertical="top"/>
    </xf>
    <xf numFmtId="0" fontId="34" fillId="14" borderId="46" xfId="1" applyFont="1" applyFill="1" applyBorder="1" applyAlignment="1">
      <alignment vertical="top"/>
    </xf>
    <xf numFmtId="0" fontId="34" fillId="14" borderId="1" xfId="1" applyFont="1" applyFill="1" applyBorder="1" applyAlignment="1">
      <alignment horizontal="center" vertical="top" wrapText="1"/>
    </xf>
    <xf numFmtId="0" fontId="34" fillId="14" borderId="34" xfId="1" applyFont="1" applyFill="1" applyBorder="1" applyAlignment="1">
      <alignment horizontal="left" vertical="top" wrapText="1"/>
    </xf>
    <xf numFmtId="0" fontId="34" fillId="15" borderId="50" xfId="1" applyFont="1" applyFill="1" applyBorder="1" applyAlignment="1">
      <alignment vertical="center" textRotation="90" shrinkToFit="1"/>
    </xf>
    <xf numFmtId="49" fontId="33" fillId="0" borderId="29" xfId="1" applyNumberFormat="1" applyFont="1" applyBorder="1" applyAlignment="1">
      <alignment horizontal="left" vertical="top"/>
    </xf>
    <xf numFmtId="0" fontId="34" fillId="0" borderId="29" xfId="1" applyFont="1" applyBorder="1" applyAlignment="1">
      <alignment vertical="top" wrapText="1"/>
    </xf>
    <xf numFmtId="0" fontId="34" fillId="13" borderId="1" xfId="1" applyFont="1" applyFill="1" applyBorder="1" applyAlignment="1">
      <alignment vertical="top"/>
    </xf>
    <xf numFmtId="0" fontId="34" fillId="13" borderId="34" xfId="1" applyFont="1" applyFill="1" applyBorder="1" applyAlignment="1">
      <alignment vertical="top"/>
    </xf>
    <xf numFmtId="0" fontId="18" fillId="13" borderId="50" xfId="1" applyFont="1" applyFill="1" applyBorder="1" applyAlignment="1">
      <alignment horizontal="center" vertical="center" textRotation="90"/>
    </xf>
    <xf numFmtId="0" fontId="18" fillId="13" borderId="50" xfId="1" applyFont="1" applyFill="1" applyBorder="1" applyAlignment="1">
      <alignment vertical="top"/>
    </xf>
    <xf numFmtId="0" fontId="18" fillId="14" borderId="50" xfId="1" applyFont="1" applyFill="1" applyBorder="1" applyAlignment="1">
      <alignment vertical="top"/>
    </xf>
    <xf numFmtId="0" fontId="18" fillId="13" borderId="50" xfId="1" applyFont="1" applyFill="1" applyBorder="1"/>
    <xf numFmtId="0" fontId="18" fillId="14" borderId="50" xfId="1" applyFont="1" applyFill="1" applyBorder="1"/>
    <xf numFmtId="0" fontId="18" fillId="15" borderId="10" xfId="1" applyFont="1" applyFill="1" applyBorder="1" applyAlignment="1">
      <alignment vertical="top"/>
    </xf>
    <xf numFmtId="1" fontId="0" fillId="0" borderId="0" xfId="0" applyNumberFormat="1"/>
    <xf numFmtId="0" fontId="22" fillId="0" borderId="29" xfId="0" applyFont="1" applyBorder="1" applyAlignment="1">
      <alignment vertical="center" wrapText="1"/>
    </xf>
    <xf numFmtId="0" fontId="18" fillId="3" borderId="29" xfId="0" applyFont="1" applyFill="1" applyBorder="1" applyAlignment="1">
      <alignment horizontal="left" vertical="top"/>
    </xf>
    <xf numFmtId="1" fontId="43" fillId="0" borderId="0" xfId="0" applyNumberFormat="1" applyFont="1"/>
    <xf numFmtId="1" fontId="39" fillId="0" borderId="0" xfId="0" applyNumberFormat="1" applyFont="1"/>
    <xf numFmtId="1" fontId="44" fillId="0" borderId="0" xfId="0" applyNumberFormat="1" applyFont="1"/>
    <xf numFmtId="1" fontId="45" fillId="0" borderId="0" xfId="0" applyNumberFormat="1" applyFont="1"/>
    <xf numFmtId="1" fontId="40" fillId="0" borderId="0" xfId="0" applyNumberFormat="1" applyFont="1"/>
    <xf numFmtId="1" fontId="46" fillId="0" borderId="0" xfId="0" applyNumberFormat="1" applyFont="1"/>
    <xf numFmtId="0" fontId="43" fillId="0" borderId="0" xfId="0" applyFont="1"/>
    <xf numFmtId="1" fontId="43" fillId="0" borderId="0" xfId="0" applyNumberFormat="1" applyFont="1" applyAlignment="1">
      <alignment horizontal="right"/>
    </xf>
    <xf numFmtId="0" fontId="49" fillId="0" borderId="0" xfId="0" applyFont="1"/>
    <xf numFmtId="0" fontId="34" fillId="3" borderId="29" xfId="1" applyFont="1" applyFill="1" applyBorder="1" applyAlignment="1">
      <alignment vertical="top" wrapText="1"/>
    </xf>
    <xf numFmtId="1" fontId="40" fillId="3" borderId="0" xfId="0" applyNumberFormat="1" applyFont="1" applyFill="1"/>
    <xf numFmtId="1" fontId="41" fillId="3" borderId="0" xfId="0" applyNumberFormat="1" applyFont="1" applyFill="1"/>
    <xf numFmtId="0" fontId="39" fillId="3" borderId="0" xfId="0" applyFont="1" applyFill="1"/>
    <xf numFmtId="1" fontId="42" fillId="3" borderId="0" xfId="0" applyNumberFormat="1" applyFont="1" applyFill="1"/>
    <xf numFmtId="0" fontId="39" fillId="0" borderId="0" xfId="0" applyFont="1"/>
    <xf numFmtId="1" fontId="42" fillId="0" borderId="0" xfId="0" applyNumberFormat="1" applyFont="1"/>
    <xf numFmtId="0" fontId="18" fillId="3" borderId="43" xfId="1" applyFont="1" applyFill="1" applyBorder="1" applyAlignment="1">
      <alignment horizontal="left" vertical="top" wrapText="1"/>
    </xf>
    <xf numFmtId="49" fontId="20" fillId="5" borderId="29" xfId="1" applyNumberFormat="1" applyFont="1" applyFill="1" applyBorder="1" applyAlignment="1">
      <alignment horizontal="left" vertical="top" wrapText="1"/>
    </xf>
    <xf numFmtId="0" fontId="18" fillId="5" borderId="29" xfId="1" applyFont="1" applyFill="1" applyBorder="1" applyAlignment="1">
      <alignment horizontal="left" vertical="top" wrapText="1"/>
    </xf>
    <xf numFmtId="0" fontId="18" fillId="5" borderId="29" xfId="1" applyFont="1" applyFill="1" applyBorder="1" applyAlignment="1">
      <alignment horizontal="left" vertical="top"/>
    </xf>
    <xf numFmtId="49" fontId="20" fillId="0" borderId="32" xfId="8" applyNumberFormat="1" applyFont="1" applyBorder="1" applyAlignment="1">
      <alignment horizontal="left" vertical="top"/>
    </xf>
    <xf numFmtId="0" fontId="18" fillId="0" borderId="33" xfId="0" applyFont="1" applyBorder="1" applyAlignment="1">
      <alignment horizontal="left" vertical="top"/>
    </xf>
    <xf numFmtId="0" fontId="18" fillId="3" borderId="33" xfId="0" applyFont="1" applyFill="1" applyBorder="1" applyAlignment="1">
      <alignment horizontal="left" vertical="top" wrapText="1"/>
    </xf>
    <xf numFmtId="0" fontId="34" fillId="3" borderId="33" xfId="1" applyFont="1" applyFill="1" applyBorder="1" applyAlignment="1">
      <alignment horizontal="left" vertical="top" wrapText="1"/>
    </xf>
    <xf numFmtId="1" fontId="34" fillId="5" borderId="29" xfId="1" applyNumberFormat="1" applyFont="1" applyFill="1" applyBorder="1" applyAlignment="1">
      <alignment horizontal="left" vertical="top" wrapText="1"/>
    </xf>
    <xf numFmtId="0" fontId="23" fillId="0" borderId="29" xfId="0" applyFont="1" applyBorder="1" applyAlignment="1">
      <alignment vertical="top"/>
    </xf>
    <xf numFmtId="3" fontId="18" fillId="3" borderId="29" xfId="8" applyNumberFormat="1" applyFont="1" applyFill="1" applyBorder="1" applyAlignment="1">
      <alignment horizontal="left" vertical="top"/>
    </xf>
    <xf numFmtId="0" fontId="18" fillId="3" borderId="19" xfId="8" applyFont="1" applyFill="1" applyBorder="1" applyAlignment="1">
      <alignment horizontal="left" vertical="top" wrapText="1"/>
    </xf>
    <xf numFmtId="3" fontId="18" fillId="3" borderId="29" xfId="8" applyNumberFormat="1" applyFont="1" applyFill="1" applyBorder="1" applyAlignment="1">
      <alignment horizontal="left" vertical="top" wrapText="1"/>
    </xf>
    <xf numFmtId="49" fontId="20" fillId="3" borderId="29" xfId="8" applyNumberFormat="1" applyFont="1" applyFill="1" applyBorder="1" applyAlignment="1">
      <alignment horizontal="left" vertical="top" wrapText="1"/>
    </xf>
    <xf numFmtId="0" fontId="22" fillId="0" borderId="33" xfId="0" applyFont="1" applyBorder="1" applyAlignment="1">
      <alignment horizontal="left" vertical="top" wrapText="1"/>
    </xf>
    <xf numFmtId="0" fontId="22" fillId="0" borderId="19" xfId="0" applyFont="1" applyBorder="1" applyAlignment="1">
      <alignment horizontal="left" vertical="top" wrapText="1"/>
    </xf>
    <xf numFmtId="0" fontId="22" fillId="0" borderId="12" xfId="0" applyFont="1" applyBorder="1" applyAlignment="1">
      <alignment horizontal="left" vertical="top" wrapText="1"/>
    </xf>
    <xf numFmtId="0" fontId="22" fillId="0" borderId="0" xfId="0" applyFont="1" applyAlignment="1">
      <alignment horizontal="left" vertical="top" wrapText="1"/>
    </xf>
    <xf numFmtId="0" fontId="18" fillId="5" borderId="19" xfId="1" applyFont="1" applyFill="1" applyBorder="1" applyAlignment="1">
      <alignment horizontal="left" vertical="top"/>
    </xf>
    <xf numFmtId="49" fontId="18" fillId="5" borderId="29" xfId="1" applyNumberFormat="1" applyFont="1" applyFill="1" applyBorder="1" applyAlignment="1">
      <alignment horizontal="left" vertical="top" wrapText="1"/>
    </xf>
    <xf numFmtId="49" fontId="18" fillId="0" borderId="32" xfId="8" applyNumberFormat="1" applyFont="1" applyBorder="1" applyAlignment="1">
      <alignment horizontal="left" vertical="top"/>
    </xf>
    <xf numFmtId="166" fontId="34" fillId="20" borderId="0" xfId="1" applyNumberFormat="1" applyFont="1" applyFill="1" applyAlignment="1">
      <alignment horizontal="center" vertical="center"/>
    </xf>
    <xf numFmtId="166" fontId="34" fillId="0" borderId="0" xfId="1" applyNumberFormat="1" applyFont="1" applyAlignment="1">
      <alignment horizontal="center" vertical="center"/>
    </xf>
    <xf numFmtId="166" fontId="34" fillId="0" borderId="1" xfId="1" applyNumberFormat="1" applyFont="1" applyBorder="1" applyAlignment="1">
      <alignment horizontal="center" vertical="center" wrapText="1"/>
    </xf>
    <xf numFmtId="0" fontId="34" fillId="20" borderId="0" xfId="1" applyFont="1" applyFill="1" applyAlignment="1">
      <alignment vertical="center"/>
    </xf>
    <xf numFmtId="0" fontId="34" fillId="0" borderId="29" xfId="1" applyFont="1" applyBorder="1" applyAlignment="1">
      <alignment vertical="top"/>
    </xf>
    <xf numFmtId="49" fontId="18" fillId="3" borderId="29" xfId="8" applyNumberFormat="1" applyFont="1" applyFill="1" applyBorder="1" applyAlignment="1">
      <alignment horizontal="left" vertical="top" wrapText="1"/>
    </xf>
    <xf numFmtId="0" fontId="18" fillId="3" borderId="29" xfId="0" applyFont="1" applyFill="1" applyBorder="1" applyAlignment="1">
      <alignment vertical="top" wrapText="1"/>
    </xf>
    <xf numFmtId="49" fontId="18" fillId="3" borderId="29" xfId="1" applyNumberFormat="1" applyFont="1" applyFill="1" applyBorder="1" applyAlignment="1">
      <alignment horizontal="left" vertical="top" wrapText="1"/>
    </xf>
    <xf numFmtId="49" fontId="18" fillId="5" borderId="19" xfId="1" applyNumberFormat="1" applyFont="1" applyFill="1" applyBorder="1" applyAlignment="1">
      <alignment horizontal="left" vertical="top" wrapText="1"/>
    </xf>
    <xf numFmtId="0" fontId="18" fillId="5" borderId="19" xfId="1" applyFont="1" applyFill="1" applyBorder="1" applyAlignment="1">
      <alignment horizontal="left" vertical="top" wrapText="1"/>
    </xf>
    <xf numFmtId="0" fontId="18" fillId="5" borderId="33" xfId="1" applyFont="1" applyFill="1" applyBorder="1" applyAlignment="1">
      <alignment horizontal="left" vertical="top"/>
    </xf>
    <xf numFmtId="49" fontId="34" fillId="3" borderId="29" xfId="1" applyNumberFormat="1" applyFont="1" applyFill="1" applyBorder="1" applyAlignment="1">
      <alignment horizontal="left" vertical="top" wrapText="1"/>
    </xf>
    <xf numFmtId="0" fontId="18" fillId="0" borderId="19" xfId="0" applyFont="1" applyBorder="1" applyAlignment="1">
      <alignment horizontal="left" vertical="top"/>
    </xf>
    <xf numFmtId="49" fontId="18" fillId="0" borderId="29" xfId="1" applyNumberFormat="1" applyFont="1" applyBorder="1" applyAlignment="1">
      <alignment horizontal="left" vertical="top" wrapText="1"/>
    </xf>
    <xf numFmtId="166" fontId="18" fillId="3" borderId="0" xfId="1" applyNumberFormat="1" applyFont="1" applyFill="1" applyAlignment="1">
      <alignment horizontal="center" vertical="center"/>
    </xf>
    <xf numFmtId="166" fontId="18" fillId="3" borderId="1" xfId="1" applyNumberFormat="1" applyFont="1" applyFill="1" applyBorder="1" applyAlignment="1">
      <alignment horizontal="center" vertical="center" wrapText="1"/>
    </xf>
    <xf numFmtId="3" fontId="20" fillId="3" borderId="39" xfId="1" applyNumberFormat="1" applyFont="1" applyFill="1" applyBorder="1" applyAlignment="1">
      <alignment horizontal="center" vertical="center" wrapText="1"/>
    </xf>
    <xf numFmtId="166" fontId="18" fillId="3" borderId="0" xfId="1" applyNumberFormat="1" applyFont="1" applyFill="1" applyAlignment="1">
      <alignment vertical="top"/>
    </xf>
    <xf numFmtId="0" fontId="29" fillId="3" borderId="0" xfId="0" applyFont="1" applyFill="1" applyAlignment="1">
      <alignment horizontal="center" vertical="top"/>
    </xf>
    <xf numFmtId="0" fontId="29" fillId="3" borderId="0" xfId="0" applyFont="1" applyFill="1" applyAlignment="1">
      <alignment horizontal="center" vertical="center"/>
    </xf>
    <xf numFmtId="0" fontId="18" fillId="3" borderId="1" xfId="1" applyFont="1" applyFill="1" applyBorder="1" applyAlignment="1">
      <alignment horizontal="center" vertical="top" wrapText="1"/>
    </xf>
    <xf numFmtId="0" fontId="18" fillId="3" borderId="0" xfId="1" applyFont="1" applyFill="1" applyAlignment="1">
      <alignment horizontal="center" vertical="top"/>
    </xf>
    <xf numFmtId="0" fontId="18" fillId="9" borderId="1" xfId="1" applyFont="1" applyFill="1" applyBorder="1" applyAlignment="1">
      <alignment vertical="top" wrapText="1"/>
    </xf>
    <xf numFmtId="49" fontId="20" fillId="9" borderId="1" xfId="1" applyNumberFormat="1" applyFont="1" applyFill="1" applyBorder="1" applyAlignment="1">
      <alignment vertical="top"/>
    </xf>
    <xf numFmtId="49" fontId="20" fillId="2" borderId="1" xfId="1" applyNumberFormat="1" applyFont="1" applyFill="1" applyBorder="1" applyAlignment="1">
      <alignment vertical="top"/>
    </xf>
    <xf numFmtId="49" fontId="20" fillId="2" borderId="37" xfId="1" applyNumberFormat="1" applyFont="1" applyFill="1" applyBorder="1" applyAlignment="1">
      <alignment vertical="top"/>
    </xf>
    <xf numFmtId="0" fontId="20" fillId="2" borderId="37" xfId="1" applyFont="1" applyFill="1" applyBorder="1" applyAlignment="1">
      <alignment vertical="top"/>
    </xf>
    <xf numFmtId="0" fontId="20" fillId="2" borderId="38" xfId="1" applyFont="1" applyFill="1" applyBorder="1" applyAlignment="1">
      <alignment vertical="top"/>
    </xf>
    <xf numFmtId="0" fontId="34" fillId="3" borderId="29" xfId="0" applyFont="1" applyFill="1" applyBorder="1" applyAlignment="1">
      <alignment horizontal="left" vertical="top" wrapText="1"/>
    </xf>
    <xf numFmtId="0" fontId="18" fillId="3" borderId="45" xfId="1" applyFont="1" applyFill="1" applyBorder="1" applyAlignment="1">
      <alignment horizontal="left" vertical="top" wrapText="1"/>
    </xf>
    <xf numFmtId="49" fontId="33" fillId="12" borderId="50" xfId="1" applyNumberFormat="1" applyFont="1" applyFill="1" applyBorder="1" applyAlignment="1">
      <alignment horizontal="left" vertical="top" wrapText="1"/>
    </xf>
    <xf numFmtId="49" fontId="33" fillId="3" borderId="29" xfId="1" applyNumberFormat="1" applyFont="1" applyFill="1" applyBorder="1" applyAlignment="1">
      <alignment horizontal="left" vertical="top" wrapText="1"/>
    </xf>
    <xf numFmtId="166" fontId="34" fillId="3" borderId="33" xfId="1" applyNumberFormat="1" applyFont="1" applyFill="1" applyBorder="1" applyAlignment="1">
      <alignment horizontal="left" vertical="top"/>
    </xf>
    <xf numFmtId="0" fontId="34" fillId="3" borderId="29" xfId="1" applyFont="1" applyFill="1" applyBorder="1" applyAlignment="1">
      <alignment horizontal="left" vertical="top"/>
    </xf>
    <xf numFmtId="49" fontId="33" fillId="2" borderId="50" xfId="1" applyNumberFormat="1" applyFont="1" applyFill="1" applyBorder="1" applyAlignment="1">
      <alignment vertical="top" wrapText="1"/>
    </xf>
    <xf numFmtId="49" fontId="33" fillId="2" borderId="35" xfId="1" applyNumberFormat="1" applyFont="1" applyFill="1" applyBorder="1" applyAlignment="1">
      <alignment vertical="top" wrapText="1"/>
    </xf>
    <xf numFmtId="166" fontId="33" fillId="16" borderId="37" xfId="1" applyNumberFormat="1" applyFont="1" applyFill="1" applyBorder="1" applyAlignment="1">
      <alignment vertical="top" wrapText="1"/>
    </xf>
    <xf numFmtId="166" fontId="33" fillId="7" borderId="1" xfId="1" applyNumberFormat="1" applyFont="1" applyFill="1" applyBorder="1" applyAlignment="1">
      <alignment vertical="top" wrapText="1"/>
    </xf>
    <xf numFmtId="0" fontId="34" fillId="0" borderId="70" xfId="1" applyFont="1" applyBorder="1" applyAlignment="1">
      <alignment horizontal="left" vertical="top" wrapText="1"/>
    </xf>
    <xf numFmtId="0" fontId="34" fillId="3" borderId="70" xfId="1" applyFont="1" applyFill="1" applyBorder="1" applyAlignment="1">
      <alignment horizontal="left" vertical="top" wrapText="1"/>
    </xf>
    <xf numFmtId="0" fontId="18" fillId="3" borderId="70" xfId="1" applyFont="1" applyFill="1" applyBorder="1" applyAlignment="1">
      <alignment horizontal="left" vertical="top" wrapText="1"/>
    </xf>
    <xf numFmtId="0" fontId="18" fillId="0" borderId="70" xfId="0" applyFont="1" applyBorder="1" applyAlignment="1">
      <alignment horizontal="left" vertical="top"/>
    </xf>
    <xf numFmtId="0" fontId="18" fillId="0" borderId="70" xfId="0" applyFont="1" applyBorder="1" applyAlignment="1">
      <alignment horizontal="left" vertical="top" wrapText="1"/>
    </xf>
    <xf numFmtId="0" fontId="34" fillId="3" borderId="70" xfId="0" applyFont="1" applyFill="1" applyBorder="1" applyAlignment="1">
      <alignment horizontal="left" vertical="top" wrapText="1"/>
    </xf>
    <xf numFmtId="0" fontId="34" fillId="3" borderId="70" xfId="0" applyFont="1" applyFill="1" applyBorder="1" applyAlignment="1">
      <alignment horizontal="left" vertical="top"/>
    </xf>
    <xf numFmtId="166" fontId="34" fillId="3" borderId="70" xfId="1" applyNumberFormat="1" applyFont="1" applyFill="1" applyBorder="1" applyAlignment="1">
      <alignment horizontal="left" vertical="top"/>
    </xf>
    <xf numFmtId="0" fontId="34" fillId="3" borderId="70" xfId="1" applyFont="1" applyFill="1" applyBorder="1" applyAlignment="1">
      <alignment horizontal="left" vertical="top"/>
    </xf>
    <xf numFmtId="0" fontId="34" fillId="0" borderId="19" xfId="1" applyFont="1" applyBorder="1" applyAlignment="1">
      <alignment horizontal="left" vertical="top"/>
    </xf>
    <xf numFmtId="0" fontId="34" fillId="0" borderId="19" xfId="0" applyFont="1" applyBorder="1" applyAlignment="1">
      <alignment horizontal="left" vertical="top"/>
    </xf>
    <xf numFmtId="0" fontId="18" fillId="0" borderId="72" xfId="0" applyFont="1" applyBorder="1" applyAlignment="1">
      <alignment horizontal="left" vertical="top"/>
    </xf>
    <xf numFmtId="49" fontId="18" fillId="0" borderId="70" xfId="1" applyNumberFormat="1" applyFont="1" applyBorder="1" applyAlignment="1">
      <alignment horizontal="left" vertical="top" wrapText="1"/>
    </xf>
    <xf numFmtId="49" fontId="20" fillId="5" borderId="33" xfId="1" applyNumberFormat="1" applyFont="1" applyFill="1" applyBorder="1" applyAlignment="1">
      <alignment horizontal="left" vertical="top" wrapText="1"/>
    </xf>
    <xf numFmtId="0" fontId="18" fillId="0" borderId="70" xfId="1" applyFont="1" applyBorder="1" applyAlignment="1">
      <alignment horizontal="left" vertical="top" wrapText="1"/>
    </xf>
    <xf numFmtId="0" fontId="34" fillId="5" borderId="70" xfId="1" applyFont="1" applyFill="1" applyBorder="1" applyAlignment="1">
      <alignment horizontal="left" vertical="top" wrapText="1"/>
    </xf>
    <xf numFmtId="3" fontId="34" fillId="5" borderId="70" xfId="1" applyNumberFormat="1" applyFont="1" applyFill="1" applyBorder="1" applyAlignment="1">
      <alignment horizontal="left" vertical="top" wrapText="1"/>
    </xf>
    <xf numFmtId="3" fontId="18" fillId="3" borderId="15" xfId="1" applyNumberFormat="1" applyFont="1" applyFill="1" applyBorder="1" applyAlignment="1">
      <alignment horizontal="center" vertical="center" wrapText="1"/>
    </xf>
    <xf numFmtId="0" fontId="29" fillId="3" borderId="0" xfId="0" applyFont="1" applyFill="1" applyAlignment="1">
      <alignment vertical="center"/>
    </xf>
    <xf numFmtId="0" fontId="24" fillId="3" borderId="0" xfId="1" applyFont="1" applyFill="1" applyAlignment="1">
      <alignment horizontal="left" vertical="top" wrapText="1"/>
    </xf>
    <xf numFmtId="49" fontId="18" fillId="5" borderId="29" xfId="1" applyNumberFormat="1" applyFont="1" applyFill="1" applyBorder="1" applyAlignment="1">
      <alignment vertical="top" wrapText="1"/>
    </xf>
    <xf numFmtId="0" fontId="34" fillId="0" borderId="19" xfId="8" applyFont="1" applyBorder="1" applyAlignment="1">
      <alignment horizontal="left" vertical="top" wrapText="1"/>
    </xf>
    <xf numFmtId="49" fontId="20" fillId="0" borderId="33" xfId="8" applyNumberFormat="1" applyFont="1" applyBorder="1" applyAlignment="1">
      <alignment horizontal="left" vertical="top"/>
    </xf>
    <xf numFmtId="49" fontId="18" fillId="0" borderId="29" xfId="8" applyNumberFormat="1" applyFont="1" applyBorder="1" applyAlignment="1">
      <alignment horizontal="left" vertical="top"/>
    </xf>
    <xf numFmtId="3" fontId="18" fillId="0" borderId="29" xfId="8" applyNumberFormat="1" applyFont="1" applyBorder="1" applyAlignment="1">
      <alignment vertical="top" wrapText="1"/>
    </xf>
    <xf numFmtId="49" fontId="18" fillId="0" borderId="19" xfId="8" applyNumberFormat="1" applyFont="1" applyBorder="1" applyAlignment="1">
      <alignment horizontal="left" vertical="top"/>
    </xf>
    <xf numFmtId="0" fontId="34" fillId="3" borderId="19" xfId="0" applyFont="1" applyFill="1" applyBorder="1" applyAlignment="1">
      <alignment horizontal="left" vertical="top" wrapText="1"/>
    </xf>
    <xf numFmtId="0" fontId="18" fillId="0" borderId="29" xfId="8" applyFont="1" applyBorder="1" applyAlignment="1">
      <alignment horizontal="left" vertical="top"/>
    </xf>
    <xf numFmtId="3" fontId="18" fillId="0" borderId="29" xfId="8" applyNumberFormat="1" applyFont="1" applyBorder="1" applyAlignment="1">
      <alignment vertical="top"/>
    </xf>
    <xf numFmtId="0" fontId="18" fillId="0" borderId="29" xfId="0" applyFont="1" applyBorder="1" applyAlignment="1">
      <alignment vertical="top" wrapText="1"/>
    </xf>
    <xf numFmtId="49" fontId="18" fillId="0" borderId="29" xfId="1" applyNumberFormat="1" applyFont="1" applyBorder="1" applyAlignment="1">
      <alignment vertical="top" wrapText="1"/>
    </xf>
    <xf numFmtId="49" fontId="20" fillId="0" borderId="29" xfId="1" applyNumberFormat="1" applyFont="1" applyBorder="1" applyAlignment="1">
      <alignment vertical="top" wrapText="1"/>
    </xf>
    <xf numFmtId="49" fontId="20" fillId="0" borderId="29" xfId="1" applyNumberFormat="1" applyFont="1" applyBorder="1" applyAlignment="1">
      <alignment horizontal="left" vertical="top" wrapText="1"/>
    </xf>
    <xf numFmtId="0" fontId="18" fillId="19" borderId="37" xfId="1" applyFont="1" applyFill="1" applyBorder="1" applyAlignment="1">
      <alignment horizontal="center" vertical="top"/>
    </xf>
    <xf numFmtId="0" fontId="20" fillId="19" borderId="37" xfId="1" applyFont="1" applyFill="1" applyBorder="1" applyAlignment="1">
      <alignment vertical="top"/>
    </xf>
    <xf numFmtId="0" fontId="18" fillId="19" borderId="50" xfId="1" applyFont="1" applyFill="1" applyBorder="1" applyAlignment="1">
      <alignment vertical="top"/>
    </xf>
    <xf numFmtId="0" fontId="18" fillId="19" borderId="46" xfId="1" applyFont="1" applyFill="1" applyBorder="1" applyAlignment="1">
      <alignment vertical="top"/>
    </xf>
    <xf numFmtId="166" fontId="18" fillId="3" borderId="0" xfId="8" applyNumberFormat="1" applyFont="1" applyFill="1" applyAlignment="1">
      <alignment vertical="top"/>
    </xf>
    <xf numFmtId="166" fontId="18" fillId="3" borderId="1" xfId="8" applyNumberFormat="1" applyFont="1" applyFill="1" applyBorder="1" applyAlignment="1">
      <alignment vertical="top" wrapText="1"/>
    </xf>
    <xf numFmtId="0" fontId="29" fillId="3" borderId="0" xfId="0" applyFont="1" applyFill="1" applyAlignment="1">
      <alignment vertical="top"/>
    </xf>
    <xf numFmtId="0" fontId="18" fillId="3" borderId="1" xfId="8" applyFont="1" applyFill="1" applyBorder="1" applyAlignment="1">
      <alignment horizontal="center" vertical="top" wrapText="1"/>
    </xf>
    <xf numFmtId="0" fontId="18" fillId="3" borderId="0" xfId="8" applyFont="1" applyFill="1" applyAlignment="1">
      <alignment vertical="top"/>
    </xf>
    <xf numFmtId="3" fontId="30" fillId="12" borderId="1" xfId="8" applyNumberFormat="1" applyFont="1" applyFill="1" applyBorder="1" applyAlignment="1">
      <alignment horizontal="center" vertical="center" wrapText="1"/>
    </xf>
    <xf numFmtId="165" fontId="18" fillId="3" borderId="0" xfId="1" applyNumberFormat="1" applyFont="1" applyFill="1" applyAlignment="1">
      <alignment horizontal="center" vertical="center"/>
    </xf>
    <xf numFmtId="1" fontId="20" fillId="3" borderId="39" xfId="1" applyNumberFormat="1" applyFont="1" applyFill="1" applyBorder="1" applyAlignment="1">
      <alignment horizontal="center" vertical="center" wrapText="1"/>
    </xf>
    <xf numFmtId="1" fontId="18" fillId="3" borderId="15" xfId="1" applyNumberFormat="1" applyFont="1" applyFill="1" applyBorder="1" applyAlignment="1">
      <alignment horizontal="center" vertical="center" wrapText="1"/>
    </xf>
    <xf numFmtId="0" fontId="18" fillId="3" borderId="48" xfId="1" applyFont="1" applyFill="1" applyBorder="1" applyAlignment="1">
      <alignment horizontal="center" vertical="center"/>
    </xf>
    <xf numFmtId="0" fontId="18" fillId="0" borderId="76" xfId="1" applyFont="1" applyBorder="1" applyAlignment="1">
      <alignment horizontal="left" vertical="top" wrapText="1"/>
    </xf>
    <xf numFmtId="166" fontId="34" fillId="3" borderId="0" xfId="1" applyNumberFormat="1" applyFont="1" applyFill="1" applyAlignment="1">
      <alignment horizontal="center" vertical="center"/>
    </xf>
    <xf numFmtId="0" fontId="34" fillId="3" borderId="0" xfId="1" applyFont="1" applyFill="1" applyAlignment="1">
      <alignment vertical="top"/>
    </xf>
    <xf numFmtId="49" fontId="50" fillId="0" borderId="29" xfId="1" applyNumberFormat="1" applyFont="1" applyBorder="1" applyAlignment="1">
      <alignment horizontal="left" vertical="top"/>
    </xf>
    <xf numFmtId="49" fontId="18" fillId="3" borderId="76" xfId="1" applyNumberFormat="1" applyFont="1" applyFill="1" applyBorder="1" applyAlignment="1">
      <alignment horizontal="left" vertical="top"/>
    </xf>
    <xf numFmtId="3" fontId="18" fillId="3" borderId="76" xfId="1" applyNumberFormat="1" applyFont="1" applyFill="1" applyBorder="1" applyAlignment="1">
      <alignment horizontal="left" vertical="top" wrapText="1"/>
    </xf>
    <xf numFmtId="0" fontId="18" fillId="3" borderId="47" xfId="1" applyFont="1" applyFill="1" applyBorder="1" applyAlignment="1">
      <alignment horizontal="left" vertical="top" wrapText="1"/>
    </xf>
    <xf numFmtId="0" fontId="18" fillId="3" borderId="76" xfId="1" applyFont="1" applyFill="1" applyBorder="1" applyAlignment="1">
      <alignment horizontal="left" vertical="top" wrapText="1"/>
    </xf>
    <xf numFmtId="49" fontId="18" fillId="0" borderId="76" xfId="1" applyNumberFormat="1" applyFont="1" applyBorder="1" applyAlignment="1">
      <alignment horizontal="left" vertical="top"/>
    </xf>
    <xf numFmtId="0" fontId="22" fillId="0" borderId="76" xfId="0" applyFont="1" applyBorder="1" applyAlignment="1">
      <alignment horizontal="left" vertical="top" wrapText="1"/>
    </xf>
    <xf numFmtId="49" fontId="18" fillId="3" borderId="83" xfId="1" applyNumberFormat="1" applyFont="1" applyFill="1" applyBorder="1" applyAlignment="1">
      <alignment horizontal="left" vertical="top" wrapText="1"/>
    </xf>
    <xf numFmtId="0" fontId="18" fillId="3" borderId="83" xfId="1" applyFont="1" applyFill="1" applyBorder="1" applyAlignment="1">
      <alignment horizontal="left" vertical="top" wrapText="1"/>
    </xf>
    <xf numFmtId="49" fontId="18" fillId="3" borderId="81" xfId="1" applyNumberFormat="1" applyFont="1" applyFill="1" applyBorder="1" applyAlignment="1">
      <alignment horizontal="left" vertical="top"/>
    </xf>
    <xf numFmtId="49" fontId="18" fillId="3" borderId="78" xfId="1" applyNumberFormat="1" applyFont="1" applyFill="1" applyBorder="1" applyAlignment="1">
      <alignment horizontal="left" vertical="top"/>
    </xf>
    <xf numFmtId="166" fontId="20" fillId="7" borderId="18" xfId="1" applyNumberFormat="1" applyFont="1" applyFill="1" applyBorder="1" applyAlignment="1">
      <alignment horizontal="left" vertical="top"/>
    </xf>
    <xf numFmtId="166" fontId="20" fillId="8" borderId="18" xfId="1" applyNumberFormat="1" applyFont="1" applyFill="1" applyBorder="1" applyAlignment="1">
      <alignment horizontal="left" vertical="top"/>
    </xf>
    <xf numFmtId="0" fontId="18" fillId="0" borderId="33" xfId="0" applyFont="1" applyBorder="1" applyAlignment="1">
      <alignment vertical="top" wrapText="1"/>
    </xf>
    <xf numFmtId="0" fontId="18" fillId="3" borderId="78" xfId="1" applyFont="1" applyFill="1" applyBorder="1" applyAlignment="1">
      <alignment horizontal="left" vertical="top" wrapText="1"/>
    </xf>
    <xf numFmtId="49" fontId="20" fillId="3" borderId="84" xfId="1" applyNumberFormat="1" applyFont="1" applyFill="1" applyBorder="1" applyAlignment="1">
      <alignment horizontal="left" vertical="top"/>
    </xf>
    <xf numFmtId="0" fontId="18" fillId="0" borderId="83" xfId="8" applyFont="1" applyBorder="1" applyAlignment="1">
      <alignment vertical="top" wrapText="1"/>
    </xf>
    <xf numFmtId="0" fontId="18" fillId="3" borderId="77" xfId="1" applyFont="1" applyFill="1" applyBorder="1" applyAlignment="1">
      <alignment horizontal="left" vertical="top" wrapText="1"/>
    </xf>
    <xf numFmtId="166" fontId="33" fillId="16" borderId="18" xfId="1" applyNumberFormat="1" applyFont="1" applyFill="1" applyBorder="1" applyAlignment="1">
      <alignment horizontal="left" vertical="top" wrapText="1"/>
    </xf>
    <xf numFmtId="0" fontId="34" fillId="16" borderId="1" xfId="1" applyFont="1" applyFill="1" applyBorder="1" applyAlignment="1">
      <alignment horizontal="center" vertical="top" wrapText="1"/>
    </xf>
    <xf numFmtId="166" fontId="20" fillId="2" borderId="18" xfId="1" applyNumberFormat="1" applyFont="1" applyFill="1" applyBorder="1" applyAlignment="1">
      <alignment horizontal="left" vertical="top"/>
    </xf>
    <xf numFmtId="0" fontId="18" fillId="0" borderId="8" xfId="0" applyFont="1" applyBorder="1" applyAlignment="1">
      <alignment horizontal="left" vertical="top"/>
    </xf>
    <xf numFmtId="0" fontId="18" fillId="0" borderId="76" xfId="0" applyFont="1" applyBorder="1" applyAlignment="1">
      <alignment vertical="top"/>
    </xf>
    <xf numFmtId="0" fontId="18" fillId="3" borderId="47" xfId="0" applyFont="1" applyFill="1" applyBorder="1" applyAlignment="1">
      <alignment horizontal="left" vertical="top" wrapText="1"/>
    </xf>
    <xf numFmtId="0" fontId="18" fillId="0" borderId="77" xfId="1" applyFont="1" applyBorder="1" applyAlignment="1">
      <alignment horizontal="left" vertical="top" wrapText="1"/>
    </xf>
    <xf numFmtId="49" fontId="20" fillId="3" borderId="76" xfId="1" applyNumberFormat="1" applyFont="1" applyFill="1" applyBorder="1" applyAlignment="1">
      <alignment horizontal="left" vertical="top"/>
    </xf>
    <xf numFmtId="49" fontId="18" fillId="0" borderId="78" xfId="1" applyNumberFormat="1" applyFont="1" applyBorder="1" applyAlignment="1">
      <alignment horizontal="left" vertical="top"/>
    </xf>
    <xf numFmtId="49" fontId="18" fillId="3" borderId="77" xfId="1" applyNumberFormat="1" applyFont="1" applyFill="1" applyBorder="1" applyAlignment="1">
      <alignment horizontal="left" vertical="top"/>
    </xf>
    <xf numFmtId="0" fontId="18" fillId="0" borderId="77" xfId="0" applyFont="1" applyBorder="1" applyAlignment="1">
      <alignment horizontal="left" vertical="top" wrapText="1"/>
    </xf>
    <xf numFmtId="49" fontId="51" fillId="3" borderId="76" xfId="1" applyNumberFormat="1" applyFont="1" applyFill="1" applyBorder="1" applyAlignment="1">
      <alignment horizontal="left" vertical="top"/>
    </xf>
    <xf numFmtId="0" fontId="54" fillId="0" borderId="76" xfId="0" applyFont="1" applyBorder="1" applyAlignment="1">
      <alignment vertical="top"/>
    </xf>
    <xf numFmtId="0" fontId="54" fillId="0" borderId="78" xfId="0" applyFont="1" applyBorder="1"/>
    <xf numFmtId="0" fontId="22" fillId="0" borderId="78" xfId="0" applyFont="1" applyBorder="1" applyAlignment="1">
      <alignment horizontal="left" vertical="top" wrapText="1"/>
    </xf>
    <xf numFmtId="0" fontId="34" fillId="3" borderId="19" xfId="1" applyFont="1" applyFill="1" applyBorder="1" applyAlignment="1">
      <alignment vertical="top" wrapText="1"/>
    </xf>
    <xf numFmtId="0" fontId="34" fillId="3" borderId="72" xfId="1" applyFont="1" applyFill="1" applyBorder="1" applyAlignment="1">
      <alignment horizontal="left" vertical="top" wrapText="1"/>
    </xf>
    <xf numFmtId="166" fontId="18" fillId="3" borderId="0" xfId="8" applyNumberFormat="1" applyFont="1" applyFill="1" applyAlignment="1">
      <alignment horizontal="center" vertical="center"/>
    </xf>
    <xf numFmtId="166" fontId="18" fillId="3" borderId="29" xfId="8" applyNumberFormat="1" applyFont="1" applyFill="1" applyBorder="1" applyAlignment="1">
      <alignment horizontal="left" vertical="top"/>
    </xf>
    <xf numFmtId="166" fontId="20" fillId="3" borderId="39" xfId="8" applyNumberFormat="1" applyFont="1" applyFill="1" applyBorder="1" applyAlignment="1">
      <alignment horizontal="left" vertical="top"/>
    </xf>
    <xf numFmtId="49" fontId="33" fillId="3" borderId="84" xfId="1" applyNumberFormat="1" applyFont="1" applyFill="1" applyBorder="1" applyAlignment="1">
      <alignment horizontal="left" vertical="top" wrapText="1"/>
    </xf>
    <xf numFmtId="0" fontId="34" fillId="3" borderId="84" xfId="1" applyFont="1" applyFill="1" applyBorder="1" applyAlignment="1">
      <alignment vertical="top" wrapText="1"/>
    </xf>
    <xf numFmtId="49" fontId="18" fillId="0" borderId="77" xfId="8" applyNumberFormat="1" applyFont="1" applyBorder="1" applyAlignment="1">
      <alignment horizontal="left" vertical="top"/>
    </xf>
    <xf numFmtId="49" fontId="20" fillId="3" borderId="103" xfId="1" applyNumberFormat="1" applyFont="1" applyFill="1" applyBorder="1" applyAlignment="1">
      <alignment horizontal="left" vertical="top"/>
    </xf>
    <xf numFmtId="0" fontId="18" fillId="3" borderId="98" xfId="1" applyFont="1" applyFill="1" applyBorder="1" applyAlignment="1">
      <alignment horizontal="left" vertical="top" wrapText="1"/>
    </xf>
    <xf numFmtId="0" fontId="18" fillId="3" borderId="76" xfId="8" applyFont="1" applyFill="1" applyBorder="1" applyAlignment="1">
      <alignment horizontal="left" vertical="top" wrapText="1"/>
    </xf>
    <xf numFmtId="0" fontId="20" fillId="7" borderId="1" xfId="1" applyFont="1" applyFill="1" applyBorder="1" applyAlignment="1">
      <alignment horizontal="center" vertical="top" wrapText="1"/>
    </xf>
    <xf numFmtId="0" fontId="34" fillId="0" borderId="45" xfId="1" applyFont="1" applyBorder="1" applyAlignment="1">
      <alignment horizontal="left" vertical="top" wrapText="1"/>
    </xf>
    <xf numFmtId="0" fontId="18" fillId="0" borderId="104" xfId="1" applyFont="1" applyBorder="1" applyAlignment="1">
      <alignment horizontal="left" vertical="top" wrapText="1" shrinkToFit="1"/>
    </xf>
    <xf numFmtId="0" fontId="25" fillId="3" borderId="33" xfId="0" applyFont="1" applyFill="1" applyBorder="1" applyAlignment="1">
      <alignment horizontal="left" vertical="top" wrapText="1"/>
    </xf>
    <xf numFmtId="0" fontId="18" fillId="0" borderId="104" xfId="1" applyFont="1" applyBorder="1" applyAlignment="1">
      <alignment vertical="top" wrapText="1" shrinkToFit="1"/>
    </xf>
    <xf numFmtId="0" fontId="18" fillId="0" borderId="76" xfId="1" applyFont="1" applyBorder="1" applyAlignment="1">
      <alignment vertical="top" wrapText="1"/>
    </xf>
    <xf numFmtId="0" fontId="18" fillId="3" borderId="47" xfId="0" applyFont="1" applyFill="1" applyBorder="1" applyAlignment="1">
      <alignment wrapText="1"/>
    </xf>
    <xf numFmtId="0" fontId="59" fillId="0" borderId="29" xfId="1" applyFont="1" applyBorder="1" applyAlignment="1">
      <alignment horizontal="left" vertical="top" wrapText="1"/>
    </xf>
    <xf numFmtId="49" fontId="59" fillId="0" borderId="29" xfId="1" applyNumberFormat="1" applyFont="1" applyBorder="1" applyAlignment="1">
      <alignment horizontal="left" vertical="top" wrapText="1"/>
    </xf>
    <xf numFmtId="0" fontId="18" fillId="3" borderId="33" xfId="8" applyFont="1" applyFill="1" applyBorder="1" applyAlignment="1">
      <alignment horizontal="left" vertical="top" wrapText="1"/>
    </xf>
    <xf numFmtId="0" fontId="18" fillId="0" borderId="80" xfId="0" applyFont="1" applyBorder="1" applyAlignment="1">
      <alignment horizontal="left" vertical="top" wrapText="1"/>
    </xf>
    <xf numFmtId="0" fontId="25" fillId="3" borderId="47" xfId="0" applyFont="1" applyFill="1" applyBorder="1" applyAlignment="1">
      <alignment horizontal="left" vertical="top" wrapText="1"/>
    </xf>
    <xf numFmtId="0" fontId="20" fillId="3" borderId="76" xfId="0" applyFont="1" applyFill="1" applyBorder="1" applyAlignment="1">
      <alignment horizontal="left" vertical="top" wrapText="1"/>
    </xf>
    <xf numFmtId="0" fontId="20" fillId="3" borderId="33" xfId="0" applyFont="1" applyFill="1" applyBorder="1" applyAlignment="1">
      <alignment horizontal="left" vertical="top" wrapText="1"/>
    </xf>
    <xf numFmtId="0" fontId="20" fillId="19" borderId="26" xfId="8" applyFont="1" applyFill="1" applyBorder="1" applyAlignment="1">
      <alignment horizontal="left" vertical="top" wrapText="1"/>
    </xf>
    <xf numFmtId="0" fontId="18" fillId="0" borderId="84" xfId="0" applyFont="1" applyBorder="1" applyAlignment="1">
      <alignment horizontal="left" vertical="top"/>
    </xf>
    <xf numFmtId="49" fontId="20" fillId="3" borderId="29" xfId="10" applyNumberFormat="1" applyFont="1" applyFill="1" applyBorder="1" applyAlignment="1">
      <alignment horizontal="left" vertical="top"/>
    </xf>
    <xf numFmtId="0" fontId="18" fillId="3" borderId="45" xfId="8" applyFont="1" applyFill="1" applyBorder="1" applyAlignment="1">
      <alignment horizontal="left" vertical="top" wrapText="1"/>
    </xf>
    <xf numFmtId="49" fontId="18" fillId="3" borderId="33" xfId="10" applyNumberFormat="1" applyFont="1" applyFill="1" applyBorder="1" applyAlignment="1">
      <alignment horizontal="left" vertical="top"/>
    </xf>
    <xf numFmtId="49" fontId="18" fillId="3" borderId="29" xfId="10" applyNumberFormat="1" applyFont="1" applyFill="1" applyBorder="1" applyAlignment="1">
      <alignment horizontal="left" vertical="top"/>
    </xf>
    <xf numFmtId="0" fontId="18" fillId="3" borderId="28" xfId="8" applyFont="1" applyFill="1" applyBorder="1" applyAlignment="1">
      <alignment horizontal="left" vertical="top" wrapText="1"/>
    </xf>
    <xf numFmtId="0" fontId="18" fillId="3" borderId="20" xfId="8" applyFont="1" applyFill="1" applyBorder="1" applyAlignment="1">
      <alignment horizontal="left" vertical="top" wrapText="1"/>
    </xf>
    <xf numFmtId="3" fontId="22" fillId="3" borderId="47" xfId="1" applyNumberFormat="1" applyFont="1" applyFill="1" applyBorder="1" applyAlignment="1">
      <alignment vertical="top" wrapText="1"/>
    </xf>
    <xf numFmtId="49" fontId="20" fillId="0" borderId="76" xfId="1" applyNumberFormat="1" applyFont="1" applyBorder="1" applyAlignment="1">
      <alignment horizontal="left" vertical="top" wrapText="1"/>
    </xf>
    <xf numFmtId="49" fontId="18" fillId="0" borderId="76" xfId="1" applyNumberFormat="1" applyFont="1" applyBorder="1" applyAlignment="1">
      <alignment horizontal="left" vertical="top" wrapText="1"/>
    </xf>
    <xf numFmtId="0" fontId="18" fillId="3" borderId="36" xfId="0" applyFont="1" applyFill="1" applyBorder="1" applyAlignment="1">
      <alignment wrapText="1"/>
    </xf>
    <xf numFmtId="0" fontId="54" fillId="0" borderId="76" xfId="0" applyFont="1" applyBorder="1" applyAlignment="1">
      <alignment horizontal="left" vertical="top"/>
    </xf>
    <xf numFmtId="0" fontId="18" fillId="3" borderId="36" xfId="8" applyFont="1" applyFill="1" applyBorder="1" applyAlignment="1">
      <alignment horizontal="left" vertical="top" wrapText="1"/>
    </xf>
    <xf numFmtId="0" fontId="18" fillId="0" borderId="81" xfId="8" applyFont="1" applyBorder="1" applyAlignment="1">
      <alignment horizontal="left" vertical="top" wrapText="1"/>
    </xf>
    <xf numFmtId="0" fontId="18" fillId="3" borderId="69" xfId="8" applyFont="1" applyFill="1" applyBorder="1" applyAlignment="1">
      <alignment horizontal="left" vertical="top" wrapText="1"/>
    </xf>
    <xf numFmtId="0" fontId="18" fillId="3" borderId="84" xfId="8" applyFont="1" applyFill="1" applyBorder="1" applyAlignment="1">
      <alignment horizontal="left" vertical="top" wrapText="1"/>
    </xf>
    <xf numFmtId="49" fontId="20" fillId="3" borderId="78" xfId="1" applyNumberFormat="1" applyFont="1" applyFill="1" applyBorder="1" applyAlignment="1">
      <alignment horizontal="left" vertical="top"/>
    </xf>
    <xf numFmtId="49" fontId="20" fillId="0" borderId="76" xfId="1" applyNumberFormat="1" applyFont="1" applyBorder="1" applyAlignment="1">
      <alignment horizontal="left" vertical="top"/>
    </xf>
    <xf numFmtId="0" fontId="18" fillId="0" borderId="79" xfId="0" applyFont="1" applyBorder="1" applyAlignment="1">
      <alignment horizontal="left" vertical="top" wrapText="1"/>
    </xf>
    <xf numFmtId="0" fontId="34" fillId="0" borderId="76" xfId="0" applyFont="1" applyBorder="1" applyAlignment="1">
      <alignment horizontal="left" vertical="top" wrapText="1"/>
    </xf>
    <xf numFmtId="49" fontId="18" fillId="0" borderId="77" xfId="1" applyNumberFormat="1" applyFont="1" applyBorder="1" applyAlignment="1">
      <alignment horizontal="left" vertical="top" wrapText="1"/>
    </xf>
    <xf numFmtId="0" fontId="22" fillId="0" borderId="29" xfId="0" applyFont="1" applyBorder="1" applyAlignment="1">
      <alignment horizontal="left" vertical="top"/>
    </xf>
    <xf numFmtId="49" fontId="33" fillId="0" borderId="29" xfId="1" applyNumberFormat="1" applyFont="1" applyBorder="1" applyAlignment="1">
      <alignment horizontal="left" vertical="top" wrapText="1"/>
    </xf>
    <xf numFmtId="49" fontId="33" fillId="2" borderId="10" xfId="1" applyNumberFormat="1" applyFont="1" applyFill="1" applyBorder="1" applyAlignment="1">
      <alignment vertical="top" wrapText="1"/>
    </xf>
    <xf numFmtId="49" fontId="33" fillId="19" borderId="50" xfId="1" applyNumberFormat="1" applyFont="1" applyFill="1" applyBorder="1" applyAlignment="1">
      <alignment vertical="top" wrapText="1"/>
    </xf>
    <xf numFmtId="0" fontId="18" fillId="0" borderId="87" xfId="0" applyFont="1" applyBorder="1" applyAlignment="1">
      <alignment horizontal="left" vertical="top" wrapText="1"/>
    </xf>
    <xf numFmtId="0" fontId="33" fillId="12" borderId="1" xfId="1" applyFont="1" applyFill="1" applyBorder="1" applyAlignment="1">
      <alignment horizontal="left" vertical="top" wrapText="1"/>
    </xf>
    <xf numFmtId="0" fontId="33" fillId="12" borderId="34" xfId="1" applyFont="1" applyFill="1" applyBorder="1" applyAlignment="1">
      <alignment horizontal="left" vertical="top" wrapText="1"/>
    </xf>
    <xf numFmtId="49" fontId="33" fillId="2" borderId="46" xfId="1" applyNumberFormat="1" applyFont="1" applyFill="1" applyBorder="1" applyAlignment="1">
      <alignment vertical="top" wrapText="1"/>
    </xf>
    <xf numFmtId="2" fontId="20" fillId="17" borderId="35" xfId="0" applyNumberFormat="1" applyFont="1" applyFill="1" applyBorder="1" applyAlignment="1">
      <alignment horizontal="center" vertical="top"/>
    </xf>
    <xf numFmtId="2" fontId="34" fillId="17" borderId="50" xfId="0" applyNumberFormat="1" applyFont="1" applyFill="1" applyBorder="1" applyAlignment="1">
      <alignment vertical="top"/>
    </xf>
    <xf numFmtId="49" fontId="33" fillId="12" borderId="46" xfId="1" applyNumberFormat="1" applyFont="1" applyFill="1" applyBorder="1" applyAlignment="1">
      <alignment horizontal="center" vertical="top" wrapText="1"/>
    </xf>
    <xf numFmtId="2" fontId="34" fillId="17" borderId="46" xfId="0" applyNumberFormat="1" applyFont="1" applyFill="1" applyBorder="1" applyAlignment="1">
      <alignment horizontal="center" vertical="top"/>
    </xf>
    <xf numFmtId="0" fontId="34" fillId="12" borderId="1" xfId="1" applyFont="1" applyFill="1" applyBorder="1" applyAlignment="1">
      <alignment horizontal="left" vertical="top" wrapText="1"/>
    </xf>
    <xf numFmtId="0" fontId="34" fillId="3" borderId="29" xfId="1" applyFont="1" applyFill="1" applyBorder="1" applyAlignment="1" applyProtection="1">
      <alignment horizontal="left" vertical="top" wrapText="1"/>
      <protection locked="0"/>
    </xf>
    <xf numFmtId="49" fontId="34" fillId="0" borderId="29" xfId="1" applyNumberFormat="1" applyFont="1" applyBorder="1" applyAlignment="1">
      <alignment horizontal="left" vertical="top"/>
    </xf>
    <xf numFmtId="166" fontId="33" fillId="2" borderId="18" xfId="1" applyNumberFormat="1" applyFont="1" applyFill="1" applyBorder="1" applyAlignment="1">
      <alignment horizontal="left" vertical="center" wrapText="1"/>
    </xf>
    <xf numFmtId="166" fontId="33" fillId="12" borderId="54" xfId="1" applyNumberFormat="1" applyFont="1" applyFill="1" applyBorder="1" applyAlignment="1">
      <alignment horizontal="left" vertical="top"/>
    </xf>
    <xf numFmtId="0" fontId="20" fillId="3" borderId="29" xfId="0" applyFont="1" applyFill="1" applyBorder="1" applyAlignment="1">
      <alignment horizontal="left" vertical="top"/>
    </xf>
    <xf numFmtId="3" fontId="34" fillId="0" borderId="0" xfId="1" applyNumberFormat="1" applyFont="1" applyAlignment="1">
      <alignment vertical="top"/>
    </xf>
    <xf numFmtId="166" fontId="33" fillId="12" borderId="8" xfId="1" applyNumberFormat="1" applyFont="1" applyFill="1" applyBorder="1" applyAlignment="1">
      <alignment horizontal="left" vertical="top"/>
    </xf>
    <xf numFmtId="0" fontId="34" fillId="12" borderId="0" xfId="1" applyFont="1" applyFill="1" applyAlignment="1">
      <alignment horizontal="center" vertical="top" wrapText="1"/>
    </xf>
    <xf numFmtId="0" fontId="34" fillId="12" borderId="0" xfId="1" applyFont="1" applyFill="1" applyAlignment="1">
      <alignment horizontal="center" vertical="center" wrapText="1"/>
    </xf>
    <xf numFmtId="0" fontId="34" fillId="12" borderId="30" xfId="1" applyFont="1" applyFill="1" applyBorder="1" applyAlignment="1">
      <alignment horizontal="left" vertical="top" wrapText="1"/>
    </xf>
    <xf numFmtId="166" fontId="33" fillId="19" borderId="116" xfId="1" applyNumberFormat="1" applyFont="1" applyFill="1" applyBorder="1" applyAlignment="1">
      <alignment horizontal="left" vertical="center" wrapText="1"/>
    </xf>
    <xf numFmtId="166" fontId="33" fillId="12" borderId="119" xfId="1" applyNumberFormat="1" applyFont="1" applyFill="1" applyBorder="1" applyAlignment="1">
      <alignment horizontal="left" vertical="center" wrapText="1"/>
    </xf>
    <xf numFmtId="0" fontId="33" fillId="0" borderId="8" xfId="0" applyFont="1" applyBorder="1" applyAlignment="1">
      <alignment horizontal="left" vertical="top"/>
    </xf>
    <xf numFmtId="0" fontId="18" fillId="0" borderId="121" xfId="0" applyFont="1" applyBorder="1" applyAlignment="1">
      <alignment horizontal="left" vertical="top"/>
    </xf>
    <xf numFmtId="0" fontId="33" fillId="0" borderId="121" xfId="0" applyFont="1" applyBorder="1" applyAlignment="1">
      <alignment horizontal="left" vertical="top"/>
    </xf>
    <xf numFmtId="0" fontId="33" fillId="0" borderId="64" xfId="0" applyFont="1" applyBorder="1" applyAlignment="1">
      <alignment horizontal="left" vertical="top"/>
    </xf>
    <xf numFmtId="49" fontId="33" fillId="2" borderId="0" xfId="1" applyNumberFormat="1" applyFont="1" applyFill="1" applyAlignment="1">
      <alignment vertical="top" wrapText="1"/>
    </xf>
    <xf numFmtId="49" fontId="33" fillId="2" borderId="30" xfId="1" applyNumberFormat="1" applyFont="1" applyFill="1" applyBorder="1" applyAlignment="1">
      <alignment vertical="top" wrapText="1"/>
    </xf>
    <xf numFmtId="49" fontId="18" fillId="3" borderId="120" xfId="1" applyNumberFormat="1" applyFont="1" applyFill="1" applyBorder="1" applyAlignment="1">
      <alignment horizontal="left" vertical="top" wrapText="1"/>
    </xf>
    <xf numFmtId="0" fontId="18" fillId="0" borderId="29" xfId="1" applyFont="1" applyBorder="1" applyAlignment="1">
      <alignment vertical="top"/>
    </xf>
    <xf numFmtId="0" fontId="18" fillId="0" borderId="19" xfId="1" applyFont="1" applyBorder="1" applyAlignment="1">
      <alignment vertical="top"/>
    </xf>
    <xf numFmtId="49" fontId="18" fillId="0" borderId="122" xfId="1" applyNumberFormat="1" applyFont="1" applyBorder="1" applyAlignment="1">
      <alignment horizontal="left" vertical="top" wrapText="1"/>
    </xf>
    <xf numFmtId="49" fontId="18" fillId="0" borderId="121" xfId="1" applyNumberFormat="1" applyFont="1" applyBorder="1" applyAlignment="1">
      <alignment horizontal="left" vertical="top" wrapText="1"/>
    </xf>
    <xf numFmtId="0" fontId="18" fillId="0" borderId="8" xfId="0" applyFont="1" applyBorder="1" applyAlignment="1">
      <alignment vertical="top" wrapText="1"/>
    </xf>
    <xf numFmtId="0" fontId="18" fillId="19" borderId="50" xfId="8" applyFont="1" applyFill="1" applyBorder="1" applyAlignment="1">
      <alignment horizontal="center" vertical="top"/>
    </xf>
    <xf numFmtId="0" fontId="34" fillId="12" borderId="1" xfId="1" applyFont="1" applyFill="1" applyBorder="1" applyAlignment="1">
      <alignment vertical="top" wrapText="1"/>
    </xf>
    <xf numFmtId="49" fontId="18" fillId="3" borderId="29" xfId="1" applyNumberFormat="1" applyFont="1" applyFill="1" applyBorder="1" applyAlignment="1">
      <alignment horizontal="left" vertical="top"/>
    </xf>
    <xf numFmtId="0" fontId="18" fillId="3" borderId="8" xfId="1" applyFont="1" applyFill="1" applyBorder="1" applyAlignment="1">
      <alignment horizontal="left" vertical="top" wrapText="1"/>
    </xf>
    <xf numFmtId="49" fontId="20" fillId="0" borderId="33" xfId="1" applyNumberFormat="1" applyFont="1" applyBorder="1" applyAlignment="1">
      <alignment horizontal="left" vertical="top" wrapText="1"/>
    </xf>
    <xf numFmtId="0" fontId="18" fillId="3" borderId="12" xfId="1" applyFont="1" applyFill="1" applyBorder="1" applyAlignment="1">
      <alignment vertical="top" wrapText="1"/>
    </xf>
    <xf numFmtId="49" fontId="20" fillId="11" borderId="1" xfId="8" applyNumberFormat="1" applyFont="1" applyFill="1" applyBorder="1" applyAlignment="1">
      <alignment horizontal="left" vertical="top" wrapText="1"/>
    </xf>
    <xf numFmtId="166" fontId="20" fillId="11" borderId="18" xfId="8" applyNumberFormat="1" applyFont="1" applyFill="1" applyBorder="1" applyAlignment="1">
      <alignment horizontal="left" vertical="top" wrapText="1"/>
    </xf>
    <xf numFmtId="0" fontId="18" fillId="3" borderId="3" xfId="8" applyFont="1" applyFill="1" applyBorder="1" applyAlignment="1">
      <alignment vertical="top" wrapText="1"/>
    </xf>
    <xf numFmtId="166" fontId="20" fillId="12" borderId="54" xfId="8" applyNumberFormat="1" applyFont="1" applyFill="1" applyBorder="1" applyAlignment="1">
      <alignment horizontal="left" vertical="top"/>
    </xf>
    <xf numFmtId="166" fontId="20" fillId="12" borderId="53" xfId="8" applyNumberFormat="1" applyFont="1" applyFill="1" applyBorder="1" applyAlignment="1">
      <alignment horizontal="left" vertical="top"/>
    </xf>
    <xf numFmtId="49" fontId="20" fillId="11" borderId="50" xfId="1" applyNumberFormat="1" applyFont="1" applyFill="1" applyBorder="1" applyAlignment="1">
      <alignment vertical="top" wrapText="1"/>
    </xf>
    <xf numFmtId="49" fontId="20" fillId="3" borderId="29" xfId="1" applyNumberFormat="1" applyFont="1" applyFill="1" applyBorder="1" applyAlignment="1">
      <alignment horizontal="left" vertical="top"/>
    </xf>
    <xf numFmtId="0" fontId="25" fillId="3" borderId="29" xfId="1" applyFont="1" applyFill="1" applyBorder="1" applyAlignment="1">
      <alignment horizontal="left" vertical="top" wrapText="1"/>
    </xf>
    <xf numFmtId="49" fontId="20" fillId="3" borderId="19" xfId="1" applyNumberFormat="1" applyFont="1" applyFill="1" applyBorder="1" applyAlignment="1">
      <alignment horizontal="left" vertical="top"/>
    </xf>
    <xf numFmtId="0" fontId="25" fillId="3" borderId="62" xfId="1" applyFont="1" applyFill="1" applyBorder="1" applyAlignment="1">
      <alignment vertical="top" wrapText="1"/>
    </xf>
    <xf numFmtId="0" fontId="25" fillId="3" borderId="43" xfId="1" applyFont="1" applyFill="1" applyBorder="1" applyAlignment="1">
      <alignment horizontal="left" vertical="top" wrapText="1"/>
    </xf>
    <xf numFmtId="49" fontId="20" fillId="3" borderId="29" xfId="1" applyNumberFormat="1" applyFont="1" applyFill="1" applyBorder="1" applyAlignment="1">
      <alignment horizontal="left" vertical="top" wrapText="1"/>
    </xf>
    <xf numFmtId="49" fontId="20" fillId="12" borderId="7" xfId="1" applyNumberFormat="1" applyFont="1" applyFill="1" applyBorder="1" applyAlignment="1">
      <alignment vertical="top" wrapText="1"/>
    </xf>
    <xf numFmtId="49" fontId="20" fillId="2" borderId="35" xfId="8" applyNumberFormat="1" applyFont="1" applyFill="1" applyBorder="1" applyAlignment="1">
      <alignment vertical="top"/>
    </xf>
    <xf numFmtId="0" fontId="18" fillId="0" borderId="61" xfId="8" applyFont="1" applyBorder="1" applyAlignment="1">
      <alignment vertical="top" wrapText="1"/>
    </xf>
    <xf numFmtId="166" fontId="20" fillId="11" borderId="18" xfId="8" applyNumberFormat="1" applyFont="1" applyFill="1" applyBorder="1" applyAlignment="1">
      <alignment horizontal="left" vertical="top"/>
    </xf>
    <xf numFmtId="166" fontId="20" fillId="16" borderId="18" xfId="8" applyNumberFormat="1" applyFont="1" applyFill="1" applyBorder="1" applyAlignment="1">
      <alignment horizontal="left" vertical="top"/>
    </xf>
    <xf numFmtId="166" fontId="20" fillId="16" borderId="34" xfId="8" applyNumberFormat="1" applyFont="1" applyFill="1" applyBorder="1" applyAlignment="1">
      <alignment horizontal="left" vertical="top"/>
    </xf>
    <xf numFmtId="166" fontId="20" fillId="7" borderId="38" xfId="8" applyNumberFormat="1" applyFont="1" applyFill="1" applyBorder="1" applyAlignment="1">
      <alignment horizontal="left" vertical="top"/>
    </xf>
    <xf numFmtId="0" fontId="18" fillId="0" borderId="61" xfId="1" applyFont="1" applyBorder="1" applyAlignment="1">
      <alignment vertical="top" wrapText="1" shrinkToFit="1"/>
    </xf>
    <xf numFmtId="49" fontId="20" fillId="0" borderId="19" xfId="1" applyNumberFormat="1" applyFont="1" applyBorder="1" applyAlignment="1">
      <alignment vertical="top" wrapText="1"/>
    </xf>
    <xf numFmtId="49" fontId="18" fillId="0" borderId="112" xfId="1" applyNumberFormat="1" applyFont="1" applyBorder="1" applyAlignment="1">
      <alignment horizontal="left" vertical="top" wrapText="1"/>
    </xf>
    <xf numFmtId="49" fontId="18" fillId="0" borderId="78" xfId="1" applyNumberFormat="1" applyFont="1" applyBorder="1" applyAlignment="1">
      <alignment horizontal="left" vertical="top" wrapText="1"/>
    </xf>
    <xf numFmtId="49" fontId="20" fillId="0" borderId="33" xfId="1" applyNumberFormat="1" applyFont="1" applyBorder="1" applyAlignment="1">
      <alignment vertical="top" wrapText="1"/>
    </xf>
    <xf numFmtId="165" fontId="20" fillId="19" borderId="39" xfId="1" applyNumberFormat="1" applyFont="1" applyFill="1" applyBorder="1" applyAlignment="1">
      <alignment horizontal="left" vertical="top" wrapText="1"/>
    </xf>
    <xf numFmtId="165" fontId="20" fillId="8" borderId="39" xfId="1" applyNumberFormat="1" applyFont="1" applyFill="1" applyBorder="1" applyAlignment="1">
      <alignment horizontal="left" vertical="top" wrapText="1"/>
    </xf>
    <xf numFmtId="165" fontId="20" fillId="7" borderId="39" xfId="1" applyNumberFormat="1" applyFont="1" applyFill="1" applyBorder="1" applyAlignment="1">
      <alignment horizontal="left" vertical="top"/>
    </xf>
    <xf numFmtId="0" fontId="18" fillId="2" borderId="50" xfId="8" applyFont="1" applyFill="1" applyBorder="1" applyAlignment="1">
      <alignment vertical="top"/>
    </xf>
    <xf numFmtId="0" fontId="20" fillId="12" borderId="44" xfId="8" applyFont="1" applyFill="1" applyBorder="1" applyAlignment="1">
      <alignment vertical="top"/>
    </xf>
    <xf numFmtId="0" fontId="20" fillId="12" borderId="60" xfId="8" applyFont="1" applyFill="1" applyBorder="1" applyAlignment="1">
      <alignment vertical="top"/>
    </xf>
    <xf numFmtId="49" fontId="20" fillId="12" borderId="2" xfId="8" applyNumberFormat="1" applyFont="1" applyFill="1" applyBorder="1" applyAlignment="1">
      <alignment horizontal="left" vertical="top"/>
    </xf>
    <xf numFmtId="0" fontId="20" fillId="12" borderId="55" xfId="8" applyFont="1" applyFill="1" applyBorder="1" applyAlignment="1">
      <alignment vertical="top"/>
    </xf>
    <xf numFmtId="49" fontId="18" fillId="3" borderId="19" xfId="8" applyNumberFormat="1" applyFont="1" applyFill="1" applyBorder="1" applyAlignment="1">
      <alignment horizontal="left" vertical="top"/>
    </xf>
    <xf numFmtId="166" fontId="23" fillId="12" borderId="53" xfId="8" applyNumberFormat="1" applyFont="1" applyFill="1" applyBorder="1" applyAlignment="1">
      <alignment horizontal="center" vertical="top" wrapText="1"/>
    </xf>
    <xf numFmtId="0" fontId="30" fillId="12" borderId="128" xfId="8" applyFont="1" applyFill="1" applyBorder="1" applyAlignment="1">
      <alignment horizontal="center" vertical="top" wrapText="1"/>
    </xf>
    <xf numFmtId="166" fontId="20" fillId="12" borderId="128" xfId="8" applyNumberFormat="1" applyFont="1" applyFill="1" applyBorder="1" applyAlignment="1">
      <alignment horizontal="center" vertical="top" wrapText="1"/>
    </xf>
    <xf numFmtId="0" fontId="18" fillId="19" borderId="1" xfId="8" applyFont="1" applyFill="1" applyBorder="1" applyAlignment="1">
      <alignment horizontal="center" vertical="top" wrapText="1"/>
    </xf>
    <xf numFmtId="0" fontId="18" fillId="19" borderId="34" xfId="8" applyFont="1" applyFill="1" applyBorder="1" applyAlignment="1">
      <alignment vertical="top" wrapText="1"/>
    </xf>
    <xf numFmtId="166" fontId="20" fillId="12" borderId="20" xfId="8" applyNumberFormat="1" applyFont="1" applyFill="1" applyBorder="1" applyAlignment="1">
      <alignment horizontal="left" vertical="top" wrapText="1"/>
    </xf>
    <xf numFmtId="166" fontId="20" fillId="19" borderId="25" xfId="8" applyNumberFormat="1" applyFont="1" applyFill="1" applyBorder="1" applyAlignment="1">
      <alignment horizontal="left" vertical="top" wrapText="1"/>
    </xf>
    <xf numFmtId="0" fontId="18" fillId="19" borderId="25" xfId="8" applyFont="1" applyFill="1" applyBorder="1" applyAlignment="1">
      <alignment horizontal="center" vertical="top" wrapText="1"/>
    </xf>
    <xf numFmtId="166" fontId="20" fillId="12" borderId="1" xfId="8" applyNumberFormat="1" applyFont="1" applyFill="1" applyBorder="1" applyAlignment="1">
      <alignment horizontal="left" vertical="top"/>
    </xf>
    <xf numFmtId="166" fontId="20" fillId="12" borderId="128" xfId="8" applyNumberFormat="1" applyFont="1" applyFill="1" applyBorder="1" applyAlignment="1">
      <alignment horizontal="left" vertical="top"/>
    </xf>
    <xf numFmtId="166" fontId="20" fillId="11" borderId="67" xfId="8" applyNumberFormat="1" applyFont="1" applyFill="1" applyBorder="1" applyAlignment="1">
      <alignment horizontal="left" vertical="top"/>
    </xf>
    <xf numFmtId="166" fontId="20" fillId="11" borderId="1" xfId="8" applyNumberFormat="1" applyFont="1" applyFill="1" applyBorder="1" applyAlignment="1">
      <alignment horizontal="left" vertical="top"/>
    </xf>
    <xf numFmtId="0" fontId="18" fillId="2" borderId="46" xfId="1" applyFont="1" applyFill="1" applyBorder="1" applyAlignment="1">
      <alignment horizontal="center" vertical="top"/>
    </xf>
    <xf numFmtId="49" fontId="20" fillId="9" borderId="0" xfId="1" applyNumberFormat="1" applyFont="1" applyFill="1" applyAlignment="1">
      <alignment vertical="top"/>
    </xf>
    <xf numFmtId="0" fontId="18" fillId="9" borderId="46" xfId="1" applyFont="1" applyFill="1" applyBorder="1" applyAlignment="1">
      <alignment vertical="top"/>
    </xf>
    <xf numFmtId="49" fontId="20" fillId="11" borderId="37" xfId="1" applyNumberFormat="1" applyFont="1" applyFill="1" applyBorder="1" applyAlignment="1">
      <alignment vertical="top"/>
    </xf>
    <xf numFmtId="166" fontId="33" fillId="16" borderId="38" xfId="1" applyNumberFormat="1" applyFont="1" applyFill="1" applyBorder="1" applyAlignment="1">
      <alignment horizontal="left" vertical="center"/>
    </xf>
    <xf numFmtId="166" fontId="33" fillId="7" borderId="39" xfId="1" applyNumberFormat="1" applyFont="1" applyFill="1" applyBorder="1" applyAlignment="1">
      <alignment horizontal="left" vertical="top" wrapText="1"/>
    </xf>
    <xf numFmtId="166" fontId="33" fillId="12" borderId="54" xfId="1" applyNumberFormat="1" applyFont="1" applyFill="1" applyBorder="1" applyAlignment="1">
      <alignment horizontal="left" vertical="center"/>
    </xf>
    <xf numFmtId="0" fontId="34" fillId="12" borderId="34" xfId="1" applyFont="1" applyFill="1" applyBorder="1" applyAlignment="1">
      <alignment vertical="top" wrapText="1"/>
    </xf>
    <xf numFmtId="0" fontId="34" fillId="0" borderId="33" xfId="1" applyFont="1" applyBorder="1" applyAlignment="1">
      <alignment vertical="top" wrapText="1"/>
    </xf>
    <xf numFmtId="0" fontId="53" fillId="0" borderId="29" xfId="0" applyFont="1" applyBorder="1" applyAlignment="1">
      <alignment vertical="top" wrapText="1"/>
    </xf>
    <xf numFmtId="0" fontId="18" fillId="0" borderId="42" xfId="1" applyFont="1" applyBorder="1" applyAlignment="1">
      <alignment horizontal="center" vertical="center" wrapText="1"/>
    </xf>
    <xf numFmtId="0" fontId="34" fillId="0" borderId="42" xfId="1" applyFont="1" applyBorder="1" applyAlignment="1">
      <alignment horizontal="left" vertical="top" wrapText="1"/>
    </xf>
    <xf numFmtId="49" fontId="33" fillId="0" borderId="33" xfId="1" applyNumberFormat="1" applyFont="1" applyBorder="1" applyAlignment="1">
      <alignment horizontal="left" vertical="top"/>
    </xf>
    <xf numFmtId="166" fontId="33" fillId="12" borderId="128" xfId="1" applyNumberFormat="1" applyFont="1" applyFill="1" applyBorder="1" applyAlignment="1">
      <alignment horizontal="left" vertical="top"/>
    </xf>
    <xf numFmtId="166" fontId="33" fillId="12" borderId="128" xfId="1" applyNumberFormat="1" applyFont="1" applyFill="1" applyBorder="1" applyAlignment="1">
      <alignment vertical="top"/>
    </xf>
    <xf numFmtId="0" fontId="34" fillId="16" borderId="1" xfId="1" applyFont="1" applyFill="1" applyBorder="1" applyAlignment="1">
      <alignment vertical="center" textRotation="90" shrinkToFit="1"/>
    </xf>
    <xf numFmtId="49" fontId="33" fillId="16" borderId="1" xfId="1" applyNumberFormat="1" applyFont="1" applyFill="1" applyBorder="1" applyAlignment="1">
      <alignment vertical="top"/>
    </xf>
    <xf numFmtId="49" fontId="33" fillId="16" borderId="1" xfId="1" applyNumberFormat="1" applyFont="1" applyFill="1" applyBorder="1" applyAlignment="1">
      <alignment horizontal="right" vertical="top"/>
    </xf>
    <xf numFmtId="0" fontId="34" fillId="16" borderId="34" xfId="1" applyFont="1" applyFill="1" applyBorder="1" applyAlignment="1">
      <alignment horizontal="center" vertical="top" wrapText="1"/>
    </xf>
    <xf numFmtId="0" fontId="34" fillId="15" borderId="10" xfId="1" applyFont="1" applyFill="1" applyBorder="1" applyAlignment="1">
      <alignment vertical="center" textRotation="90" shrinkToFit="1"/>
    </xf>
    <xf numFmtId="0" fontId="34" fillId="22" borderId="50" xfId="1" applyFont="1" applyFill="1" applyBorder="1" applyAlignment="1">
      <alignment vertical="top"/>
    </xf>
    <xf numFmtId="49" fontId="33" fillId="22" borderId="46" xfId="1" applyNumberFormat="1" applyFont="1" applyFill="1" applyBorder="1" applyAlignment="1">
      <alignment vertical="top" wrapText="1"/>
    </xf>
    <xf numFmtId="166" fontId="33" fillId="22" borderId="18" xfId="1" applyNumberFormat="1" applyFont="1" applyFill="1" applyBorder="1" applyAlignment="1">
      <alignment horizontal="left" vertical="top" wrapText="1"/>
    </xf>
    <xf numFmtId="0" fontId="34" fillId="22" borderId="1" xfId="1" applyFont="1" applyFill="1" applyBorder="1" applyAlignment="1">
      <alignment horizontal="center" vertical="top" wrapText="1"/>
    </xf>
    <xf numFmtId="0" fontId="34" fillId="22" borderId="34" xfId="1" applyFont="1" applyFill="1" applyBorder="1" applyAlignment="1">
      <alignment horizontal="left" vertical="top" wrapText="1"/>
    </xf>
    <xf numFmtId="0" fontId="34" fillId="22" borderId="46" xfId="1" applyFont="1" applyFill="1" applyBorder="1" applyAlignment="1">
      <alignment vertical="center" textRotation="90" shrinkToFit="1"/>
    </xf>
    <xf numFmtId="49" fontId="33" fillId="22" borderId="1" xfId="1" applyNumberFormat="1" applyFont="1" applyFill="1" applyBorder="1" applyAlignment="1">
      <alignment vertical="top"/>
    </xf>
    <xf numFmtId="49" fontId="33" fillId="22" borderId="1" xfId="1" applyNumberFormat="1" applyFont="1" applyFill="1" applyBorder="1" applyAlignment="1">
      <alignment horizontal="right" vertical="top"/>
    </xf>
    <xf numFmtId="0" fontId="34" fillId="22" borderId="34" xfId="1" applyFont="1" applyFill="1" applyBorder="1" applyAlignment="1">
      <alignment horizontal="center" vertical="top" wrapText="1"/>
    </xf>
    <xf numFmtId="166" fontId="33" fillId="7" borderId="18" xfId="1" applyNumberFormat="1" applyFont="1" applyFill="1" applyBorder="1" applyAlignment="1">
      <alignment horizontal="left" vertical="top" wrapText="1"/>
    </xf>
    <xf numFmtId="166" fontId="33" fillId="12" borderId="128" xfId="1" applyNumberFormat="1" applyFont="1" applyFill="1" applyBorder="1" applyAlignment="1">
      <alignment horizontal="left" vertical="top" wrapText="1"/>
    </xf>
    <xf numFmtId="166" fontId="33" fillId="22" borderId="39" xfId="1" applyNumberFormat="1" applyFont="1" applyFill="1" applyBorder="1" applyAlignment="1">
      <alignment horizontal="left" vertical="top" wrapText="1"/>
    </xf>
    <xf numFmtId="166" fontId="33" fillId="22" borderId="38" xfId="1" applyNumberFormat="1" applyFont="1" applyFill="1" applyBorder="1" applyAlignment="1">
      <alignment horizontal="left" vertical="top" wrapText="1"/>
    </xf>
    <xf numFmtId="166" fontId="33" fillId="16" borderId="39" xfId="1" applyNumberFormat="1" applyFont="1" applyFill="1" applyBorder="1" applyAlignment="1">
      <alignment horizontal="left" vertical="top" wrapText="1"/>
    </xf>
    <xf numFmtId="166" fontId="63" fillId="0" borderId="0" xfId="1" applyNumberFormat="1" applyFont="1" applyAlignment="1">
      <alignment vertical="top"/>
    </xf>
    <xf numFmtId="0" fontId="18" fillId="0" borderId="62" xfId="1" applyFont="1" applyBorder="1" applyAlignment="1">
      <alignment horizontal="center" vertical="center" wrapText="1"/>
    </xf>
    <xf numFmtId="0" fontId="61" fillId="7" borderId="35" xfId="1" applyFont="1" applyFill="1" applyBorder="1" applyAlignment="1">
      <alignment vertical="top"/>
    </xf>
    <xf numFmtId="0" fontId="61" fillId="7" borderId="26" xfId="1" applyFont="1" applyFill="1" applyBorder="1" applyAlignment="1">
      <alignment vertical="top"/>
    </xf>
    <xf numFmtId="166" fontId="61" fillId="7" borderId="26" xfId="1" applyNumberFormat="1" applyFont="1" applyFill="1" applyBorder="1" applyAlignment="1">
      <alignment vertical="top"/>
    </xf>
    <xf numFmtId="0" fontId="61" fillId="7" borderId="26" xfId="1" applyFont="1" applyFill="1" applyBorder="1" applyAlignment="1">
      <alignment horizontal="center" vertical="top"/>
    </xf>
    <xf numFmtId="0" fontId="20" fillId="7" borderId="26" xfId="1" applyFont="1" applyFill="1" applyBorder="1" applyAlignment="1">
      <alignment vertical="top"/>
    </xf>
    <xf numFmtId="0" fontId="20" fillId="7" borderId="27" xfId="1" applyFont="1" applyFill="1" applyBorder="1" applyAlignment="1">
      <alignment vertical="top"/>
    </xf>
    <xf numFmtId="0" fontId="18" fillId="0" borderId="118" xfId="1" applyFont="1" applyBorder="1" applyAlignment="1">
      <alignment horizontal="left" vertical="top" wrapText="1" shrinkToFit="1"/>
    </xf>
    <xf numFmtId="0" fontId="18" fillId="0" borderId="110" xfId="1" applyFont="1" applyBorder="1" applyAlignment="1">
      <alignment horizontal="left" vertical="top" wrapText="1"/>
    </xf>
    <xf numFmtId="0" fontId="18" fillId="0" borderId="118" xfId="1" applyFont="1" applyBorder="1" applyAlignment="1">
      <alignment horizontal="left" vertical="top" wrapText="1"/>
    </xf>
    <xf numFmtId="0" fontId="18" fillId="0" borderId="118" xfId="1" applyFont="1" applyBorder="1" applyAlignment="1">
      <alignment vertical="top" wrapText="1"/>
    </xf>
    <xf numFmtId="166" fontId="20" fillId="11" borderId="39" xfId="8" applyNumberFormat="1" applyFont="1" applyFill="1" applyBorder="1" applyAlignment="1">
      <alignment horizontal="left" vertical="top"/>
    </xf>
    <xf numFmtId="49" fontId="20" fillId="3" borderId="120" xfId="1" applyNumberFormat="1" applyFont="1" applyFill="1" applyBorder="1" applyAlignment="1">
      <alignment horizontal="left" vertical="top"/>
    </xf>
    <xf numFmtId="49" fontId="20" fillId="12" borderId="147" xfId="1" applyNumberFormat="1" applyFont="1" applyFill="1" applyBorder="1" applyAlignment="1">
      <alignment vertical="top" wrapText="1"/>
    </xf>
    <xf numFmtId="0" fontId="20" fillId="12" borderId="147" xfId="1" applyFont="1" applyFill="1" applyBorder="1" applyAlignment="1">
      <alignment vertical="top"/>
    </xf>
    <xf numFmtId="0" fontId="18" fillId="0" borderId="76" xfId="0" applyFont="1" applyBorder="1" applyAlignment="1">
      <alignment horizontal="left" vertical="top"/>
    </xf>
    <xf numFmtId="0" fontId="18" fillId="0" borderId="47" xfId="1" applyFont="1" applyBorder="1" applyAlignment="1">
      <alignment horizontal="left" vertical="top" wrapText="1"/>
    </xf>
    <xf numFmtId="166" fontId="20" fillId="16" borderId="18" xfId="1" applyNumberFormat="1" applyFont="1" applyFill="1" applyBorder="1" applyAlignment="1">
      <alignment horizontal="left" vertical="top" wrapText="1"/>
    </xf>
    <xf numFmtId="166" fontId="20" fillId="7" borderId="18" xfId="1" applyNumberFormat="1" applyFont="1" applyFill="1" applyBorder="1" applyAlignment="1">
      <alignment horizontal="left" vertical="top" wrapText="1"/>
    </xf>
    <xf numFmtId="166" fontId="20" fillId="12" borderId="145" xfId="1" applyNumberFormat="1" applyFont="1" applyFill="1" applyBorder="1" applyAlignment="1">
      <alignment horizontal="left" vertical="top" wrapText="1"/>
    </xf>
    <xf numFmtId="166" fontId="20" fillId="12" borderId="126" xfId="1" applyNumberFormat="1" applyFont="1" applyFill="1" applyBorder="1" applyAlignment="1">
      <alignment horizontal="left" vertical="top" wrapText="1"/>
    </xf>
    <xf numFmtId="166" fontId="20" fillId="9" borderId="28" xfId="1" applyNumberFormat="1" applyFont="1" applyFill="1" applyBorder="1" applyAlignment="1">
      <alignment horizontal="left" vertical="top"/>
    </xf>
    <xf numFmtId="0" fontId="18" fillId="9" borderId="67" xfId="1" applyFont="1" applyFill="1" applyBorder="1" applyAlignment="1">
      <alignment vertical="top" wrapText="1"/>
    </xf>
    <xf numFmtId="0" fontId="34" fillId="0" borderId="76" xfId="1" applyFont="1" applyBorder="1" applyAlignment="1">
      <alignment vertical="top" wrapText="1"/>
    </xf>
    <xf numFmtId="166" fontId="64" fillId="3" borderId="0" xfId="1" applyNumberFormat="1" applyFont="1" applyFill="1" applyAlignment="1">
      <alignment vertical="top"/>
    </xf>
    <xf numFmtId="166" fontId="64" fillId="0" borderId="0" xfId="1" applyNumberFormat="1" applyFont="1" applyAlignment="1">
      <alignment vertical="top"/>
    </xf>
    <xf numFmtId="0" fontId="64" fillId="0" borderId="0" xfId="1" applyFont="1" applyAlignment="1">
      <alignment vertical="top"/>
    </xf>
    <xf numFmtId="0" fontId="0" fillId="12" borderId="106" xfId="0" applyFill="1" applyBorder="1"/>
    <xf numFmtId="49" fontId="20" fillId="12" borderId="106" xfId="1" applyNumberFormat="1" applyFont="1" applyFill="1" applyBorder="1" applyAlignment="1">
      <alignment horizontal="right" vertical="top" wrapText="1"/>
    </xf>
    <xf numFmtId="49" fontId="20" fillId="12" borderId="150" xfId="1" applyNumberFormat="1" applyFont="1" applyFill="1" applyBorder="1" applyAlignment="1">
      <alignment horizontal="right" vertical="top" wrapText="1"/>
    </xf>
    <xf numFmtId="0" fontId="20" fillId="12" borderId="147" xfId="1" applyFont="1" applyFill="1" applyBorder="1" applyAlignment="1">
      <alignment horizontal="center" vertical="top"/>
    </xf>
    <xf numFmtId="0" fontId="20" fillId="12" borderId="50" xfId="1" applyFont="1" applyFill="1" applyBorder="1" applyAlignment="1">
      <alignment horizontal="center" vertical="top"/>
    </xf>
    <xf numFmtId="49" fontId="20" fillId="4" borderId="46" xfId="1" applyNumberFormat="1" applyFont="1" applyFill="1" applyBorder="1" applyAlignment="1">
      <alignment vertical="top" wrapText="1"/>
    </xf>
    <xf numFmtId="166" fontId="20" fillId="4" borderId="18" xfId="1" applyNumberFormat="1" applyFont="1" applyFill="1" applyBorder="1" applyAlignment="1">
      <alignment horizontal="left" vertical="top" wrapText="1"/>
    </xf>
    <xf numFmtId="0" fontId="18" fillId="0" borderId="19" xfId="8" applyFont="1" applyBorder="1" applyAlignment="1">
      <alignment horizontal="left" vertical="top"/>
    </xf>
    <xf numFmtId="165" fontId="18" fillId="0" borderId="29" xfId="8" applyNumberFormat="1" applyFont="1" applyBorder="1" applyAlignment="1">
      <alignment horizontal="left" vertical="top"/>
    </xf>
    <xf numFmtId="2" fontId="18" fillId="0" borderId="29" xfId="8" applyNumberFormat="1" applyFont="1" applyBorder="1" applyAlignment="1">
      <alignment horizontal="left" vertical="top"/>
    </xf>
    <xf numFmtId="3" fontId="62" fillId="0" borderId="29" xfId="0" applyNumberFormat="1" applyFont="1" applyBorder="1" applyAlignment="1">
      <alignment horizontal="left" vertical="top"/>
    </xf>
    <xf numFmtId="0" fontId="18" fillId="3" borderId="65" xfId="0" applyFont="1" applyFill="1" applyBorder="1" applyAlignment="1">
      <alignment horizontal="left" vertical="top" wrapText="1"/>
    </xf>
    <xf numFmtId="0" fontId="18" fillId="3" borderId="30" xfId="0" applyFont="1" applyFill="1" applyBorder="1" applyAlignment="1">
      <alignment wrapText="1"/>
    </xf>
    <xf numFmtId="0" fontId="18" fillId="3" borderId="0" xfId="0" applyFont="1" applyFill="1" applyAlignment="1">
      <alignment wrapText="1"/>
    </xf>
    <xf numFmtId="0" fontId="18" fillId="12" borderId="0" xfId="8" applyFont="1" applyFill="1" applyAlignment="1">
      <alignment horizontal="center" vertical="top" wrapText="1"/>
    </xf>
    <xf numFmtId="0" fontId="18" fillId="16" borderId="46" xfId="8" applyFont="1" applyFill="1" applyBorder="1" applyAlignment="1">
      <alignment vertical="top"/>
    </xf>
    <xf numFmtId="166" fontId="20" fillId="16" borderId="116" xfId="8" applyNumberFormat="1" applyFont="1" applyFill="1" applyBorder="1" applyAlignment="1">
      <alignment horizontal="left" vertical="top" wrapText="1"/>
    </xf>
    <xf numFmtId="166" fontId="20" fillId="16" borderId="37" xfId="8" applyNumberFormat="1" applyFont="1" applyFill="1" applyBorder="1" applyAlignment="1">
      <alignment horizontal="left" vertical="top" wrapText="1"/>
    </xf>
    <xf numFmtId="166" fontId="20" fillId="16" borderId="155" xfId="8" applyNumberFormat="1" applyFont="1" applyFill="1" applyBorder="1" applyAlignment="1">
      <alignment horizontal="left" vertical="top" wrapText="1"/>
    </xf>
    <xf numFmtId="0" fontId="18" fillId="16" borderId="155" xfId="8" applyFont="1" applyFill="1" applyBorder="1" applyAlignment="1">
      <alignment horizontal="center" vertical="top" wrapText="1"/>
    </xf>
    <xf numFmtId="0" fontId="18" fillId="16" borderId="37" xfId="8" applyFont="1" applyFill="1" applyBorder="1" applyAlignment="1">
      <alignment horizontal="center" vertical="top" wrapText="1"/>
    </xf>
    <xf numFmtId="0" fontId="18" fillId="16" borderId="38" xfId="8" applyFont="1" applyFill="1" applyBorder="1" applyAlignment="1">
      <alignment vertical="top" wrapText="1"/>
    </xf>
    <xf numFmtId="166" fontId="20" fillId="7" borderId="18" xfId="8" applyNumberFormat="1" applyFont="1" applyFill="1" applyBorder="1" applyAlignment="1">
      <alignment horizontal="left" vertical="top" wrapText="1"/>
    </xf>
    <xf numFmtId="0" fontId="22" fillId="3" borderId="8" xfId="1" applyFont="1" applyFill="1" applyBorder="1" applyAlignment="1">
      <alignment horizontal="left" vertical="top" wrapText="1"/>
    </xf>
    <xf numFmtId="166" fontId="18" fillId="3" borderId="77" xfId="8" applyNumberFormat="1" applyFont="1" applyFill="1" applyBorder="1" applyAlignment="1">
      <alignment horizontal="left" vertical="top"/>
    </xf>
    <xf numFmtId="166" fontId="18" fillId="3" borderId="81" xfId="8" applyNumberFormat="1" applyFont="1" applyFill="1" applyBorder="1" applyAlignment="1">
      <alignment horizontal="left" vertical="top"/>
    </xf>
    <xf numFmtId="0" fontId="18" fillId="3" borderId="81" xfId="8" applyFont="1" applyFill="1" applyBorder="1" applyAlignment="1">
      <alignment horizontal="left" vertical="top" wrapText="1"/>
    </xf>
    <xf numFmtId="166" fontId="18" fillId="3" borderId="93" xfId="8" applyNumberFormat="1" applyFont="1" applyFill="1" applyBorder="1" applyAlignment="1">
      <alignment horizontal="left" vertical="top"/>
    </xf>
    <xf numFmtId="49" fontId="18" fillId="3" borderId="20" xfId="10" applyNumberFormat="1" applyFont="1" applyFill="1" applyBorder="1" applyAlignment="1">
      <alignment horizontal="left" vertical="top"/>
    </xf>
    <xf numFmtId="0" fontId="18" fillId="3" borderId="69" xfId="0" applyFont="1" applyFill="1" applyBorder="1" applyAlignment="1">
      <alignment horizontal="left" vertical="top" wrapText="1"/>
    </xf>
    <xf numFmtId="0" fontId="18" fillId="3" borderId="84" xfId="0" applyFont="1" applyFill="1" applyBorder="1" applyAlignment="1">
      <alignment horizontal="left" vertical="top" wrapText="1"/>
    </xf>
    <xf numFmtId="0" fontId="18" fillId="0" borderId="19" xfId="1" applyFont="1" applyBorder="1" applyAlignment="1">
      <alignment horizontal="left" vertical="top" wrapText="1"/>
    </xf>
    <xf numFmtId="0" fontId="18" fillId="0" borderId="8" xfId="1" applyFont="1" applyBorder="1" applyAlignment="1">
      <alignment horizontal="left" vertical="top" wrapText="1"/>
    </xf>
    <xf numFmtId="0" fontId="18" fillId="0" borderId="33" xfId="8" applyFont="1" applyBorder="1" applyAlignment="1">
      <alignment horizontal="left" vertical="top" wrapText="1"/>
    </xf>
    <xf numFmtId="0" fontId="18" fillId="0" borderId="47" xfId="0" applyFont="1" applyBorder="1" applyAlignment="1">
      <alignment horizontal="left" vertical="top" wrapText="1"/>
    </xf>
    <xf numFmtId="0" fontId="18" fillId="0" borderId="76" xfId="0" applyFont="1" applyBorder="1" applyAlignment="1">
      <alignment horizontal="left" vertical="top" wrapText="1"/>
    </xf>
    <xf numFmtId="0" fontId="18" fillId="0" borderId="19" xfId="0" applyFont="1" applyBorder="1" applyAlignment="1">
      <alignment horizontal="left" vertical="top" wrapText="1"/>
    </xf>
    <xf numFmtId="0" fontId="18" fillId="0" borderId="8" xfId="0" applyFont="1" applyBorder="1" applyAlignment="1">
      <alignment horizontal="left" vertical="top" wrapText="1"/>
    </xf>
    <xf numFmtId="0" fontId="18" fillId="0" borderId="78" xfId="0" applyFont="1" applyBorder="1" applyAlignment="1">
      <alignment horizontal="left" vertical="top" wrapText="1"/>
    </xf>
    <xf numFmtId="0" fontId="18" fillId="0" borderId="19" xfId="1" applyFont="1" applyBorder="1" applyAlignment="1">
      <alignment horizontal="left" vertical="top"/>
    </xf>
    <xf numFmtId="0" fontId="18" fillId="0" borderId="33" xfId="1" applyFont="1" applyBorder="1" applyAlignment="1">
      <alignment horizontal="left" vertical="top"/>
    </xf>
    <xf numFmtId="49" fontId="18" fillId="3" borderId="19" xfId="1" applyNumberFormat="1" applyFont="1" applyFill="1" applyBorder="1" applyAlignment="1">
      <alignment horizontal="left" vertical="top" wrapText="1"/>
    </xf>
    <xf numFmtId="49" fontId="18" fillId="3" borderId="33" xfId="1" applyNumberFormat="1" applyFont="1" applyFill="1" applyBorder="1" applyAlignment="1">
      <alignment horizontal="left" vertical="top" wrapText="1"/>
    </xf>
    <xf numFmtId="0" fontId="18" fillId="0" borderId="83" xfId="1" applyFont="1" applyBorder="1" applyAlignment="1">
      <alignment horizontal="left" vertical="top" wrapText="1"/>
    </xf>
    <xf numFmtId="166" fontId="18" fillId="0" borderId="8" xfId="8" applyNumberFormat="1" applyFont="1" applyBorder="1" applyAlignment="1">
      <alignment horizontal="left" vertical="top"/>
    </xf>
    <xf numFmtId="166" fontId="18" fillId="0" borderId="33" xfId="8" applyNumberFormat="1" applyFont="1" applyBorder="1" applyAlignment="1">
      <alignment horizontal="left" vertical="top"/>
    </xf>
    <xf numFmtId="0" fontId="18" fillId="0" borderId="33" xfId="8" applyFont="1" applyBorder="1" applyAlignment="1">
      <alignment horizontal="left" vertical="top"/>
    </xf>
    <xf numFmtId="0" fontId="18" fillId="0" borderId="78" xfId="1" applyFont="1" applyBorder="1" applyAlignment="1">
      <alignment horizontal="left" vertical="top" wrapText="1"/>
    </xf>
    <xf numFmtId="3" fontId="18" fillId="0" borderId="76" xfId="1" applyNumberFormat="1" applyFont="1" applyBorder="1" applyAlignment="1">
      <alignment horizontal="left" vertical="top" wrapText="1"/>
    </xf>
    <xf numFmtId="0" fontId="18" fillId="0" borderId="84" xfId="1" applyFont="1" applyBorder="1" applyAlignment="1">
      <alignment horizontal="left" vertical="top" wrapText="1"/>
    </xf>
    <xf numFmtId="0" fontId="18" fillId="0" borderId="0" xfId="1" applyFont="1" applyAlignment="1">
      <alignment horizontal="center" vertical="top" wrapText="1"/>
    </xf>
    <xf numFmtId="0" fontId="18" fillId="0" borderId="156" xfId="1" applyFont="1" applyBorder="1" applyAlignment="1">
      <alignment horizontal="center" vertical="center" wrapText="1"/>
    </xf>
    <xf numFmtId="0" fontId="18" fillId="0" borderId="47" xfId="0" applyFont="1" applyBorder="1" applyAlignment="1">
      <alignment horizontal="left" vertical="top"/>
    </xf>
    <xf numFmtId="0" fontId="18" fillId="0" borderId="43" xfId="0" applyFont="1" applyBorder="1" applyAlignment="1">
      <alignment horizontal="left" vertical="top" wrapText="1"/>
    </xf>
    <xf numFmtId="0" fontId="18" fillId="0" borderId="43" xfId="0" applyFont="1" applyBorder="1" applyAlignment="1">
      <alignment horizontal="left" vertical="top"/>
    </xf>
    <xf numFmtId="0" fontId="18" fillId="0" borderId="45" xfId="0" applyFont="1" applyBorder="1" applyAlignment="1">
      <alignment horizontal="left" vertical="top" wrapText="1"/>
    </xf>
    <xf numFmtId="0" fontId="25" fillId="0" borderId="45" xfId="0" applyFont="1" applyBorder="1" applyAlignment="1">
      <alignment horizontal="left" vertical="top"/>
    </xf>
    <xf numFmtId="0" fontId="55" fillId="0" borderId="47" xfId="0" applyFont="1" applyBorder="1" applyAlignment="1">
      <alignment horizontal="left" vertical="top" wrapText="1"/>
    </xf>
    <xf numFmtId="0" fontId="25" fillId="0" borderId="47" xfId="0" applyFont="1" applyBorder="1" applyAlignment="1">
      <alignment horizontal="left" vertical="top"/>
    </xf>
    <xf numFmtId="0" fontId="25" fillId="0" borderId="47" xfId="0" applyFont="1" applyBorder="1" applyAlignment="1">
      <alignment horizontal="left" vertical="top" wrapText="1"/>
    </xf>
    <xf numFmtId="0" fontId="18" fillId="0" borderId="45" xfId="0" applyFont="1" applyBorder="1" applyAlignment="1">
      <alignment horizontal="left" vertical="top"/>
    </xf>
    <xf numFmtId="0" fontId="25" fillId="0" borderId="8" xfId="0" applyFont="1" applyBorder="1" applyAlignment="1">
      <alignment horizontal="left" vertical="top"/>
    </xf>
    <xf numFmtId="165" fontId="20" fillId="12" borderId="128" xfId="1" applyNumberFormat="1" applyFont="1" applyFill="1" applyBorder="1" applyAlignment="1">
      <alignment horizontal="left" vertical="top" wrapText="1"/>
    </xf>
    <xf numFmtId="0" fontId="18" fillId="0" borderId="29" xfId="1" applyFont="1" applyBorder="1" applyAlignment="1">
      <alignment horizontal="left" vertical="top"/>
    </xf>
    <xf numFmtId="165" fontId="18" fillId="0" borderId="29" xfId="1" applyNumberFormat="1" applyFont="1" applyBorder="1" applyAlignment="1">
      <alignment horizontal="left" vertical="top"/>
    </xf>
    <xf numFmtId="3" fontId="18" fillId="0" borderId="29" xfId="1" applyNumberFormat="1" applyFont="1" applyBorder="1" applyAlignment="1">
      <alignment horizontal="left" vertical="top" wrapText="1"/>
    </xf>
    <xf numFmtId="0" fontId="18" fillId="0" borderId="76" xfId="1" applyFont="1" applyBorder="1" applyAlignment="1">
      <alignment horizontal="left" vertical="top"/>
    </xf>
    <xf numFmtId="165" fontId="18" fillId="0" borderId="77" xfId="1" applyNumberFormat="1" applyFont="1" applyBorder="1" applyAlignment="1">
      <alignment horizontal="left" vertical="top" wrapText="1"/>
    </xf>
    <xf numFmtId="0" fontId="18" fillId="0" borderId="77" xfId="1" applyFont="1" applyBorder="1" applyAlignment="1">
      <alignment horizontal="left" vertical="top"/>
    </xf>
    <xf numFmtId="165" fontId="18" fillId="0" borderId="76" xfId="1" applyNumberFormat="1" applyFont="1" applyBorder="1" applyAlignment="1">
      <alignment horizontal="left" vertical="top"/>
    </xf>
    <xf numFmtId="165" fontId="18" fillId="0" borderId="76" xfId="1" applyNumberFormat="1" applyFont="1" applyBorder="1" applyAlignment="1">
      <alignment horizontal="left" vertical="top" wrapText="1"/>
    </xf>
    <xf numFmtId="0" fontId="18" fillId="0" borderId="33" xfId="1" applyFont="1" applyBorder="1" applyAlignment="1">
      <alignment horizontal="left" vertical="top" wrapText="1"/>
    </xf>
    <xf numFmtId="165" fontId="18" fillId="0" borderId="33" xfId="1" applyNumberFormat="1" applyFont="1" applyBorder="1" applyAlignment="1">
      <alignment horizontal="left" vertical="top"/>
    </xf>
    <xf numFmtId="0" fontId="18" fillId="0" borderId="8" xfId="1" applyFont="1" applyBorder="1" applyAlignment="1">
      <alignment horizontal="left" vertical="top"/>
    </xf>
    <xf numFmtId="0" fontId="18" fillId="0" borderId="64" xfId="1" applyFont="1" applyBorder="1" applyAlignment="1">
      <alignment horizontal="left" vertical="top" wrapText="1"/>
    </xf>
    <xf numFmtId="0" fontId="18" fillId="0" borderId="20" xfId="1" applyFont="1" applyBorder="1" applyAlignment="1">
      <alignment horizontal="left" vertical="top" wrapText="1"/>
    </xf>
    <xf numFmtId="165" fontId="18" fillId="0" borderId="8" xfId="1" applyNumberFormat="1" applyFont="1" applyBorder="1" applyAlignment="1">
      <alignment horizontal="left" vertical="top" wrapText="1"/>
    </xf>
    <xf numFmtId="0" fontId="18" fillId="0" borderId="84" xfId="1" applyFont="1" applyBorder="1" applyAlignment="1">
      <alignment horizontal="left" vertical="top"/>
    </xf>
    <xf numFmtId="165" fontId="18" fillId="0" borderId="29" xfId="1" applyNumberFormat="1" applyFont="1" applyBorder="1" applyAlignment="1">
      <alignment horizontal="left" vertical="top" wrapText="1"/>
    </xf>
    <xf numFmtId="0" fontId="18" fillId="0" borderId="78" xfId="1" applyFont="1" applyBorder="1" applyAlignment="1">
      <alignment vertical="top" wrapText="1"/>
    </xf>
    <xf numFmtId="165" fontId="64" fillId="0" borderId="0" xfId="1" applyNumberFormat="1" applyFont="1" applyAlignment="1">
      <alignment vertical="top"/>
    </xf>
    <xf numFmtId="166" fontId="18" fillId="0" borderId="29" xfId="8" applyNumberFormat="1" applyFont="1" applyBorder="1" applyAlignment="1">
      <alignment horizontal="left" vertical="top"/>
    </xf>
    <xf numFmtId="166" fontId="18" fillId="0" borderId="19" xfId="8" applyNumberFormat="1" applyFont="1" applyBorder="1" applyAlignment="1">
      <alignment horizontal="left" vertical="top"/>
    </xf>
    <xf numFmtId="0" fontId="18" fillId="0" borderId="20" xfId="8" applyFont="1" applyBorder="1" applyAlignment="1">
      <alignment horizontal="left" vertical="top"/>
    </xf>
    <xf numFmtId="49" fontId="20" fillId="3" borderId="64" xfId="10" applyNumberFormat="1" applyFont="1" applyFill="1" applyBorder="1" applyAlignment="1">
      <alignment horizontal="left" vertical="top"/>
    </xf>
    <xf numFmtId="0" fontId="18" fillId="3" borderId="12" xfId="8" applyFont="1" applyFill="1" applyBorder="1" applyAlignment="1">
      <alignment horizontal="left" vertical="top" wrapText="1"/>
    </xf>
    <xf numFmtId="166" fontId="18" fillId="0" borderId="42" xfId="8" applyNumberFormat="1" applyFont="1" applyBorder="1" applyAlignment="1">
      <alignment horizontal="left" vertical="top"/>
    </xf>
    <xf numFmtId="166" fontId="20" fillId="12" borderId="53" xfId="1" applyNumberFormat="1" applyFont="1" applyFill="1" applyBorder="1" applyAlignment="1">
      <alignment horizontal="left" vertical="top"/>
    </xf>
    <xf numFmtId="0" fontId="25" fillId="3" borderId="19" xfId="1" applyFont="1" applyFill="1" applyBorder="1" applyAlignment="1">
      <alignment horizontal="left" vertical="top" wrapText="1"/>
    </xf>
    <xf numFmtId="0" fontId="25" fillId="0" borderId="33" xfId="1" applyFont="1" applyBorder="1" applyAlignment="1">
      <alignment horizontal="left" vertical="top" wrapText="1"/>
    </xf>
    <xf numFmtId="0" fontId="25" fillId="0" borderId="43" xfId="1" applyFont="1" applyBorder="1" applyAlignment="1">
      <alignment horizontal="left" vertical="top" wrapText="1"/>
    </xf>
    <xf numFmtId="166" fontId="25" fillId="0" borderId="8" xfId="8" applyNumberFormat="1" applyFont="1" applyBorder="1" applyAlignment="1">
      <alignment horizontal="left" vertical="top"/>
    </xf>
    <xf numFmtId="0" fontId="25" fillId="0" borderId="20" xfId="1" applyFont="1" applyBorder="1" applyAlignment="1">
      <alignment horizontal="left" vertical="top" wrapText="1"/>
    </xf>
    <xf numFmtId="0" fontId="25" fillId="0" borderId="20" xfId="8" applyFont="1" applyBorder="1" applyAlignment="1">
      <alignment horizontal="left" vertical="top"/>
    </xf>
    <xf numFmtId="0" fontId="25" fillId="0" borderId="8" xfId="1" applyFont="1" applyBorder="1" applyAlignment="1">
      <alignment horizontal="left" vertical="top" wrapText="1"/>
    </xf>
    <xf numFmtId="0" fontId="25" fillId="0" borderId="82" xfId="1" applyFont="1" applyBorder="1" applyAlignment="1">
      <alignment horizontal="left" vertical="top" wrapText="1"/>
    </xf>
    <xf numFmtId="166" fontId="25" fillId="0" borderId="78" xfId="8" applyNumberFormat="1" applyFont="1" applyBorder="1" applyAlignment="1">
      <alignment horizontal="left" vertical="top"/>
    </xf>
    <xf numFmtId="166" fontId="20" fillId="12" borderId="67" xfId="1" applyNumberFormat="1" applyFont="1" applyFill="1" applyBorder="1" applyAlignment="1">
      <alignment horizontal="left" vertical="top"/>
    </xf>
    <xf numFmtId="166" fontId="20" fillId="12" borderId="127" xfId="1" applyNumberFormat="1" applyFont="1" applyFill="1" applyBorder="1" applyAlignment="1">
      <alignment horizontal="left" vertical="top"/>
    </xf>
    <xf numFmtId="166" fontId="18" fillId="0" borderId="29" xfId="1" applyNumberFormat="1" applyFont="1" applyBorder="1" applyAlignment="1">
      <alignment horizontal="left" vertical="top" wrapText="1"/>
    </xf>
    <xf numFmtId="3" fontId="18" fillId="0" borderId="157" xfId="1" applyNumberFormat="1" applyFont="1" applyBorder="1" applyAlignment="1">
      <alignment horizontal="left" vertical="top" wrapText="1"/>
    </xf>
    <xf numFmtId="3" fontId="18" fillId="0" borderId="158" xfId="1" applyNumberFormat="1" applyFont="1" applyBorder="1" applyAlignment="1">
      <alignment horizontal="left" vertical="top" wrapText="1"/>
    </xf>
    <xf numFmtId="0" fontId="18" fillId="3" borderId="31" xfId="1" applyFont="1" applyFill="1" applyBorder="1" applyAlignment="1">
      <alignment horizontal="left" vertical="top" wrapText="1"/>
    </xf>
    <xf numFmtId="0" fontId="25" fillId="3" borderId="19" xfId="0" applyFont="1" applyFill="1" applyBorder="1" applyAlignment="1">
      <alignment horizontal="left" vertical="top" wrapText="1"/>
    </xf>
    <xf numFmtId="0" fontId="25" fillId="0" borderId="19" xfId="8" applyFont="1" applyBorder="1" applyAlignment="1">
      <alignment horizontal="left" vertical="top"/>
    </xf>
    <xf numFmtId="166" fontId="20" fillId="11" borderId="46" xfId="1" applyNumberFormat="1" applyFont="1" applyFill="1" applyBorder="1" applyAlignment="1">
      <alignment horizontal="left" vertical="top" wrapText="1"/>
    </xf>
    <xf numFmtId="166" fontId="20" fillId="10" borderId="39" xfId="8" applyNumberFormat="1" applyFont="1" applyFill="1" applyBorder="1" applyAlignment="1">
      <alignment horizontal="left" vertical="top" wrapText="1"/>
    </xf>
    <xf numFmtId="3" fontId="18" fillId="0" borderId="61" xfId="8" applyNumberFormat="1" applyFont="1" applyBorder="1" applyAlignment="1">
      <alignment vertical="top" wrapText="1"/>
    </xf>
    <xf numFmtId="0" fontId="25" fillId="3" borderId="76" xfId="0" applyFont="1" applyFill="1" applyBorder="1" applyAlignment="1">
      <alignment vertical="top"/>
    </xf>
    <xf numFmtId="166" fontId="34" fillId="0" borderId="70" xfId="1" applyNumberFormat="1" applyFont="1" applyBorder="1" applyAlignment="1">
      <alignment horizontal="left" vertical="top"/>
    </xf>
    <xf numFmtId="0" fontId="34" fillId="0" borderId="70" xfId="1" applyFont="1" applyBorder="1" applyAlignment="1">
      <alignment horizontal="left" vertical="top"/>
    </xf>
    <xf numFmtId="166" fontId="34" fillId="0" borderId="33" xfId="1" applyNumberFormat="1" applyFont="1" applyBorder="1" applyAlignment="1">
      <alignment horizontal="left" vertical="top"/>
    </xf>
    <xf numFmtId="166" fontId="34" fillId="0" borderId="29" xfId="1" applyNumberFormat="1" applyFont="1" applyBorder="1" applyAlignment="1">
      <alignment horizontal="left" vertical="top"/>
    </xf>
    <xf numFmtId="165" fontId="34" fillId="0" borderId="29" xfId="1" applyNumberFormat="1" applyFont="1" applyBorder="1" applyAlignment="1">
      <alignment horizontal="left" vertical="top"/>
    </xf>
    <xf numFmtId="0" fontId="34" fillId="0" borderId="33" xfId="1" applyFont="1" applyBorder="1" applyAlignment="1">
      <alignment horizontal="left" vertical="top"/>
    </xf>
    <xf numFmtId="166" fontId="18" fillId="0" borderId="29" xfId="1" applyNumberFormat="1" applyFont="1" applyBorder="1" applyAlignment="1">
      <alignment horizontal="left" vertical="top"/>
    </xf>
    <xf numFmtId="0" fontId="34" fillId="16" borderId="10" xfId="1" applyFont="1" applyFill="1" applyBorder="1" applyAlignment="1">
      <alignment vertical="top"/>
    </xf>
    <xf numFmtId="0" fontId="18" fillId="0" borderId="76" xfId="8" applyFont="1" applyBorder="1" applyAlignment="1">
      <alignment horizontal="left" vertical="top"/>
    </xf>
    <xf numFmtId="3" fontId="18" fillId="0" borderId="76" xfId="8" applyNumberFormat="1" applyFont="1" applyBorder="1" applyAlignment="1">
      <alignment horizontal="left" vertical="top"/>
    </xf>
    <xf numFmtId="0" fontId="18" fillId="0" borderId="45" xfId="0" applyFont="1" applyBorder="1" applyAlignment="1">
      <alignment vertical="top" wrapText="1"/>
    </xf>
    <xf numFmtId="0" fontId="18" fillId="0" borderId="47" xfId="0" applyFont="1" applyBorder="1" applyAlignment="1">
      <alignment vertical="top" wrapText="1"/>
    </xf>
    <xf numFmtId="0" fontId="18" fillId="0" borderId="43" xfId="0" applyFont="1" applyBorder="1" applyAlignment="1">
      <alignment vertical="top" wrapText="1"/>
    </xf>
    <xf numFmtId="0" fontId="18" fillId="0" borderId="76" xfId="0" applyFont="1" applyBorder="1" applyAlignment="1">
      <alignment vertical="top" wrapText="1"/>
    </xf>
    <xf numFmtId="0" fontId="18" fillId="0" borderId="91" xfId="8" applyFont="1" applyBorder="1" applyAlignment="1">
      <alignment horizontal="left" vertical="top"/>
    </xf>
    <xf numFmtId="0" fontId="18" fillId="0" borderId="94" xfId="8" applyFont="1" applyBorder="1" applyAlignment="1">
      <alignment horizontal="left" vertical="top"/>
    </xf>
    <xf numFmtId="0" fontId="18" fillId="0" borderId="8" xfId="8" applyFont="1" applyBorder="1" applyAlignment="1">
      <alignment horizontal="left" vertical="top"/>
    </xf>
    <xf numFmtId="0" fontId="18" fillId="9" borderId="1" xfId="1" applyFont="1" applyFill="1" applyBorder="1" applyAlignment="1">
      <alignment horizontal="center" vertical="top"/>
    </xf>
    <xf numFmtId="166" fontId="18" fillId="0" borderId="29" xfId="8" applyNumberFormat="1" applyFont="1" applyBorder="1" applyAlignment="1">
      <alignment horizontal="left" vertical="top" wrapText="1"/>
    </xf>
    <xf numFmtId="166" fontId="18" fillId="0" borderId="33" xfId="8" applyNumberFormat="1" applyFont="1" applyBorder="1" applyAlignment="1">
      <alignment horizontal="left" vertical="top" wrapText="1"/>
    </xf>
    <xf numFmtId="166" fontId="18" fillId="0" borderId="64" xfId="8" applyNumberFormat="1" applyFont="1" applyBorder="1" applyAlignment="1">
      <alignment horizontal="left" vertical="top" wrapText="1"/>
    </xf>
    <xf numFmtId="166" fontId="18" fillId="0" borderId="19" xfId="8" applyNumberFormat="1" applyFont="1" applyBorder="1" applyAlignment="1">
      <alignment horizontal="left" vertical="top" wrapText="1"/>
    </xf>
    <xf numFmtId="166" fontId="18" fillId="0" borderId="20" xfId="8" applyNumberFormat="1" applyFont="1" applyBorder="1" applyAlignment="1">
      <alignment horizontal="left" vertical="top" wrapText="1"/>
    </xf>
    <xf numFmtId="3" fontId="18" fillId="0" borderId="29" xfId="1" applyNumberFormat="1" applyFont="1" applyBorder="1" applyAlignment="1">
      <alignment horizontal="left" vertical="top"/>
    </xf>
    <xf numFmtId="3" fontId="18" fillId="0" borderId="12" xfId="1" applyNumberFormat="1" applyFont="1" applyBorder="1" applyAlignment="1">
      <alignment horizontal="left" vertical="top"/>
    </xf>
    <xf numFmtId="3" fontId="18" fillId="0" borderId="76" xfId="1" applyNumberFormat="1" applyFont="1" applyBorder="1" applyAlignment="1">
      <alignment horizontal="left" vertical="top"/>
    </xf>
    <xf numFmtId="166" fontId="18" fillId="3" borderId="0" xfId="1" applyNumberFormat="1" applyFont="1" applyFill="1" applyAlignment="1">
      <alignment vertical="center"/>
    </xf>
    <xf numFmtId="166" fontId="18" fillId="3" borderId="1" xfId="1" applyNumberFormat="1" applyFont="1" applyFill="1" applyBorder="1" applyAlignment="1">
      <alignment vertical="center"/>
    </xf>
    <xf numFmtId="3" fontId="64" fillId="0" borderId="0" xfId="8" applyNumberFormat="1" applyFont="1" applyAlignment="1">
      <alignment vertical="top"/>
    </xf>
    <xf numFmtId="166" fontId="64" fillId="0" borderId="0" xfId="8" applyNumberFormat="1" applyFont="1" applyAlignment="1">
      <alignment vertical="top"/>
    </xf>
    <xf numFmtId="166" fontId="18" fillId="0" borderId="33" xfId="1" applyNumberFormat="1" applyFont="1" applyBorder="1" applyAlignment="1">
      <alignment horizontal="left" vertical="top" wrapText="1"/>
    </xf>
    <xf numFmtId="166" fontId="18" fillId="0" borderId="19" xfId="1" applyNumberFormat="1" applyFont="1" applyBorder="1" applyAlignment="1">
      <alignment horizontal="left" vertical="top" wrapText="1"/>
    </xf>
    <xf numFmtId="3" fontId="18" fillId="0" borderId="12" xfId="1" applyNumberFormat="1" applyFont="1" applyBorder="1" applyAlignment="1">
      <alignment horizontal="left" vertical="top" wrapText="1"/>
    </xf>
    <xf numFmtId="3" fontId="18" fillId="0" borderId="19" xfId="1" applyNumberFormat="1" applyFont="1" applyBorder="1" applyAlignment="1">
      <alignment horizontal="left" vertical="top" wrapText="1"/>
    </xf>
    <xf numFmtId="3" fontId="18" fillId="0" borderId="20" xfId="1" applyNumberFormat="1" applyFont="1" applyBorder="1" applyAlignment="1">
      <alignment horizontal="left" vertical="top" wrapText="1"/>
    </xf>
    <xf numFmtId="3" fontId="18" fillId="0" borderId="70" xfId="1" applyNumberFormat="1" applyFont="1" applyBorder="1" applyAlignment="1">
      <alignment horizontal="left" vertical="top" wrapText="1"/>
    </xf>
    <xf numFmtId="3" fontId="18" fillId="0" borderId="74" xfId="1" applyNumberFormat="1" applyFont="1" applyBorder="1" applyAlignment="1">
      <alignment horizontal="left" vertical="top" wrapText="1"/>
    </xf>
    <xf numFmtId="3" fontId="18" fillId="0" borderId="71" xfId="1" applyNumberFormat="1" applyFont="1" applyBorder="1" applyAlignment="1">
      <alignment horizontal="left" vertical="top" wrapText="1"/>
    </xf>
    <xf numFmtId="3" fontId="18" fillId="0" borderId="73" xfId="1" applyNumberFormat="1" applyFont="1" applyBorder="1" applyAlignment="1">
      <alignment horizontal="left" vertical="top" wrapText="1"/>
    </xf>
    <xf numFmtId="166" fontId="20" fillId="11" borderId="40" xfId="1" applyNumberFormat="1" applyFont="1" applyFill="1" applyBorder="1" applyAlignment="1">
      <alignment horizontal="left" vertical="top"/>
    </xf>
    <xf numFmtId="166" fontId="20" fillId="11" borderId="38" xfId="1" applyNumberFormat="1" applyFont="1" applyFill="1" applyBorder="1" applyAlignment="1">
      <alignment horizontal="left" vertical="top"/>
    </xf>
    <xf numFmtId="166" fontId="20" fillId="11" borderId="39" xfId="1" applyNumberFormat="1" applyFont="1" applyFill="1" applyBorder="1" applyAlignment="1">
      <alignment horizontal="left" vertical="top"/>
    </xf>
    <xf numFmtId="0" fontId="60" fillId="0" borderId="76" xfId="0" applyFont="1" applyBorder="1" applyAlignment="1">
      <alignment horizontal="left" vertical="top"/>
    </xf>
    <xf numFmtId="166" fontId="18" fillId="0" borderId="77" xfId="1" applyNumberFormat="1" applyFont="1" applyBorder="1" applyAlignment="1">
      <alignment horizontal="left" vertical="top" wrapText="1"/>
    </xf>
    <xf numFmtId="166" fontId="18" fillId="0" borderId="76" xfId="1" applyNumberFormat="1" applyFont="1" applyBorder="1" applyAlignment="1">
      <alignment horizontal="left" vertical="top" wrapText="1"/>
    </xf>
    <xf numFmtId="166" fontId="18" fillId="0" borderId="84" xfId="1" applyNumberFormat="1" applyFont="1" applyBorder="1" applyAlignment="1">
      <alignment horizontal="left" vertical="top" wrapText="1"/>
    </xf>
    <xf numFmtId="166" fontId="18" fillId="0" borderId="78" xfId="1" applyNumberFormat="1" applyFont="1" applyBorder="1" applyAlignment="1">
      <alignment horizontal="left" vertical="top" wrapText="1"/>
    </xf>
    <xf numFmtId="3" fontId="18" fillId="0" borderId="84" xfId="1" applyNumberFormat="1" applyFont="1" applyBorder="1" applyAlignment="1">
      <alignment horizontal="left" vertical="top" wrapText="1"/>
    </xf>
    <xf numFmtId="3" fontId="18" fillId="0" borderId="78" xfId="1" applyNumberFormat="1" applyFont="1" applyBorder="1" applyAlignment="1">
      <alignment horizontal="left" vertical="top" wrapText="1"/>
    </xf>
    <xf numFmtId="3" fontId="18" fillId="0" borderId="77" xfId="1" applyNumberFormat="1" applyFont="1" applyBorder="1" applyAlignment="1">
      <alignment horizontal="left" vertical="top" wrapText="1"/>
    </xf>
    <xf numFmtId="3" fontId="18" fillId="0" borderId="8" xfId="1" applyNumberFormat="1" applyFont="1" applyBorder="1" applyAlignment="1">
      <alignment horizontal="left" vertical="top" wrapText="1"/>
    </xf>
    <xf numFmtId="3" fontId="18" fillId="0" borderId="28" xfId="1" applyNumberFormat="1" applyFont="1" applyBorder="1" applyAlignment="1">
      <alignment horizontal="left" vertical="top" wrapText="1"/>
    </xf>
    <xf numFmtId="3" fontId="18" fillId="0" borderId="93" xfId="1" applyNumberFormat="1" applyFont="1" applyBorder="1" applyAlignment="1">
      <alignment horizontal="left" vertical="top" wrapText="1"/>
    </xf>
    <xf numFmtId="3" fontId="18" fillId="0" borderId="92" xfId="1" applyNumberFormat="1" applyFont="1" applyBorder="1" applyAlignment="1">
      <alignment horizontal="left" vertical="top" wrapText="1"/>
    </xf>
    <xf numFmtId="0" fontId="18" fillId="0" borderId="81" xfId="1" applyFont="1" applyBorder="1" applyAlignment="1">
      <alignment horizontal="left" vertical="top" wrapText="1"/>
    </xf>
    <xf numFmtId="0" fontId="18" fillId="0" borderId="82" xfId="1" applyFont="1" applyBorder="1" applyAlignment="1">
      <alignment horizontal="left" vertical="top" wrapText="1"/>
    </xf>
    <xf numFmtId="0" fontId="18" fillId="0" borderId="78" xfId="1" applyFont="1" applyBorder="1" applyAlignment="1">
      <alignment horizontal="left" vertical="top"/>
    </xf>
    <xf numFmtId="165" fontId="18" fillId="0" borderId="78" xfId="1" applyNumberFormat="1" applyFont="1" applyBorder="1" applyAlignment="1">
      <alignment horizontal="left" vertical="top"/>
    </xf>
    <xf numFmtId="0" fontId="18" fillId="0" borderId="78" xfId="1" applyFont="1" applyBorder="1" applyAlignment="1">
      <alignment vertical="top" wrapText="1" shrinkToFit="1"/>
    </xf>
    <xf numFmtId="0" fontId="18" fillId="0" borderId="92" xfId="1" applyFont="1" applyBorder="1" applyAlignment="1">
      <alignment horizontal="left" vertical="top"/>
    </xf>
    <xf numFmtId="0" fontId="18" fillId="0" borderId="45" xfId="1" applyFont="1" applyBorder="1" applyAlignment="1">
      <alignment horizontal="left" vertical="top" wrapText="1"/>
    </xf>
    <xf numFmtId="0" fontId="18" fillId="0" borderId="43" xfId="1" applyFont="1" applyBorder="1" applyAlignment="1">
      <alignment horizontal="left" vertical="top" wrapText="1"/>
    </xf>
    <xf numFmtId="166" fontId="18" fillId="0" borderId="20" xfId="1" applyNumberFormat="1" applyFont="1" applyBorder="1" applyAlignment="1">
      <alignment horizontal="left" vertical="top" wrapText="1"/>
    </xf>
    <xf numFmtId="3" fontId="18" fillId="0" borderId="83" xfId="1" applyNumberFormat="1" applyFont="1" applyBorder="1" applyAlignment="1">
      <alignment horizontal="left" vertical="top" wrapText="1"/>
    </xf>
    <xf numFmtId="166" fontId="18" fillId="0" borderId="76" xfId="0" applyNumberFormat="1" applyFont="1" applyBorder="1" applyAlignment="1">
      <alignment horizontal="left" vertical="top" wrapText="1"/>
    </xf>
    <xf numFmtId="0" fontId="22" fillId="0" borderId="76" xfId="0" applyFont="1" applyBorder="1" applyAlignment="1">
      <alignment vertical="top" wrapText="1"/>
    </xf>
    <xf numFmtId="0" fontId="18" fillId="0" borderId="83" xfId="1" applyFont="1" applyBorder="1" applyAlignment="1">
      <alignment vertical="top" wrapText="1"/>
    </xf>
    <xf numFmtId="0" fontId="18" fillId="0" borderId="82" xfId="1" applyFont="1" applyBorder="1" applyAlignment="1">
      <alignment vertical="top" wrapText="1"/>
    </xf>
    <xf numFmtId="0" fontId="18" fillId="0" borderId="93" xfId="1" applyFont="1" applyBorder="1" applyAlignment="1">
      <alignment horizontal="left" vertical="top" wrapText="1"/>
    </xf>
    <xf numFmtId="166" fontId="18" fillId="0" borderId="78" xfId="0" applyNumberFormat="1" applyFont="1" applyBorder="1" applyAlignment="1">
      <alignment horizontal="left" vertical="top" wrapText="1"/>
    </xf>
    <xf numFmtId="3" fontId="20" fillId="2" borderId="39" xfId="1" applyNumberFormat="1" applyFont="1" applyFill="1" applyBorder="1" applyAlignment="1">
      <alignment horizontal="center" vertical="center" wrapText="1"/>
    </xf>
    <xf numFmtId="3" fontId="33" fillId="2" borderId="39" xfId="1" applyNumberFormat="1" applyFont="1" applyFill="1" applyBorder="1" applyAlignment="1">
      <alignment horizontal="center" vertical="center" wrapText="1"/>
    </xf>
    <xf numFmtId="166" fontId="59" fillId="0" borderId="29" xfId="1" applyNumberFormat="1" applyFont="1" applyBorder="1" applyAlignment="1">
      <alignment horizontal="left" vertical="top"/>
    </xf>
    <xf numFmtId="166" fontId="59" fillId="0" borderId="29" xfId="1" applyNumberFormat="1" applyFont="1" applyBorder="1" applyAlignment="1">
      <alignment horizontal="left" vertical="top" wrapText="1"/>
    </xf>
    <xf numFmtId="1" fontId="34" fillId="0" borderId="29" xfId="1" applyNumberFormat="1" applyFont="1" applyBorder="1" applyAlignment="1">
      <alignment horizontal="left" vertical="top"/>
    </xf>
    <xf numFmtId="1" fontId="59" fillId="0" borderId="29" xfId="1" applyNumberFormat="1" applyFont="1" applyBorder="1" applyAlignment="1">
      <alignment horizontal="left" vertical="top"/>
    </xf>
    <xf numFmtId="3" fontId="59" fillId="0" borderId="29" xfId="1" applyNumberFormat="1" applyFont="1" applyBorder="1" applyAlignment="1">
      <alignment horizontal="left" vertical="top" wrapText="1"/>
    </xf>
    <xf numFmtId="166" fontId="34" fillId="0" borderId="33" xfId="1" applyNumberFormat="1" applyFont="1" applyBorder="1" applyAlignment="1">
      <alignment horizontal="left" vertical="top" wrapText="1"/>
    </xf>
    <xf numFmtId="166" fontId="34" fillId="0" borderId="29" xfId="1" applyNumberFormat="1" applyFont="1" applyBorder="1" applyAlignment="1">
      <alignment horizontal="left" vertical="top" wrapText="1"/>
    </xf>
    <xf numFmtId="0" fontId="34" fillId="0" borderId="12" xfId="1" applyFont="1" applyBorder="1" applyAlignment="1">
      <alignment horizontal="left" vertical="top" wrapText="1"/>
    </xf>
    <xf numFmtId="0" fontId="34" fillId="0" borderId="20" xfId="1" applyFont="1" applyBorder="1" applyAlignment="1">
      <alignment horizontal="left" vertical="top" wrapText="1"/>
    </xf>
    <xf numFmtId="0" fontId="20" fillId="0" borderId="48" xfId="1" applyFont="1" applyBorder="1" applyAlignment="1">
      <alignment horizontal="center" vertical="center"/>
    </xf>
    <xf numFmtId="3" fontId="20" fillId="23" borderId="39" xfId="1" applyNumberFormat="1" applyFont="1" applyFill="1" applyBorder="1" applyAlignment="1">
      <alignment horizontal="center" vertical="center" wrapText="1"/>
    </xf>
    <xf numFmtId="3" fontId="33" fillId="23" borderId="39" xfId="1" applyNumberFormat="1" applyFont="1" applyFill="1" applyBorder="1" applyAlignment="1">
      <alignment horizontal="center" vertical="center" wrapText="1"/>
    </xf>
    <xf numFmtId="0" fontId="18" fillId="0" borderId="83" xfId="0" applyFont="1" applyBorder="1" applyAlignment="1">
      <alignment vertical="top" wrapText="1"/>
    </xf>
    <xf numFmtId="1" fontId="20" fillId="24" borderId="39" xfId="1" applyNumberFormat="1" applyFont="1" applyFill="1" applyBorder="1" applyAlignment="1">
      <alignment horizontal="center" vertical="center" wrapText="1"/>
    </xf>
    <xf numFmtId="1" fontId="20" fillId="7" borderId="15" xfId="1" applyNumberFormat="1" applyFont="1" applyFill="1" applyBorder="1" applyAlignment="1">
      <alignment horizontal="center" vertical="center" wrapText="1"/>
    </xf>
    <xf numFmtId="3" fontId="20" fillId="7" borderId="15" xfId="1" applyNumberFormat="1" applyFont="1" applyFill="1" applyBorder="1" applyAlignment="1">
      <alignment horizontal="center" vertical="center" wrapText="1"/>
    </xf>
    <xf numFmtId="165" fontId="20" fillId="7" borderId="15" xfId="1" applyNumberFormat="1" applyFont="1" applyFill="1" applyBorder="1" applyAlignment="1">
      <alignment horizontal="center" vertical="center" wrapText="1"/>
    </xf>
    <xf numFmtId="3" fontId="33" fillId="7" borderId="15" xfId="1" applyNumberFormat="1" applyFont="1" applyFill="1" applyBorder="1" applyAlignment="1">
      <alignment horizontal="center" vertical="center" wrapText="1"/>
    </xf>
    <xf numFmtId="3" fontId="33" fillId="7" borderId="18" xfId="1" applyNumberFormat="1" applyFont="1" applyFill="1" applyBorder="1" applyAlignment="1">
      <alignment horizontal="center" vertical="center" wrapText="1"/>
    </xf>
    <xf numFmtId="3" fontId="18" fillId="0" borderId="15" xfId="1" applyNumberFormat="1" applyFont="1" applyBorder="1" applyAlignment="1">
      <alignment horizontal="center" vertical="center" wrapText="1"/>
    </xf>
    <xf numFmtId="3" fontId="33" fillId="0" borderId="39" xfId="1" applyNumberFormat="1" applyFont="1" applyBorder="1" applyAlignment="1">
      <alignment horizontal="center" vertical="center" wrapText="1"/>
    </xf>
    <xf numFmtId="3" fontId="34" fillId="0" borderId="15" xfId="1" applyNumberFormat="1" applyFont="1" applyBorder="1" applyAlignment="1">
      <alignment horizontal="center" vertical="center" wrapText="1"/>
    </xf>
    <xf numFmtId="165" fontId="18" fillId="0" borderId="15" xfId="1" applyNumberFormat="1" applyFont="1" applyBorder="1" applyAlignment="1">
      <alignment horizontal="center" vertical="center" wrapText="1"/>
    </xf>
    <xf numFmtId="0" fontId="64" fillId="0" borderId="0" xfId="8" applyFont="1" applyAlignment="1">
      <alignment vertical="top"/>
    </xf>
    <xf numFmtId="0" fontId="34" fillId="3" borderId="12" xfId="1" applyFont="1" applyFill="1" applyBorder="1" applyAlignment="1">
      <alignment horizontal="left" vertical="top" wrapText="1"/>
    </xf>
    <xf numFmtId="49" fontId="20" fillId="3" borderId="76" xfId="1" applyNumberFormat="1" applyFont="1" applyFill="1" applyBorder="1" applyAlignment="1">
      <alignment horizontal="left" vertical="top" wrapText="1"/>
    </xf>
    <xf numFmtId="49" fontId="20" fillId="3" borderId="33" xfId="8" applyNumberFormat="1" applyFont="1" applyFill="1" applyBorder="1" applyAlignment="1">
      <alignment horizontal="left" vertical="top" wrapText="1"/>
    </xf>
    <xf numFmtId="0" fontId="18" fillId="0" borderId="31" xfId="8" applyFont="1" applyBorder="1" applyAlignment="1">
      <alignment horizontal="left" vertical="top" wrapText="1"/>
    </xf>
    <xf numFmtId="0" fontId="25" fillId="0" borderId="43" xfId="0" applyFont="1" applyBorder="1" applyAlignment="1">
      <alignment horizontal="left" vertical="top"/>
    </xf>
    <xf numFmtId="0" fontId="25" fillId="0" borderId="76" xfId="0" applyFont="1" applyBorder="1" applyAlignment="1">
      <alignment horizontal="left" vertical="top"/>
    </xf>
    <xf numFmtId="0" fontId="25" fillId="0" borderId="0" xfId="0" applyFont="1" applyAlignment="1">
      <alignment horizontal="left" vertical="top"/>
    </xf>
    <xf numFmtId="0" fontId="18" fillId="21" borderId="29" xfId="0" applyFont="1" applyFill="1" applyBorder="1" applyAlignment="1">
      <alignment horizontal="left" vertical="top" wrapText="1"/>
    </xf>
    <xf numFmtId="0" fontId="18" fillId="0" borderId="13" xfId="0" applyFont="1" applyBorder="1" applyAlignment="1">
      <alignment horizontal="left" vertical="top"/>
    </xf>
    <xf numFmtId="0" fontId="18" fillId="0" borderId="36" xfId="0" applyFont="1" applyBorder="1" applyAlignment="1">
      <alignment horizontal="left" vertical="top"/>
    </xf>
    <xf numFmtId="0" fontId="25" fillId="0" borderId="36" xfId="0" applyFont="1" applyBorder="1" applyAlignment="1">
      <alignment horizontal="left" vertical="top"/>
    </xf>
    <xf numFmtId="0" fontId="25" fillId="0" borderId="84" xfId="0" applyFont="1" applyBorder="1" applyAlignment="1">
      <alignment horizontal="left" vertical="top"/>
    </xf>
    <xf numFmtId="0" fontId="25" fillId="0" borderId="28" xfId="0" applyFont="1" applyBorder="1" applyAlignment="1">
      <alignment horizontal="left" vertical="top"/>
    </xf>
    <xf numFmtId="0" fontId="18" fillId="3" borderId="64" xfId="0" applyFont="1" applyFill="1" applyBorder="1" applyAlignment="1">
      <alignment horizontal="left" vertical="top" wrapText="1"/>
    </xf>
    <xf numFmtId="0" fontId="18" fillId="3" borderId="3" xfId="8" applyFont="1" applyFill="1" applyBorder="1" applyAlignment="1">
      <alignment horizontal="left" vertical="top"/>
    </xf>
    <xf numFmtId="0" fontId="18" fillId="3" borderId="25" xfId="8" applyFont="1" applyFill="1" applyBorder="1" applyAlignment="1">
      <alignment horizontal="left" vertical="top"/>
    </xf>
    <xf numFmtId="0" fontId="18" fillId="3" borderId="29" xfId="8" applyFont="1" applyFill="1" applyBorder="1" applyAlignment="1">
      <alignment horizontal="left" vertical="top"/>
    </xf>
    <xf numFmtId="0" fontId="18" fillId="3" borderId="12" xfId="8" applyFont="1" applyFill="1" applyBorder="1" applyAlignment="1">
      <alignment horizontal="left" vertical="top"/>
    </xf>
    <xf numFmtId="0" fontId="25" fillId="3" borderId="33" xfId="8" applyFont="1" applyFill="1" applyBorder="1" applyAlignment="1">
      <alignment horizontal="left" vertical="top"/>
    </xf>
    <xf numFmtId="0" fontId="25" fillId="3" borderId="64" xfId="8" applyFont="1" applyFill="1" applyBorder="1" applyAlignment="1">
      <alignment horizontal="left" vertical="top"/>
    </xf>
    <xf numFmtId="0" fontId="18" fillId="0" borderId="28" xfId="1" applyFont="1" applyBorder="1" applyAlignment="1">
      <alignment horizontal="left" vertical="top"/>
    </xf>
    <xf numFmtId="0" fontId="18" fillId="0" borderId="83" xfId="0" applyFont="1" applyBorder="1" applyAlignment="1">
      <alignment horizontal="left" vertical="top" wrapText="1"/>
    </xf>
    <xf numFmtId="0" fontId="18" fillId="3" borderId="33" xfId="8" applyFont="1" applyFill="1" applyBorder="1" applyAlignment="1">
      <alignment horizontal="left" vertical="top"/>
    </xf>
    <xf numFmtId="3" fontId="22" fillId="0" borderId="29" xfId="1" applyNumberFormat="1" applyFont="1" applyBorder="1" applyAlignment="1">
      <alignment horizontal="left" vertical="top" wrapText="1"/>
    </xf>
    <xf numFmtId="3" fontId="22" fillId="0" borderId="12" xfId="1" applyNumberFormat="1" applyFont="1" applyBorder="1" applyAlignment="1">
      <alignment horizontal="left" vertical="top" wrapText="1"/>
    </xf>
    <xf numFmtId="0" fontId="18" fillId="3" borderId="81" xfId="1" applyFont="1" applyFill="1" applyBorder="1" applyAlignment="1">
      <alignment horizontal="left" vertical="top" wrapText="1"/>
    </xf>
    <xf numFmtId="0" fontId="18" fillId="3" borderId="95" xfId="1" applyFont="1" applyFill="1" applyBorder="1" applyAlignment="1">
      <alignment horizontal="left" vertical="top" wrapText="1"/>
    </xf>
    <xf numFmtId="0" fontId="18" fillId="0" borderId="107" xfId="1" applyFont="1" applyBorder="1" applyAlignment="1">
      <alignment horizontal="left" vertical="top" wrapText="1" shrinkToFit="1"/>
    </xf>
    <xf numFmtId="0" fontId="18" fillId="5" borderId="76" xfId="1" applyFont="1" applyFill="1" applyBorder="1" applyAlignment="1">
      <alignment horizontal="left" vertical="top"/>
    </xf>
    <xf numFmtId="0" fontId="18" fillId="5" borderId="8" xfId="1" applyFont="1" applyFill="1" applyBorder="1" applyAlignment="1">
      <alignment horizontal="left" vertical="top"/>
    </xf>
    <xf numFmtId="166" fontId="18" fillId="0" borderId="8" xfId="1" applyNumberFormat="1" applyFont="1" applyBorder="1" applyAlignment="1">
      <alignment horizontal="left" vertical="top" wrapText="1"/>
    </xf>
    <xf numFmtId="2" fontId="18" fillId="0" borderId="8" xfId="1" applyNumberFormat="1" applyFont="1" applyBorder="1" applyAlignment="1">
      <alignment horizontal="left" vertical="top" wrapText="1"/>
    </xf>
    <xf numFmtId="3" fontId="18" fillId="0" borderId="161" xfId="1" applyNumberFormat="1" applyFont="1" applyBorder="1" applyAlignment="1">
      <alignment horizontal="left" vertical="top" wrapText="1"/>
    </xf>
    <xf numFmtId="3" fontId="18" fillId="0" borderId="162" xfId="1" applyNumberFormat="1" applyFont="1" applyBorder="1" applyAlignment="1">
      <alignment horizontal="left" vertical="top" wrapText="1"/>
    </xf>
    <xf numFmtId="0" fontId="22" fillId="3" borderId="43" xfId="1" applyFont="1" applyFill="1" applyBorder="1" applyAlignment="1">
      <alignment vertical="top" wrapText="1"/>
    </xf>
    <xf numFmtId="49" fontId="18" fillId="5" borderId="20" xfId="1" applyNumberFormat="1" applyFont="1" applyFill="1" applyBorder="1" applyAlignment="1">
      <alignment horizontal="left" vertical="top" wrapText="1"/>
    </xf>
    <xf numFmtId="0" fontId="18" fillId="5" borderId="42" xfId="1" applyFont="1" applyFill="1" applyBorder="1" applyAlignment="1">
      <alignment horizontal="left" vertical="top"/>
    </xf>
    <xf numFmtId="166" fontId="18" fillId="3" borderId="33" xfId="8" applyNumberFormat="1" applyFont="1" applyFill="1" applyBorder="1" applyAlignment="1">
      <alignment horizontal="left" vertical="top"/>
    </xf>
    <xf numFmtId="166" fontId="34" fillId="3" borderId="29" xfId="1" applyNumberFormat="1" applyFont="1" applyFill="1" applyBorder="1" applyAlignment="1">
      <alignment horizontal="left" vertical="top"/>
    </xf>
    <xf numFmtId="166" fontId="34" fillId="3" borderId="19" xfId="1" applyNumberFormat="1" applyFont="1" applyFill="1" applyBorder="1" applyAlignment="1">
      <alignment horizontal="left" vertical="top"/>
    </xf>
    <xf numFmtId="0" fontId="18" fillId="0" borderId="36" xfId="0" applyFont="1" applyBorder="1" applyAlignment="1">
      <alignment horizontal="left" vertical="top" wrapText="1"/>
    </xf>
    <xf numFmtId="0" fontId="18" fillId="0" borderId="13" xfId="0" applyFont="1" applyBorder="1" applyAlignment="1">
      <alignment horizontal="left" vertical="top" wrapText="1"/>
    </xf>
    <xf numFmtId="0" fontId="18" fillId="0" borderId="13" xfId="1" applyFont="1" applyBorder="1" applyAlignment="1">
      <alignment horizontal="left" vertical="top" wrapText="1"/>
    </xf>
    <xf numFmtId="0" fontId="34" fillId="3" borderId="45" xfId="1" applyFont="1" applyFill="1" applyBorder="1" applyAlignment="1">
      <alignment horizontal="left" vertical="top" wrapText="1"/>
    </xf>
    <xf numFmtId="0" fontId="22" fillId="3" borderId="81" xfId="1" applyFont="1" applyFill="1" applyBorder="1" applyAlignment="1">
      <alignment vertical="top" wrapText="1"/>
    </xf>
    <xf numFmtId="166" fontId="18" fillId="0" borderId="76" xfId="8" applyNumberFormat="1" applyFont="1" applyBorder="1" applyAlignment="1">
      <alignment horizontal="left" vertical="top"/>
    </xf>
    <xf numFmtId="1" fontId="25" fillId="3" borderId="42" xfId="1" applyNumberFormat="1" applyFont="1" applyFill="1" applyBorder="1" applyAlignment="1">
      <alignment horizontal="left" vertical="top" wrapText="1"/>
    </xf>
    <xf numFmtId="1" fontId="25" fillId="3" borderId="47" xfId="1" applyNumberFormat="1" applyFont="1" applyFill="1" applyBorder="1" applyAlignment="1">
      <alignment horizontal="left" vertical="top" wrapText="1"/>
    </xf>
    <xf numFmtId="1" fontId="25" fillId="3" borderId="42" xfId="1" applyNumberFormat="1" applyFont="1" applyFill="1" applyBorder="1" applyAlignment="1">
      <alignment vertical="top" wrapText="1"/>
    </xf>
    <xf numFmtId="0" fontId="25" fillId="3" borderId="0" xfId="8" applyFont="1" applyFill="1" applyAlignment="1">
      <alignment horizontal="left" vertical="top"/>
    </xf>
    <xf numFmtId="1" fontId="18" fillId="3" borderId="47" xfId="1" applyNumberFormat="1" applyFont="1" applyFill="1" applyBorder="1" applyAlignment="1">
      <alignment horizontal="left" vertical="top" wrapText="1"/>
    </xf>
    <xf numFmtId="0" fontId="18" fillId="0" borderId="20" xfId="1" applyFont="1" applyBorder="1" applyAlignment="1">
      <alignment horizontal="left" vertical="top"/>
    </xf>
    <xf numFmtId="0" fontId="18" fillId="0" borderId="93" xfId="1" applyFont="1" applyBorder="1" applyAlignment="1">
      <alignment horizontal="left" vertical="top"/>
    </xf>
    <xf numFmtId="0" fontId="18" fillId="0" borderId="64" xfId="1" applyFont="1" applyBorder="1" applyAlignment="1">
      <alignment horizontal="left" vertical="top"/>
    </xf>
    <xf numFmtId="0" fontId="18" fillId="0" borderId="12" xfId="1" applyFont="1" applyBorder="1" applyAlignment="1">
      <alignment horizontal="left" vertical="top"/>
    </xf>
    <xf numFmtId="0" fontId="18" fillId="0" borderId="36" xfId="1" applyFont="1" applyBorder="1" applyAlignment="1">
      <alignment horizontal="left" vertical="top" wrapText="1"/>
    </xf>
    <xf numFmtId="0" fontId="18" fillId="0" borderId="81" xfId="0" applyFont="1" applyBorder="1" applyAlignment="1">
      <alignment vertical="top" wrapText="1"/>
    </xf>
    <xf numFmtId="0" fontId="18" fillId="3" borderId="118" xfId="1" applyFont="1" applyFill="1" applyBorder="1" applyAlignment="1">
      <alignment horizontal="left" vertical="top" wrapText="1"/>
    </xf>
    <xf numFmtId="0" fontId="58" fillId="0" borderId="76" xfId="0" applyFont="1" applyBorder="1" applyAlignment="1">
      <alignment horizontal="left" vertical="top"/>
    </xf>
    <xf numFmtId="3" fontId="18" fillId="3" borderId="81" xfId="1" applyNumberFormat="1" applyFont="1" applyFill="1" applyBorder="1" applyAlignment="1">
      <alignment horizontal="left" vertical="top" wrapText="1"/>
    </xf>
    <xf numFmtId="0" fontId="18" fillId="0" borderId="45" xfId="8" applyFont="1" applyBorder="1" applyAlignment="1">
      <alignment horizontal="left" vertical="top" wrapText="1"/>
    </xf>
    <xf numFmtId="3" fontId="18" fillId="3" borderId="33" xfId="8" applyNumberFormat="1" applyFont="1" applyFill="1" applyBorder="1" applyAlignment="1">
      <alignment horizontal="left" vertical="top"/>
    </xf>
    <xf numFmtId="3" fontId="18" fillId="3" borderId="29" xfId="8" applyNumberFormat="1" applyFont="1" applyFill="1" applyBorder="1" applyAlignment="1">
      <alignment vertical="top"/>
    </xf>
    <xf numFmtId="49" fontId="20" fillId="3" borderId="19" xfId="8" applyNumberFormat="1" applyFont="1" applyFill="1" applyBorder="1" applyAlignment="1">
      <alignment horizontal="left" vertical="top"/>
    </xf>
    <xf numFmtId="0" fontId="18" fillId="0" borderId="19" xfId="8" applyFont="1" applyBorder="1" applyAlignment="1">
      <alignment horizontal="center" vertical="top"/>
    </xf>
    <xf numFmtId="0" fontId="18" fillId="3" borderId="77" xfId="8" applyFont="1" applyFill="1" applyBorder="1" applyAlignment="1">
      <alignment horizontal="left" vertical="top" wrapText="1"/>
    </xf>
    <xf numFmtId="0" fontId="18" fillId="3" borderId="93" xfId="8" applyFont="1" applyFill="1" applyBorder="1" applyAlignment="1">
      <alignment horizontal="left" vertical="top" wrapText="1"/>
    </xf>
    <xf numFmtId="0" fontId="18" fillId="0" borderId="72" xfId="1" applyFont="1" applyBorder="1" applyAlignment="1">
      <alignment horizontal="left" vertical="top"/>
    </xf>
    <xf numFmtId="49" fontId="18" fillId="0" borderId="33" xfId="1" applyNumberFormat="1" applyFont="1" applyBorder="1" applyAlignment="1">
      <alignment horizontal="left" vertical="top"/>
    </xf>
    <xf numFmtId="0" fontId="54" fillId="0" borderId="78" xfId="0" applyFont="1" applyBorder="1" applyAlignment="1">
      <alignment horizontal="left" vertical="top" wrapText="1"/>
    </xf>
    <xf numFmtId="0" fontId="59" fillId="3" borderId="29" xfId="1" applyFont="1" applyFill="1" applyBorder="1" applyAlignment="1">
      <alignment horizontal="left" vertical="top" wrapText="1"/>
    </xf>
    <xf numFmtId="166" fontId="25" fillId="3" borderId="29" xfId="1" applyNumberFormat="1" applyFont="1" applyFill="1" applyBorder="1" applyAlignment="1">
      <alignment horizontal="left" vertical="top"/>
    </xf>
    <xf numFmtId="0" fontId="59" fillId="3" borderId="29" xfId="1" applyFont="1" applyFill="1" applyBorder="1" applyAlignment="1">
      <alignment horizontal="left" vertical="top"/>
    </xf>
    <xf numFmtId="0" fontId="34" fillId="3" borderId="12" xfId="1" applyFont="1" applyFill="1" applyBorder="1" applyAlignment="1" applyProtection="1">
      <alignment vertical="top" wrapText="1"/>
      <protection locked="0"/>
    </xf>
    <xf numFmtId="1" fontId="34" fillId="5" borderId="20" xfId="1" applyNumberFormat="1" applyFont="1" applyFill="1" applyBorder="1" applyAlignment="1">
      <alignment horizontal="left" vertical="top" wrapText="1"/>
    </xf>
    <xf numFmtId="0" fontId="18" fillId="0" borderId="165" xfId="0" applyFont="1" applyBorder="1" applyAlignment="1">
      <alignment horizontal="left" vertical="top"/>
    </xf>
    <xf numFmtId="49" fontId="33" fillId="3" borderId="12" xfId="1" applyNumberFormat="1" applyFont="1" applyFill="1" applyBorder="1" applyAlignment="1">
      <alignment horizontal="left" vertical="top" wrapText="1"/>
    </xf>
    <xf numFmtId="0" fontId="22" fillId="3" borderId="19" xfId="0" applyFont="1" applyFill="1" applyBorder="1" applyAlignment="1">
      <alignment horizontal="left" vertical="top" wrapText="1"/>
    </xf>
    <xf numFmtId="0" fontId="25" fillId="3" borderId="76" xfId="1" applyFont="1" applyFill="1" applyBorder="1" applyAlignment="1">
      <alignment horizontal="left" vertical="top" wrapText="1"/>
    </xf>
    <xf numFmtId="0" fontId="18" fillId="3" borderId="20" xfId="1" applyFont="1" applyFill="1" applyBorder="1" applyAlignment="1">
      <alignment horizontal="left" vertical="top" wrapText="1"/>
    </xf>
    <xf numFmtId="0" fontId="18" fillId="3" borderId="78" xfId="0" applyFont="1" applyFill="1" applyBorder="1" applyAlignment="1">
      <alignment horizontal="left" vertical="top" wrapText="1"/>
    </xf>
    <xf numFmtId="0" fontId="54" fillId="0" borderId="79" xfId="0" applyFont="1" applyBorder="1" applyAlignment="1">
      <alignment horizontal="left" vertical="top"/>
    </xf>
    <xf numFmtId="0" fontId="18" fillId="0" borderId="79" xfId="1" applyFont="1" applyBorder="1" applyAlignment="1">
      <alignment horizontal="left" vertical="top" wrapText="1"/>
    </xf>
    <xf numFmtId="3" fontId="18" fillId="0" borderId="79" xfId="1" applyNumberFormat="1" applyFont="1" applyBorder="1" applyAlignment="1">
      <alignment horizontal="left" vertical="top" wrapText="1"/>
    </xf>
    <xf numFmtId="0" fontId="18" fillId="3" borderId="99" xfId="1" applyFont="1" applyFill="1" applyBorder="1" applyAlignment="1">
      <alignment horizontal="left" vertical="top" wrapText="1"/>
    </xf>
    <xf numFmtId="0" fontId="34" fillId="5" borderId="72" xfId="1" applyFont="1" applyFill="1" applyBorder="1" applyAlignment="1">
      <alignment horizontal="left" vertical="top" wrapText="1"/>
    </xf>
    <xf numFmtId="0" fontId="18" fillId="3" borderId="62" xfId="1" applyFont="1" applyFill="1" applyBorder="1" applyAlignment="1">
      <alignment horizontal="left" vertical="top" wrapText="1"/>
    </xf>
    <xf numFmtId="0" fontId="18" fillId="3" borderId="9" xfId="1" applyFont="1" applyFill="1" applyBorder="1" applyAlignment="1">
      <alignment horizontal="left" vertical="top" wrapText="1"/>
    </xf>
    <xf numFmtId="166" fontId="33" fillId="12" borderId="17" xfId="1" applyNumberFormat="1" applyFont="1" applyFill="1" applyBorder="1" applyAlignment="1">
      <alignment horizontal="left" vertical="center" wrapText="1"/>
    </xf>
    <xf numFmtId="165" fontId="34" fillId="0" borderId="76" xfId="1" applyNumberFormat="1" applyFont="1" applyBorder="1" applyAlignment="1">
      <alignment horizontal="left" vertical="top" wrapText="1"/>
    </xf>
    <xf numFmtId="0" fontId="22" fillId="3" borderId="84" xfId="0" applyFont="1" applyFill="1" applyBorder="1" applyAlignment="1">
      <alignment horizontal="left" vertical="top" wrapText="1"/>
    </xf>
    <xf numFmtId="166" fontId="25" fillId="3" borderId="8" xfId="8" applyNumberFormat="1" applyFont="1" applyFill="1" applyBorder="1" applyAlignment="1">
      <alignment horizontal="left" vertical="top"/>
    </xf>
    <xf numFmtId="0" fontId="18" fillId="3" borderId="93" xfId="0" applyFont="1" applyFill="1" applyBorder="1" applyAlignment="1">
      <alignment horizontal="left" vertical="top" wrapText="1"/>
    </xf>
    <xf numFmtId="3" fontId="18" fillId="0" borderId="87" xfId="1" applyNumberFormat="1" applyFont="1" applyBorder="1" applyAlignment="1">
      <alignment horizontal="left" vertical="top" wrapText="1"/>
    </xf>
    <xf numFmtId="0" fontId="18" fillId="21" borderId="45" xfId="0" applyFont="1" applyFill="1" applyBorder="1" applyAlignment="1">
      <alignment wrapText="1"/>
    </xf>
    <xf numFmtId="0" fontId="18" fillId="21" borderId="47" xfId="0" applyFont="1" applyFill="1" applyBorder="1" applyAlignment="1">
      <alignment wrapText="1"/>
    </xf>
    <xf numFmtId="49" fontId="20" fillId="0" borderId="79" xfId="1" applyNumberFormat="1" applyFont="1" applyBorder="1" applyAlignment="1">
      <alignment horizontal="left" vertical="top"/>
    </xf>
    <xf numFmtId="2" fontId="18" fillId="0" borderId="47" xfId="0" applyNumberFormat="1" applyFont="1" applyBorder="1" applyAlignment="1">
      <alignment horizontal="left" vertical="top"/>
    </xf>
    <xf numFmtId="0" fontId="34" fillId="3" borderId="88" xfId="1" applyFont="1" applyFill="1" applyBorder="1" applyAlignment="1">
      <alignment horizontal="left" vertical="top" wrapText="1"/>
    </xf>
    <xf numFmtId="0" fontId="59" fillId="3" borderId="19" xfId="1" applyFont="1" applyFill="1" applyBorder="1" applyAlignment="1" applyProtection="1">
      <alignment horizontal="left" vertical="top" wrapText="1"/>
      <protection locked="0"/>
    </xf>
    <xf numFmtId="0" fontId="53" fillId="3" borderId="29" xfId="0" applyFont="1" applyFill="1" applyBorder="1" applyAlignment="1">
      <alignment horizontal="left" vertical="top"/>
    </xf>
    <xf numFmtId="0" fontId="34" fillId="3" borderId="19" xfId="1" applyFont="1" applyFill="1" applyBorder="1" applyAlignment="1">
      <alignment horizontal="left" vertical="top"/>
    </xf>
    <xf numFmtId="0" fontId="34" fillId="3" borderId="20" xfId="1" applyFont="1" applyFill="1" applyBorder="1" applyAlignment="1">
      <alignment horizontal="left" vertical="top"/>
    </xf>
    <xf numFmtId="0" fontId="34" fillId="3" borderId="76" xfId="1" applyFont="1" applyFill="1" applyBorder="1" applyAlignment="1">
      <alignment horizontal="left" vertical="top"/>
    </xf>
    <xf numFmtId="0" fontId="34" fillId="3" borderId="12" xfId="1" applyFont="1" applyFill="1" applyBorder="1" applyAlignment="1">
      <alignment horizontal="left" vertical="top"/>
    </xf>
    <xf numFmtId="166" fontId="59" fillId="3" borderId="29" xfId="1" applyNumberFormat="1" applyFont="1" applyFill="1" applyBorder="1" applyAlignment="1">
      <alignment horizontal="left" vertical="top"/>
    </xf>
    <xf numFmtId="166" fontId="59" fillId="3" borderId="19" xfId="1" applyNumberFormat="1" applyFont="1" applyFill="1" applyBorder="1" applyAlignment="1">
      <alignment horizontal="left" vertical="top"/>
    </xf>
    <xf numFmtId="0" fontId="59" fillId="3" borderId="19" xfId="1" applyFont="1" applyFill="1" applyBorder="1" applyAlignment="1">
      <alignment horizontal="left" vertical="top"/>
    </xf>
    <xf numFmtId="0" fontId="59" fillId="3" borderId="20" xfId="1" applyFont="1" applyFill="1" applyBorder="1" applyAlignment="1">
      <alignment horizontal="left" vertical="top"/>
    </xf>
    <xf numFmtId="0" fontId="25" fillId="3" borderId="29" xfId="0" applyFont="1" applyFill="1" applyBorder="1" applyAlignment="1">
      <alignment horizontal="left" vertical="top"/>
    </xf>
    <xf numFmtId="166" fontId="18" fillId="3" borderId="29" xfId="1" applyNumberFormat="1" applyFont="1" applyFill="1" applyBorder="1" applyAlignment="1">
      <alignment horizontal="left" vertical="top"/>
    </xf>
    <xf numFmtId="49" fontId="18" fillId="0" borderId="167" xfId="1" applyNumberFormat="1" applyFont="1" applyBorder="1" applyAlignment="1">
      <alignment horizontal="left" vertical="top" wrapText="1"/>
    </xf>
    <xf numFmtId="0" fontId="34" fillId="5" borderId="167" xfId="1" applyFont="1" applyFill="1" applyBorder="1" applyAlignment="1">
      <alignment horizontal="left" vertical="top" wrapText="1"/>
    </xf>
    <xf numFmtId="0" fontId="34" fillId="0" borderId="167" xfId="1" applyFont="1" applyBorder="1" applyAlignment="1">
      <alignment horizontal="left" vertical="top" wrapText="1"/>
    </xf>
    <xf numFmtId="0" fontId="34" fillId="3" borderId="84" xfId="1" applyFont="1" applyFill="1" applyBorder="1" applyAlignment="1">
      <alignment horizontal="left" vertical="top"/>
    </xf>
    <xf numFmtId="166" fontId="18" fillId="3" borderId="33" xfId="1" applyNumberFormat="1" applyFont="1" applyFill="1" applyBorder="1" applyAlignment="1">
      <alignment horizontal="left" vertical="top"/>
    </xf>
    <xf numFmtId="0" fontId="34" fillId="12" borderId="0" xfId="1" applyFont="1" applyFill="1" applyAlignment="1">
      <alignment vertical="top"/>
    </xf>
    <xf numFmtId="0" fontId="59" fillId="3" borderId="84" xfId="1" applyFont="1" applyFill="1" applyBorder="1" applyAlignment="1">
      <alignment horizontal="left" vertical="top"/>
    </xf>
    <xf numFmtId="0" fontId="34" fillId="3" borderId="13" xfId="1" applyFont="1" applyFill="1" applyBorder="1" applyAlignment="1">
      <alignment horizontal="left" vertical="top"/>
    </xf>
    <xf numFmtId="49" fontId="34" fillId="3" borderId="19" xfId="1" applyNumberFormat="1" applyFont="1" applyFill="1" applyBorder="1" applyAlignment="1">
      <alignment horizontal="left" vertical="top" wrapText="1"/>
    </xf>
    <xf numFmtId="49" fontId="34" fillId="3" borderId="78" xfId="1" applyNumberFormat="1" applyFont="1" applyFill="1" applyBorder="1" applyAlignment="1">
      <alignment horizontal="left" vertical="top" wrapText="1"/>
    </xf>
    <xf numFmtId="0" fontId="33" fillId="0" borderId="170" xfId="0" applyFont="1" applyBorder="1" applyAlignment="1">
      <alignment vertical="top"/>
    </xf>
    <xf numFmtId="0" fontId="34" fillId="0" borderId="120" xfId="1" applyFont="1" applyBorder="1" applyAlignment="1">
      <alignment horizontal="left" vertical="top"/>
    </xf>
    <xf numFmtId="0" fontId="34" fillId="0" borderId="171" xfId="1" applyFont="1" applyBorder="1" applyAlignment="1">
      <alignment horizontal="left" vertical="top"/>
    </xf>
    <xf numFmtId="0" fontId="18" fillId="3" borderId="103" xfId="1" applyFont="1" applyFill="1" applyBorder="1" applyAlignment="1">
      <alignment horizontal="left" vertical="top" wrapText="1"/>
    </xf>
    <xf numFmtId="0" fontId="18" fillId="25" borderId="45" xfId="0" applyFont="1" applyFill="1" applyBorder="1" applyAlignment="1">
      <alignment horizontal="left" vertical="top" wrapText="1"/>
    </xf>
    <xf numFmtId="0" fontId="18" fillId="25" borderId="47" xfId="0" applyFont="1" applyFill="1" applyBorder="1" applyAlignment="1">
      <alignment horizontal="left" vertical="top" wrapText="1"/>
    </xf>
    <xf numFmtId="3" fontId="18" fillId="3" borderId="98" xfId="1" applyNumberFormat="1" applyFont="1" applyFill="1" applyBorder="1" applyAlignment="1">
      <alignment horizontal="left" vertical="top" wrapText="1"/>
    </xf>
    <xf numFmtId="3" fontId="18" fillId="3" borderId="99" xfId="1" applyNumberFormat="1" applyFont="1" applyFill="1" applyBorder="1" applyAlignment="1">
      <alignment horizontal="left" vertical="top" wrapText="1"/>
    </xf>
    <xf numFmtId="0" fontId="54" fillId="0" borderId="109" xfId="0" applyFont="1" applyBorder="1" applyAlignment="1">
      <alignment horizontal="left" vertical="top" wrapText="1"/>
    </xf>
    <xf numFmtId="166" fontId="25" fillId="0" borderId="92" xfId="8" applyNumberFormat="1" applyFont="1" applyBorder="1" applyAlignment="1">
      <alignment horizontal="left" vertical="top"/>
    </xf>
    <xf numFmtId="0" fontId="18" fillId="3" borderId="19" xfId="1" applyFont="1" applyFill="1" applyBorder="1" applyAlignment="1">
      <alignment horizontal="left" vertical="top"/>
    </xf>
    <xf numFmtId="0" fontId="18" fillId="3" borderId="8" xfId="1" applyFont="1" applyFill="1" applyBorder="1" applyAlignment="1">
      <alignment horizontal="left" vertical="top"/>
    </xf>
    <xf numFmtId="0" fontId="18" fillId="3" borderId="33" xfId="1" applyFont="1" applyFill="1" applyBorder="1" applyAlignment="1">
      <alignment horizontal="left" vertical="top"/>
    </xf>
    <xf numFmtId="1" fontId="34" fillId="5" borderId="19" xfId="1" applyNumberFormat="1" applyFont="1" applyFill="1" applyBorder="1" applyAlignment="1">
      <alignment horizontal="left" vertical="top" wrapText="1"/>
    </xf>
    <xf numFmtId="1" fontId="34" fillId="5" borderId="8" xfId="1" applyNumberFormat="1" applyFont="1" applyFill="1" applyBorder="1" applyAlignment="1">
      <alignment horizontal="left" vertical="top" wrapText="1"/>
    </xf>
    <xf numFmtId="1" fontId="34" fillId="5" borderId="33" xfId="1" applyNumberFormat="1" applyFont="1" applyFill="1" applyBorder="1" applyAlignment="1">
      <alignment horizontal="left" vertical="top" wrapText="1"/>
    </xf>
    <xf numFmtId="0" fontId="34" fillId="0" borderId="62" xfId="1" applyFont="1" applyBorder="1" applyAlignment="1">
      <alignment horizontal="left" vertical="top" wrapText="1"/>
    </xf>
    <xf numFmtId="0" fontId="34" fillId="0" borderId="9" xfId="1" applyFont="1" applyBorder="1" applyAlignment="1">
      <alignment horizontal="left" vertical="top" wrapText="1"/>
    </xf>
    <xf numFmtId="0" fontId="34" fillId="0" borderId="127" xfId="1" applyFont="1" applyBorder="1" applyAlignment="1">
      <alignment horizontal="left" vertical="top" wrapText="1"/>
    </xf>
    <xf numFmtId="0" fontId="59" fillId="3" borderId="31" xfId="1" applyFont="1" applyFill="1" applyBorder="1" applyAlignment="1">
      <alignment horizontal="left" vertical="top" wrapText="1"/>
    </xf>
    <xf numFmtId="0" fontId="34" fillId="3" borderId="13" xfId="1" applyFont="1" applyFill="1" applyBorder="1" applyAlignment="1">
      <alignment horizontal="left" vertical="top" wrapText="1"/>
    </xf>
    <xf numFmtId="49" fontId="20" fillId="3" borderId="19" xfId="10" applyNumberFormat="1" applyFont="1" applyFill="1" applyBorder="1" applyAlignment="1">
      <alignment horizontal="left" vertical="top"/>
    </xf>
    <xf numFmtId="49" fontId="18" fillId="3" borderId="76" xfId="10" applyNumberFormat="1" applyFont="1" applyFill="1" applyBorder="1" applyAlignment="1">
      <alignment horizontal="left" vertical="top"/>
    </xf>
    <xf numFmtId="166" fontId="20" fillId="12" borderId="18" xfId="8" applyNumberFormat="1" applyFont="1" applyFill="1" applyBorder="1" applyAlignment="1">
      <alignment horizontal="left" vertical="top"/>
    </xf>
    <xf numFmtId="49" fontId="20" fillId="11" borderId="35" xfId="8" applyNumberFormat="1" applyFont="1" applyFill="1" applyBorder="1" applyAlignment="1">
      <alignment vertical="top"/>
    </xf>
    <xf numFmtId="49" fontId="18" fillId="3" borderId="98" xfId="10" applyNumberFormat="1" applyFont="1" applyFill="1" applyBorder="1" applyAlignment="1">
      <alignment horizontal="left" vertical="top"/>
    </xf>
    <xf numFmtId="0" fontId="25" fillId="3" borderId="29" xfId="0" applyFont="1" applyFill="1" applyBorder="1" applyAlignment="1">
      <alignment horizontal="left" vertical="top" wrapText="1"/>
    </xf>
    <xf numFmtId="2" fontId="20" fillId="18" borderId="41" xfId="1" applyNumberFormat="1" applyFont="1" applyFill="1" applyBorder="1" applyAlignment="1">
      <alignment horizontal="center" vertical="center"/>
    </xf>
    <xf numFmtId="49" fontId="18" fillId="0" borderId="163" xfId="1" applyNumberFormat="1" applyFont="1" applyBorder="1" applyAlignment="1">
      <alignment horizontal="left" vertical="top" wrapText="1"/>
    </xf>
    <xf numFmtId="49" fontId="20" fillId="0" borderId="172" xfId="1" applyNumberFormat="1" applyFont="1" applyBorder="1" applyAlignment="1">
      <alignment horizontal="left" vertical="top" wrapText="1"/>
    </xf>
    <xf numFmtId="0" fontId="20" fillId="5" borderId="29" xfId="1" applyFont="1" applyFill="1" applyBorder="1" applyAlignment="1">
      <alignment horizontal="left" vertical="top" wrapText="1"/>
    </xf>
    <xf numFmtId="49" fontId="18" fillId="0" borderId="97" xfId="8" applyNumberFormat="1" applyFont="1" applyBorder="1" applyAlignment="1">
      <alignment horizontal="left" vertical="top"/>
    </xf>
    <xf numFmtId="0" fontId="20" fillId="0" borderId="33" xfId="0" applyFont="1" applyBorder="1" applyAlignment="1">
      <alignment horizontal="left" vertical="top" wrapText="1"/>
    </xf>
    <xf numFmtId="0" fontId="20" fillId="0" borderId="64" xfId="0" applyFont="1" applyBorder="1" applyAlignment="1">
      <alignment horizontal="left" vertical="top" wrapText="1"/>
    </xf>
    <xf numFmtId="0" fontId="20" fillId="0" borderId="29" xfId="0" applyFont="1" applyBorder="1" applyAlignment="1">
      <alignment horizontal="left" vertical="top" wrapText="1"/>
    </xf>
    <xf numFmtId="0" fontId="20" fillId="5" borderId="77" xfId="8" applyFont="1" applyFill="1" applyBorder="1" applyAlignment="1">
      <alignment horizontal="left" vertical="top" wrapText="1"/>
    </xf>
    <xf numFmtId="0" fontId="65" fillId="3" borderId="29" xfId="1" applyFont="1" applyFill="1" applyBorder="1" applyAlignment="1">
      <alignment horizontal="left" vertical="top" wrapText="1"/>
    </xf>
    <xf numFmtId="0" fontId="33" fillId="3" borderId="29" xfId="1" applyFont="1" applyFill="1" applyBorder="1" applyAlignment="1">
      <alignment horizontal="left" vertical="top" wrapText="1"/>
    </xf>
    <xf numFmtId="0" fontId="34" fillId="0" borderId="174" xfId="1" applyFont="1" applyBorder="1" applyAlignment="1">
      <alignment horizontal="left" vertical="top" wrapText="1"/>
    </xf>
    <xf numFmtId="0" fontId="33" fillId="0" borderId="170" xfId="0" applyFont="1" applyBorder="1" applyAlignment="1">
      <alignment horizontal="left" vertical="top" wrapText="1"/>
    </xf>
    <xf numFmtId="0" fontId="20" fillId="0" borderId="19" xfId="8" applyFont="1" applyBorder="1" applyAlignment="1">
      <alignment horizontal="left" vertical="top" wrapText="1"/>
    </xf>
    <xf numFmtId="166" fontId="20" fillId="12" borderId="57" xfId="8" applyNumberFormat="1" applyFont="1" applyFill="1" applyBorder="1" applyAlignment="1">
      <alignment horizontal="left" vertical="top"/>
    </xf>
    <xf numFmtId="0" fontId="20" fillId="3" borderId="20" xfId="8" applyFont="1" applyFill="1" applyBorder="1" applyAlignment="1">
      <alignment horizontal="left" vertical="top" wrapText="1"/>
    </xf>
    <xf numFmtId="0" fontId="20" fillId="0" borderId="29" xfId="1" applyFont="1" applyBorder="1" applyAlignment="1">
      <alignment horizontal="left" vertical="top" wrapText="1"/>
    </xf>
    <xf numFmtId="0" fontId="20" fillId="0" borderId="19" xfId="1" applyFont="1" applyBorder="1" applyAlignment="1">
      <alignment vertical="top" wrapText="1"/>
    </xf>
    <xf numFmtId="165" fontId="20" fillId="12" borderId="42" xfId="1" applyNumberFormat="1" applyFont="1" applyFill="1" applyBorder="1" applyAlignment="1">
      <alignment horizontal="left" vertical="top" wrapText="1"/>
    </xf>
    <xf numFmtId="165" fontId="20" fillId="12" borderId="19" xfId="1" applyNumberFormat="1" applyFont="1" applyFill="1" applyBorder="1" applyAlignment="1">
      <alignment horizontal="left" vertical="top" wrapText="1"/>
    </xf>
    <xf numFmtId="0" fontId="20" fillId="0" borderId="76" xfId="1" applyFont="1" applyBorder="1" applyAlignment="1">
      <alignment horizontal="left" vertical="top" wrapText="1"/>
    </xf>
    <xf numFmtId="0" fontId="20" fillId="0" borderId="33" xfId="1" applyFont="1" applyBorder="1" applyAlignment="1">
      <alignment horizontal="left" vertical="top" wrapText="1"/>
    </xf>
    <xf numFmtId="0" fontId="20" fillId="0" borderId="8" xfId="1" applyFont="1" applyBorder="1" applyAlignment="1">
      <alignment horizontal="left" vertical="top" wrapText="1"/>
    </xf>
    <xf numFmtId="0" fontId="20" fillId="0" borderId="76" xfId="0" applyFont="1" applyBorder="1" applyAlignment="1">
      <alignment horizontal="left" vertical="top" wrapText="1"/>
    </xf>
    <xf numFmtId="0" fontId="20" fillId="0" borderId="47" xfId="0" applyFont="1" applyBorder="1" applyAlignment="1">
      <alignment horizontal="left" vertical="top" wrapText="1"/>
    </xf>
    <xf numFmtId="0" fontId="20" fillId="0" borderId="43" xfId="0" applyFont="1" applyBorder="1" applyAlignment="1">
      <alignment horizontal="left" vertical="top" wrapText="1"/>
    </xf>
    <xf numFmtId="166" fontId="25" fillId="3" borderId="33" xfId="8" applyNumberFormat="1" applyFont="1" applyFill="1" applyBorder="1" applyAlignment="1">
      <alignment horizontal="left" vertical="top"/>
    </xf>
    <xf numFmtId="0" fontId="34" fillId="3" borderId="33" xfId="1" applyFont="1" applyFill="1" applyBorder="1" applyAlignment="1">
      <alignment horizontal="left" vertical="top"/>
    </xf>
    <xf numFmtId="0" fontId="34" fillId="3" borderId="64" xfId="1" applyFont="1" applyFill="1" applyBorder="1" applyAlignment="1">
      <alignment horizontal="left" vertical="top"/>
    </xf>
    <xf numFmtId="0" fontId="59" fillId="3" borderId="76" xfId="1" applyFont="1" applyFill="1" applyBorder="1" applyAlignment="1">
      <alignment horizontal="left" vertical="top"/>
    </xf>
    <xf numFmtId="0" fontId="18" fillId="3" borderId="75" xfId="1" applyFont="1" applyFill="1" applyBorder="1" applyAlignment="1">
      <alignment horizontal="left" vertical="top" wrapText="1"/>
    </xf>
    <xf numFmtId="0" fontId="18" fillId="3" borderId="64" xfId="1" applyFont="1" applyFill="1" applyBorder="1" applyAlignment="1">
      <alignment horizontal="left" vertical="top" wrapText="1"/>
    </xf>
    <xf numFmtId="3" fontId="18" fillId="3" borderId="29" xfId="1" applyNumberFormat="1" applyFont="1" applyFill="1" applyBorder="1" applyAlignment="1">
      <alignment horizontal="left" vertical="top" wrapText="1"/>
    </xf>
    <xf numFmtId="49" fontId="18" fillId="3" borderId="19" xfId="10" applyNumberFormat="1" applyFont="1" applyFill="1" applyBorder="1" applyAlignment="1">
      <alignment horizontal="left" vertical="top"/>
    </xf>
    <xf numFmtId="0" fontId="18" fillId="3" borderId="76" xfId="0" applyFont="1" applyFill="1" applyBorder="1" applyAlignment="1">
      <alignment horizontal="left" vertical="top" wrapText="1"/>
    </xf>
    <xf numFmtId="0" fontId="18" fillId="3" borderId="8" xfId="0" applyFont="1" applyFill="1" applyBorder="1" applyAlignment="1">
      <alignment horizontal="left" vertical="top" wrapText="1"/>
    </xf>
    <xf numFmtId="49" fontId="20" fillId="3" borderId="77" xfId="1" applyNumberFormat="1" applyFont="1" applyFill="1" applyBorder="1" applyAlignment="1">
      <alignment horizontal="left" vertical="top"/>
    </xf>
    <xf numFmtId="0" fontId="52" fillId="0" borderId="76" xfId="1" applyFont="1" applyBorder="1" applyAlignment="1">
      <alignment horizontal="left" vertical="top" wrapText="1"/>
    </xf>
    <xf numFmtId="49" fontId="56" fillId="3" borderId="78" xfId="1" applyNumberFormat="1" applyFont="1" applyFill="1" applyBorder="1" applyAlignment="1">
      <alignment horizontal="left" vertical="top"/>
    </xf>
    <xf numFmtId="49" fontId="56" fillId="3" borderId="77" xfId="1" applyNumberFormat="1" applyFont="1" applyFill="1" applyBorder="1" applyAlignment="1">
      <alignment horizontal="left" vertical="top"/>
    </xf>
    <xf numFmtId="49" fontId="56" fillId="3" borderId="76" xfId="1" applyNumberFormat="1" applyFont="1" applyFill="1" applyBorder="1" applyAlignment="1">
      <alignment vertical="top"/>
    </xf>
    <xf numFmtId="49" fontId="56" fillId="3" borderId="78" xfId="1" applyNumberFormat="1" applyFont="1" applyFill="1" applyBorder="1" applyAlignment="1">
      <alignment vertical="top"/>
    </xf>
    <xf numFmtId="49" fontId="56" fillId="3" borderId="76" xfId="1" applyNumberFormat="1" applyFont="1" applyFill="1" applyBorder="1" applyAlignment="1">
      <alignment horizontal="left" vertical="top" wrapText="1"/>
    </xf>
    <xf numFmtId="0" fontId="20" fillId="3" borderId="76" xfId="1" applyFont="1" applyFill="1" applyBorder="1" applyAlignment="1">
      <alignment horizontal="left" vertical="top" wrapText="1"/>
    </xf>
    <xf numFmtId="0" fontId="20" fillId="3" borderId="77" xfId="1" applyFont="1" applyFill="1" applyBorder="1" applyAlignment="1">
      <alignment horizontal="left" vertical="top" wrapText="1"/>
    </xf>
    <xf numFmtId="0" fontId="23" fillId="0" borderId="76" xfId="0" applyFont="1" applyBorder="1" applyAlignment="1">
      <alignment vertical="center" wrapText="1"/>
    </xf>
    <xf numFmtId="0" fontId="23" fillId="0" borderId="78" xfId="0" applyFont="1" applyBorder="1" applyAlignment="1">
      <alignment horizontal="left" vertical="top" wrapText="1"/>
    </xf>
    <xf numFmtId="0" fontId="20" fillId="3" borderId="45" xfId="1" applyFont="1" applyFill="1" applyBorder="1" applyAlignment="1">
      <alignment horizontal="left" vertical="top" wrapText="1"/>
    </xf>
    <xf numFmtId="0" fontId="33" fillId="0" borderId="29" xfId="1" applyFont="1" applyBorder="1" applyAlignment="1">
      <alignment horizontal="left" vertical="top" wrapText="1"/>
    </xf>
    <xf numFmtId="0" fontId="33" fillId="0" borderId="33" xfId="1" applyFont="1" applyBorder="1" applyAlignment="1">
      <alignment horizontal="left" vertical="top" wrapText="1"/>
    </xf>
    <xf numFmtId="0" fontId="68" fillId="0" borderId="0" xfId="1" applyFont="1" applyAlignment="1">
      <alignment vertical="top"/>
    </xf>
    <xf numFmtId="0" fontId="18" fillId="3" borderId="28" xfId="1" applyFont="1" applyFill="1" applyBorder="1" applyAlignment="1">
      <alignment horizontal="left" vertical="top"/>
    </xf>
    <xf numFmtId="0" fontId="18" fillId="3" borderId="30" xfId="1" applyFont="1" applyFill="1" applyBorder="1" applyAlignment="1">
      <alignment horizontal="left" vertical="top" wrapText="1"/>
    </xf>
    <xf numFmtId="0" fontId="55" fillId="3" borderId="29" xfId="0" applyFont="1" applyFill="1" applyBorder="1" applyAlignment="1">
      <alignment horizontal="left" vertical="top"/>
    </xf>
    <xf numFmtId="0" fontId="34" fillId="3" borderId="78" xfId="1" applyFont="1" applyFill="1" applyBorder="1" applyAlignment="1">
      <alignment horizontal="left" vertical="top" wrapText="1"/>
    </xf>
    <xf numFmtId="0" fontId="25" fillId="3" borderId="45" xfId="1" applyFont="1" applyFill="1" applyBorder="1" applyAlignment="1">
      <alignment horizontal="left" vertical="top" wrapText="1"/>
    </xf>
    <xf numFmtId="49" fontId="34" fillId="3" borderId="77" xfId="1" applyNumberFormat="1" applyFont="1" applyFill="1" applyBorder="1" applyAlignment="1">
      <alignment horizontal="left" vertical="top" wrapText="1"/>
    </xf>
    <xf numFmtId="0" fontId="18" fillId="3" borderId="45" xfId="1" applyFont="1" applyFill="1" applyBorder="1" applyAlignment="1">
      <alignment vertical="top" wrapText="1"/>
    </xf>
    <xf numFmtId="0" fontId="34" fillId="3" borderId="78" xfId="1" applyFont="1" applyFill="1" applyBorder="1" applyAlignment="1">
      <alignment vertical="top" wrapText="1"/>
    </xf>
    <xf numFmtId="0" fontId="59" fillId="3" borderId="9" xfId="1" applyFont="1" applyFill="1" applyBorder="1" applyAlignment="1">
      <alignment horizontal="left" vertical="top" wrapText="1"/>
    </xf>
    <xf numFmtId="0" fontId="34" fillId="3" borderId="0" xfId="1" applyFont="1" applyFill="1" applyAlignment="1">
      <alignment vertical="top" wrapText="1"/>
    </xf>
    <xf numFmtId="166" fontId="18" fillId="3" borderId="76" xfId="1" applyNumberFormat="1" applyFont="1" applyFill="1" applyBorder="1" applyAlignment="1">
      <alignment horizontal="left" vertical="top"/>
    </xf>
    <xf numFmtId="0" fontId="18" fillId="3" borderId="19" xfId="8" applyFont="1" applyFill="1" applyBorder="1" applyAlignment="1">
      <alignment horizontal="left" vertical="top"/>
    </xf>
    <xf numFmtId="166" fontId="34" fillId="3" borderId="78" xfId="1" applyNumberFormat="1" applyFont="1" applyFill="1" applyBorder="1" applyAlignment="1">
      <alignment horizontal="left" vertical="top"/>
    </xf>
    <xf numFmtId="0" fontId="18" fillId="3" borderId="20" xfId="8" applyFont="1" applyFill="1" applyBorder="1" applyAlignment="1">
      <alignment horizontal="left" vertical="top"/>
    </xf>
    <xf numFmtId="0" fontId="18" fillId="3" borderId="8" xfId="8" applyFont="1" applyFill="1" applyBorder="1" applyAlignment="1">
      <alignment horizontal="left" vertical="top" wrapText="1"/>
    </xf>
    <xf numFmtId="0" fontId="25" fillId="0" borderId="76" xfId="0" applyFont="1" applyBorder="1" applyAlignment="1">
      <alignment horizontal="left" vertical="top" wrapText="1"/>
    </xf>
    <xf numFmtId="0" fontId="18" fillId="3" borderId="43" xfId="0" applyFont="1" applyFill="1" applyBorder="1" applyAlignment="1">
      <alignment horizontal="left" vertical="top" wrapText="1"/>
    </xf>
    <xf numFmtId="0" fontId="20" fillId="3" borderId="83" xfId="1" applyFont="1" applyFill="1" applyBorder="1" applyAlignment="1">
      <alignment horizontal="left" vertical="top" wrapText="1"/>
    </xf>
    <xf numFmtId="0" fontId="59" fillId="3" borderId="8" xfId="1" applyFont="1" applyFill="1" applyBorder="1" applyAlignment="1">
      <alignment horizontal="left" vertical="top" wrapText="1"/>
    </xf>
    <xf numFmtId="166" fontId="18" fillId="3" borderId="70" xfId="1" applyNumberFormat="1" applyFont="1" applyFill="1" applyBorder="1" applyAlignment="1">
      <alignment horizontal="left" vertical="top"/>
    </xf>
    <xf numFmtId="0" fontId="18" fillId="3" borderId="70" xfId="1" applyFont="1" applyFill="1" applyBorder="1" applyAlignment="1">
      <alignment horizontal="left" vertical="top"/>
    </xf>
    <xf numFmtId="166" fontId="33" fillId="12" borderId="33" xfId="1" applyNumberFormat="1" applyFont="1" applyFill="1" applyBorder="1" applyAlignment="1">
      <alignment horizontal="left" vertical="center" wrapText="1"/>
    </xf>
    <xf numFmtId="166" fontId="33" fillId="12" borderId="64" xfId="1" applyNumberFormat="1" applyFont="1" applyFill="1" applyBorder="1" applyAlignment="1">
      <alignment horizontal="left" vertical="center" wrapText="1"/>
    </xf>
    <xf numFmtId="166" fontId="33" fillId="19" borderId="18" xfId="1" applyNumberFormat="1" applyFont="1" applyFill="1" applyBorder="1" applyAlignment="1">
      <alignment horizontal="left" vertical="center" wrapText="1"/>
    </xf>
    <xf numFmtId="49" fontId="33" fillId="12" borderId="179" xfId="1" applyNumberFormat="1" applyFont="1" applyFill="1" applyBorder="1" applyAlignment="1">
      <alignment horizontal="center" vertical="top" wrapText="1"/>
    </xf>
    <xf numFmtId="0" fontId="34" fillId="3" borderId="187" xfId="1" applyFont="1" applyFill="1" applyBorder="1" applyAlignment="1">
      <alignment vertical="top" wrapText="1"/>
    </xf>
    <xf numFmtId="0" fontId="34" fillId="3" borderId="186" xfId="1" applyFont="1" applyFill="1" applyBorder="1" applyAlignment="1">
      <alignment horizontal="left" vertical="top"/>
    </xf>
    <xf numFmtId="0" fontId="34" fillId="3" borderId="187" xfId="1" applyFont="1" applyFill="1" applyBorder="1" applyAlignment="1">
      <alignment horizontal="left" vertical="top"/>
    </xf>
    <xf numFmtId="0" fontId="34" fillId="0" borderId="187" xfId="0" applyFont="1" applyBorder="1" applyAlignment="1">
      <alignment vertical="top" wrapText="1"/>
    </xf>
    <xf numFmtId="0" fontId="34" fillId="0" borderId="188" xfId="1" applyFont="1" applyBorder="1" applyAlignment="1">
      <alignment horizontal="left" vertical="top" wrapText="1"/>
    </xf>
    <xf numFmtId="49" fontId="33" fillId="12" borderId="189" xfId="1" applyNumberFormat="1" applyFont="1" applyFill="1" applyBorder="1" applyAlignment="1">
      <alignment horizontal="center" vertical="top" wrapText="1"/>
    </xf>
    <xf numFmtId="0" fontId="34" fillId="0" borderId="0" xfId="1" applyFont="1" applyAlignment="1">
      <alignment horizontal="left" vertical="top"/>
    </xf>
    <xf numFmtId="0" fontId="34" fillId="12" borderId="189" xfId="1" applyFont="1" applyFill="1" applyBorder="1" applyAlignment="1">
      <alignment horizontal="center" vertical="top"/>
    </xf>
    <xf numFmtId="166" fontId="33" fillId="12" borderId="197" xfId="1" applyNumberFormat="1" applyFont="1" applyFill="1" applyBorder="1" applyAlignment="1">
      <alignment horizontal="left" vertical="center" wrapText="1"/>
    </xf>
    <xf numFmtId="165" fontId="34" fillId="3" borderId="29" xfId="1" applyNumberFormat="1" applyFont="1" applyFill="1" applyBorder="1" applyAlignment="1">
      <alignment horizontal="left" vertical="top"/>
    </xf>
    <xf numFmtId="0" fontId="59" fillId="3" borderId="70" xfId="1" applyFont="1" applyFill="1" applyBorder="1" applyAlignment="1">
      <alignment horizontal="left" vertical="top" wrapText="1"/>
    </xf>
    <xf numFmtId="166" fontId="18" fillId="3" borderId="8" xfId="8" applyNumberFormat="1" applyFont="1" applyFill="1" applyBorder="1" applyAlignment="1">
      <alignment horizontal="left" vertical="top"/>
    </xf>
    <xf numFmtId="0" fontId="18" fillId="3" borderId="92" xfId="8" applyFont="1" applyFill="1" applyBorder="1" applyAlignment="1">
      <alignment horizontal="left" vertical="top" wrapText="1"/>
    </xf>
    <xf numFmtId="0" fontId="25" fillId="3" borderId="33" xfId="1" applyFont="1" applyFill="1" applyBorder="1" applyAlignment="1">
      <alignment horizontal="left" vertical="top" wrapText="1"/>
    </xf>
    <xf numFmtId="0" fontId="25" fillId="3" borderId="81" xfId="1" applyFont="1" applyFill="1" applyBorder="1" applyAlignment="1">
      <alignment horizontal="left" vertical="top" wrapText="1"/>
    </xf>
    <xf numFmtId="166" fontId="25" fillId="3" borderId="77" xfId="8" applyNumberFormat="1" applyFont="1" applyFill="1" applyBorder="1" applyAlignment="1">
      <alignment horizontal="left" vertical="top"/>
    </xf>
    <xf numFmtId="166" fontId="25" fillId="3" borderId="93" xfId="8" applyNumberFormat="1" applyFont="1" applyFill="1" applyBorder="1" applyAlignment="1">
      <alignment horizontal="left" vertical="top"/>
    </xf>
    <xf numFmtId="0" fontId="25" fillId="3" borderId="76" xfId="0" applyFont="1" applyFill="1" applyBorder="1" applyAlignment="1">
      <alignment horizontal="left" vertical="top" wrapText="1"/>
    </xf>
    <xf numFmtId="0" fontId="25" fillId="3" borderId="85" xfId="8" applyFont="1" applyFill="1" applyBorder="1" applyAlignment="1">
      <alignment horizontal="left" vertical="top"/>
    </xf>
    <xf numFmtId="0" fontId="25" fillId="3" borderId="76" xfId="8" applyFont="1" applyFill="1" applyBorder="1" applyAlignment="1">
      <alignment horizontal="left" vertical="top"/>
    </xf>
    <xf numFmtId="0" fontId="25" fillId="3" borderId="84" xfId="8" applyFont="1" applyFill="1" applyBorder="1" applyAlignment="1">
      <alignment horizontal="left" vertical="top"/>
    </xf>
    <xf numFmtId="0" fontId="25" fillId="3" borderId="78" xfId="8" applyFont="1" applyFill="1" applyBorder="1" applyAlignment="1">
      <alignment horizontal="left" vertical="top"/>
    </xf>
    <xf numFmtId="0" fontId="25" fillId="3" borderId="42" xfId="8" applyFont="1" applyFill="1" applyBorder="1" applyAlignment="1">
      <alignment horizontal="left" vertical="top"/>
    </xf>
    <xf numFmtId="0" fontId="25" fillId="3" borderId="20" xfId="8" applyFont="1" applyFill="1" applyBorder="1" applyAlignment="1">
      <alignment horizontal="left" vertical="top"/>
    </xf>
    <xf numFmtId="0" fontId="25" fillId="3" borderId="47" xfId="1" applyFont="1" applyFill="1" applyBorder="1" applyAlignment="1">
      <alignment horizontal="left" vertical="top" wrapText="1"/>
    </xf>
    <xf numFmtId="0" fontId="25" fillId="3" borderId="8" xfId="8" applyFont="1" applyFill="1" applyBorder="1" applyAlignment="1">
      <alignment horizontal="left" vertical="top"/>
    </xf>
    <xf numFmtId="0" fontId="25" fillId="3" borderId="28" xfId="8" applyFont="1" applyFill="1" applyBorder="1" applyAlignment="1">
      <alignment horizontal="left" vertical="top"/>
    </xf>
    <xf numFmtId="0" fontId="25" fillId="0" borderId="29" xfId="1" applyFont="1" applyBorder="1" applyAlignment="1">
      <alignment horizontal="left" vertical="top" wrapText="1"/>
    </xf>
    <xf numFmtId="166" fontId="25" fillId="0" borderId="29" xfId="8" applyNumberFormat="1" applyFont="1" applyBorder="1" applyAlignment="1">
      <alignment horizontal="left" vertical="top"/>
    </xf>
    <xf numFmtId="166" fontId="25" fillId="0" borderId="12" xfId="8" applyNumberFormat="1" applyFont="1" applyBorder="1" applyAlignment="1">
      <alignment horizontal="left" vertical="top"/>
    </xf>
    <xf numFmtId="166" fontId="18" fillId="3" borderId="19" xfId="8" applyNumberFormat="1" applyFont="1" applyFill="1" applyBorder="1" applyAlignment="1">
      <alignment horizontal="left" vertical="top"/>
    </xf>
    <xf numFmtId="0" fontId="25" fillId="0" borderId="76" xfId="1" applyFont="1" applyBorder="1" applyAlignment="1">
      <alignment horizontal="left" vertical="top" wrapText="1"/>
    </xf>
    <xf numFmtId="165" fontId="25" fillId="0" borderId="76" xfId="1" applyNumberFormat="1" applyFont="1" applyBorder="1" applyAlignment="1">
      <alignment horizontal="left" vertical="top" wrapText="1"/>
    </xf>
    <xf numFmtId="165" fontId="18" fillId="3" borderId="76" xfId="1" applyNumberFormat="1" applyFont="1" applyFill="1" applyBorder="1" applyAlignment="1">
      <alignment horizontal="left" vertical="top"/>
    </xf>
    <xf numFmtId="165" fontId="18" fillId="3" borderId="76" xfId="1" applyNumberFormat="1" applyFont="1" applyFill="1" applyBorder="1" applyAlignment="1">
      <alignment horizontal="left" vertical="top" wrapText="1"/>
    </xf>
    <xf numFmtId="165" fontId="18" fillId="3" borderId="29" xfId="1" applyNumberFormat="1" applyFont="1" applyFill="1" applyBorder="1" applyAlignment="1">
      <alignment horizontal="left" vertical="top"/>
    </xf>
    <xf numFmtId="165" fontId="18" fillId="3" borderId="19" xfId="1" applyNumberFormat="1" applyFont="1" applyFill="1" applyBorder="1" applyAlignment="1">
      <alignment horizontal="left" vertical="top"/>
    </xf>
    <xf numFmtId="165" fontId="18" fillId="3" borderId="33" xfId="1" applyNumberFormat="1" applyFont="1" applyFill="1" applyBorder="1" applyAlignment="1">
      <alignment horizontal="left" vertical="top" wrapText="1"/>
    </xf>
    <xf numFmtId="165" fontId="18" fillId="3" borderId="29" xfId="1" applyNumberFormat="1" applyFont="1" applyFill="1" applyBorder="1" applyAlignment="1">
      <alignment horizontal="left" vertical="top" wrapText="1"/>
    </xf>
    <xf numFmtId="166" fontId="25" fillId="3" borderId="28" xfId="8" applyNumberFormat="1" applyFont="1" applyFill="1" applyBorder="1" applyAlignment="1">
      <alignment horizontal="left" vertical="top"/>
    </xf>
    <xf numFmtId="166" fontId="25" fillId="3" borderId="76" xfId="8" applyNumberFormat="1" applyFont="1" applyFill="1" applyBorder="1" applyAlignment="1">
      <alignment horizontal="left" vertical="top"/>
    </xf>
    <xf numFmtId="0" fontId="25" fillId="3" borderId="82" xfId="1" applyFont="1" applyFill="1" applyBorder="1" applyAlignment="1">
      <alignment horizontal="left" vertical="top" wrapText="1"/>
    </xf>
    <xf numFmtId="165" fontId="25" fillId="3" borderId="78" xfId="8" applyNumberFormat="1" applyFont="1" applyFill="1" applyBorder="1" applyAlignment="1">
      <alignment horizontal="left" vertical="top"/>
    </xf>
    <xf numFmtId="166" fontId="25" fillId="3" borderId="78" xfId="8" applyNumberFormat="1" applyFont="1" applyFill="1" applyBorder="1" applyAlignment="1">
      <alignment horizontal="left" vertical="top"/>
    </xf>
    <xf numFmtId="166" fontId="25" fillId="3" borderId="79" xfId="8" applyNumberFormat="1" applyFont="1" applyFill="1" applyBorder="1" applyAlignment="1">
      <alignment horizontal="left" vertical="top"/>
    </xf>
    <xf numFmtId="165" fontId="18" fillId="3" borderId="33" xfId="1" applyNumberFormat="1" applyFont="1" applyFill="1" applyBorder="1" applyAlignment="1">
      <alignment horizontal="left" vertical="top"/>
    </xf>
    <xf numFmtId="165" fontId="18" fillId="3" borderId="8" xfId="1" applyNumberFormat="1" applyFont="1" applyFill="1" applyBorder="1" applyAlignment="1">
      <alignment horizontal="left" vertical="top" wrapText="1"/>
    </xf>
    <xf numFmtId="0" fontId="20" fillId="3" borderId="19" xfId="1" applyFont="1" applyFill="1" applyBorder="1" applyAlignment="1">
      <alignment horizontal="left" vertical="top" wrapText="1"/>
    </xf>
    <xf numFmtId="0" fontId="20" fillId="3" borderId="29" xfId="8" applyFont="1" applyFill="1" applyBorder="1" applyAlignment="1">
      <alignment vertical="top" wrapText="1"/>
    </xf>
    <xf numFmtId="0" fontId="20" fillId="3" borderId="33" xfId="8" applyFont="1" applyFill="1" applyBorder="1" applyAlignment="1">
      <alignment horizontal="left" vertical="top" wrapText="1"/>
    </xf>
    <xf numFmtId="166" fontId="18" fillId="3" borderId="76" xfId="1" applyNumberFormat="1" applyFont="1" applyFill="1" applyBorder="1" applyAlignment="1">
      <alignment horizontal="left" vertical="top" wrapText="1"/>
    </xf>
    <xf numFmtId="3" fontId="18" fillId="3" borderId="45" xfId="1" applyNumberFormat="1" applyFont="1" applyFill="1" applyBorder="1" applyAlignment="1">
      <alignment horizontal="left" vertical="top" wrapText="1"/>
    </xf>
    <xf numFmtId="166" fontId="18" fillId="3" borderId="78" xfId="1" applyNumberFormat="1" applyFont="1" applyFill="1" applyBorder="1" applyAlignment="1">
      <alignment horizontal="left" vertical="top" wrapText="1"/>
    </xf>
    <xf numFmtId="166" fontId="18" fillId="3" borderId="0" xfId="1" applyNumberFormat="1" applyFont="1" applyFill="1" applyAlignment="1">
      <alignment horizontal="left" vertical="top"/>
    </xf>
    <xf numFmtId="3" fontId="18" fillId="3" borderId="77" xfId="1" applyNumberFormat="1" applyFont="1" applyFill="1" applyBorder="1" applyAlignment="1">
      <alignment horizontal="left" vertical="top" wrapText="1"/>
    </xf>
    <xf numFmtId="3" fontId="18" fillId="3" borderId="78" xfId="1" applyNumberFormat="1" applyFont="1" applyFill="1" applyBorder="1" applyAlignment="1">
      <alignment horizontal="left" vertical="top" wrapText="1"/>
    </xf>
    <xf numFmtId="0" fontId="53" fillId="3" borderId="0" xfId="0" applyFont="1" applyFill="1" applyAlignment="1">
      <alignment horizontal="left" vertical="top"/>
    </xf>
    <xf numFmtId="166" fontId="18" fillId="3" borderId="29" xfId="1" applyNumberFormat="1" applyFont="1" applyFill="1" applyBorder="1" applyAlignment="1">
      <alignment horizontal="left" vertical="top" wrapText="1"/>
    </xf>
    <xf numFmtId="166" fontId="18" fillId="3" borderId="76" xfId="0" applyNumberFormat="1" applyFont="1" applyFill="1" applyBorder="1" applyAlignment="1">
      <alignment horizontal="left" vertical="top" wrapText="1"/>
    </xf>
    <xf numFmtId="0" fontId="18" fillId="3" borderId="76" xfId="1" applyFont="1" applyFill="1" applyBorder="1" applyAlignment="1">
      <alignment horizontal="left" vertical="center" wrapText="1"/>
    </xf>
    <xf numFmtId="3" fontId="18" fillId="3" borderId="76" xfId="1" applyNumberFormat="1" applyFont="1" applyFill="1" applyBorder="1" applyAlignment="1">
      <alignment horizontal="left" vertical="top"/>
    </xf>
    <xf numFmtId="0" fontId="22" fillId="3" borderId="76" xfId="0" applyFont="1" applyFill="1" applyBorder="1" applyAlignment="1">
      <alignment horizontal="left" vertical="top" wrapText="1"/>
    </xf>
    <xf numFmtId="166" fontId="18" fillId="3" borderId="72" xfId="1" applyNumberFormat="1" applyFont="1" applyFill="1" applyBorder="1" applyAlignment="1">
      <alignment horizontal="left" vertical="top"/>
    </xf>
    <xf numFmtId="0" fontId="22" fillId="3" borderId="72" xfId="0" applyFont="1" applyFill="1" applyBorder="1" applyAlignment="1">
      <alignment horizontal="left" vertical="top" wrapText="1"/>
    </xf>
    <xf numFmtId="0" fontId="18" fillId="3" borderId="72" xfId="1" applyFont="1" applyFill="1" applyBorder="1" applyAlignment="1">
      <alignment horizontal="left" vertical="top"/>
    </xf>
    <xf numFmtId="0" fontId="18" fillId="3" borderId="76" xfId="1" applyFont="1" applyFill="1" applyBorder="1" applyAlignment="1">
      <alignment horizontal="left" vertical="top"/>
    </xf>
    <xf numFmtId="0" fontId="34" fillId="3" borderId="72" xfId="1" applyFont="1" applyFill="1" applyBorder="1" applyAlignment="1">
      <alignment horizontal="left" vertical="top"/>
    </xf>
    <xf numFmtId="166" fontId="34" fillId="3" borderId="29" xfId="1" applyNumberFormat="1" applyFont="1" applyFill="1" applyBorder="1" applyAlignment="1">
      <alignment horizontal="left" vertical="top" wrapText="1"/>
    </xf>
    <xf numFmtId="0" fontId="20" fillId="3" borderId="64" xfId="1" applyFont="1" applyFill="1" applyBorder="1" applyAlignment="1">
      <alignment horizontal="left" vertical="top" wrapText="1"/>
    </xf>
    <xf numFmtId="0" fontId="18" fillId="3" borderId="77" xfId="1" applyFont="1" applyFill="1" applyBorder="1" applyAlignment="1">
      <alignment vertical="top"/>
    </xf>
    <xf numFmtId="0" fontId="18" fillId="3" borderId="77" xfId="1" applyFont="1" applyFill="1" applyBorder="1" applyAlignment="1">
      <alignment horizontal="left" vertical="top"/>
    </xf>
    <xf numFmtId="0" fontId="18" fillId="3" borderId="72" xfId="1" applyFont="1" applyFill="1" applyBorder="1" applyAlignment="1">
      <alignment horizontal="left" vertical="top" wrapText="1"/>
    </xf>
    <xf numFmtId="0" fontId="22" fillId="3" borderId="19" xfId="1" applyFont="1" applyFill="1" applyBorder="1" applyAlignment="1">
      <alignment horizontal="left" vertical="top" wrapText="1"/>
    </xf>
    <xf numFmtId="166" fontId="18" fillId="3" borderId="19" xfId="1" applyNumberFormat="1" applyFont="1" applyFill="1" applyBorder="1" applyAlignment="1">
      <alignment horizontal="left" vertical="top" wrapText="1"/>
    </xf>
    <xf numFmtId="3" fontId="18" fillId="3" borderId="19" xfId="1" applyNumberFormat="1" applyFont="1" applyFill="1" applyBorder="1" applyAlignment="1">
      <alignment horizontal="left" vertical="top"/>
    </xf>
    <xf numFmtId="3" fontId="18" fillId="3" borderId="20" xfId="1" applyNumberFormat="1" applyFont="1" applyFill="1" applyBorder="1" applyAlignment="1">
      <alignment horizontal="left" vertical="top"/>
    </xf>
    <xf numFmtId="3" fontId="18" fillId="3" borderId="77" xfId="1" applyNumberFormat="1" applyFont="1" applyFill="1" applyBorder="1" applyAlignment="1">
      <alignment horizontal="left" vertical="top"/>
    </xf>
    <xf numFmtId="3" fontId="18" fillId="3" borderId="93" xfId="1" applyNumberFormat="1" applyFont="1" applyFill="1" applyBorder="1" applyAlignment="1">
      <alignment horizontal="left" vertical="top"/>
    </xf>
    <xf numFmtId="0" fontId="18" fillId="3" borderId="84" xfId="1" applyFont="1" applyFill="1" applyBorder="1" applyAlignment="1">
      <alignment horizontal="left" vertical="top"/>
    </xf>
    <xf numFmtId="0" fontId="18" fillId="3" borderId="47" xfId="0" applyFont="1" applyFill="1" applyBorder="1" applyAlignment="1">
      <alignment horizontal="left" vertical="top"/>
    </xf>
    <xf numFmtId="0" fontId="18" fillId="3" borderId="47" xfId="0" applyFont="1" applyFill="1" applyBorder="1" applyAlignment="1">
      <alignment vertical="top" wrapText="1"/>
    </xf>
    <xf numFmtId="2" fontId="18" fillId="3" borderId="33" xfId="8" applyNumberFormat="1" applyFont="1" applyFill="1" applyBorder="1" applyAlignment="1">
      <alignment horizontal="left" vertical="top"/>
    </xf>
    <xf numFmtId="0" fontId="18" fillId="3" borderId="91" xfId="8" applyFont="1" applyFill="1" applyBorder="1" applyAlignment="1">
      <alignment horizontal="left" vertical="top"/>
    </xf>
    <xf numFmtId="0" fontId="18" fillId="3" borderId="8" xfId="8" applyFont="1" applyFill="1" applyBorder="1" applyAlignment="1">
      <alignment horizontal="left" vertical="top"/>
    </xf>
    <xf numFmtId="165" fontId="18" fillId="3" borderId="78" xfId="1" applyNumberFormat="1" applyFont="1" applyFill="1" applyBorder="1" applyAlignment="1">
      <alignment horizontal="left" vertical="top"/>
    </xf>
    <xf numFmtId="0" fontId="18" fillId="3" borderId="78" xfId="1" applyFont="1" applyFill="1" applyBorder="1" applyAlignment="1">
      <alignment horizontal="left" vertical="top"/>
    </xf>
    <xf numFmtId="166" fontId="18" fillId="3" borderId="77" xfId="1" applyNumberFormat="1" applyFont="1" applyFill="1" applyBorder="1" applyAlignment="1">
      <alignment horizontal="left" vertical="top" wrapText="1"/>
    </xf>
    <xf numFmtId="165" fontId="25" fillId="3" borderId="76" xfId="1" applyNumberFormat="1" applyFont="1" applyFill="1" applyBorder="1" applyAlignment="1">
      <alignment horizontal="left" vertical="top" wrapText="1"/>
    </xf>
    <xf numFmtId="0" fontId="60" fillId="3" borderId="29" xfId="0" applyFont="1" applyFill="1" applyBorder="1" applyAlignment="1">
      <alignment horizontal="left" vertical="top"/>
    </xf>
    <xf numFmtId="0" fontId="60" fillId="3" borderId="77" xfId="0" applyFont="1" applyFill="1" applyBorder="1" applyAlignment="1">
      <alignment horizontal="left" vertical="top"/>
    </xf>
    <xf numFmtId="0" fontId="60" fillId="3" borderId="76" xfId="0" applyFont="1" applyFill="1" applyBorder="1" applyAlignment="1">
      <alignment horizontal="left" vertical="top"/>
    </xf>
    <xf numFmtId="166" fontId="20" fillId="9" borderId="145" xfId="8" applyNumberFormat="1" applyFont="1" applyFill="1" applyBorder="1" applyAlignment="1">
      <alignment horizontal="left" vertical="top"/>
    </xf>
    <xf numFmtId="49" fontId="20" fillId="9" borderId="66" xfId="1" applyNumberFormat="1" applyFont="1" applyFill="1" applyBorder="1" applyAlignment="1">
      <alignment vertical="top"/>
    </xf>
    <xf numFmtId="166" fontId="20" fillId="9" borderId="29" xfId="1" applyNumberFormat="1" applyFont="1" applyFill="1" applyBorder="1" applyAlignment="1">
      <alignment horizontal="left" vertical="top"/>
    </xf>
    <xf numFmtId="0" fontId="18" fillId="9" borderId="36" xfId="1" applyFont="1" applyFill="1" applyBorder="1" applyAlignment="1">
      <alignment horizontal="center" vertical="top" wrapText="1"/>
    </xf>
    <xf numFmtId="0" fontId="18" fillId="9" borderId="65" xfId="1" applyFont="1" applyFill="1" applyBorder="1" applyAlignment="1">
      <alignment horizontal="left" vertical="top" wrapText="1"/>
    </xf>
    <xf numFmtId="0" fontId="18" fillId="0" borderId="31" xfId="1" applyFont="1" applyBorder="1" applyAlignment="1">
      <alignment vertical="top" wrapText="1"/>
    </xf>
    <xf numFmtId="49" fontId="18" fillId="5" borderId="154" xfId="1" applyNumberFormat="1" applyFont="1" applyFill="1" applyBorder="1" applyAlignment="1">
      <alignment vertical="top" wrapText="1"/>
    </xf>
    <xf numFmtId="49" fontId="18" fillId="5" borderId="30" xfId="1" applyNumberFormat="1" applyFont="1" applyFill="1" applyBorder="1" applyAlignment="1">
      <alignment vertical="top" wrapText="1"/>
    </xf>
    <xf numFmtId="0" fontId="22" fillId="3" borderId="118" xfId="1" applyFont="1" applyFill="1" applyBorder="1" applyAlignment="1">
      <alignment vertical="top" wrapText="1"/>
    </xf>
    <xf numFmtId="0" fontId="57" fillId="3" borderId="0" xfId="0" applyFont="1" applyFill="1" applyAlignment="1">
      <alignment wrapText="1"/>
    </xf>
    <xf numFmtId="0" fontId="18" fillId="3" borderId="76" xfId="8" applyFont="1" applyFill="1" applyBorder="1" applyAlignment="1">
      <alignment horizontal="left" vertical="top"/>
    </xf>
    <xf numFmtId="2" fontId="18" fillId="3" borderId="29" xfId="8" applyNumberFormat="1" applyFont="1" applyFill="1" applyBorder="1" applyAlignment="1">
      <alignment horizontal="left" vertical="top"/>
    </xf>
    <xf numFmtId="0" fontId="18" fillId="3" borderId="76" xfId="0" applyFont="1" applyFill="1" applyBorder="1" applyAlignment="1">
      <alignment horizontal="left" vertical="top"/>
    </xf>
    <xf numFmtId="0" fontId="25" fillId="3" borderId="43" xfId="0" applyFont="1" applyFill="1" applyBorder="1" applyAlignment="1">
      <alignment horizontal="left" vertical="top"/>
    </xf>
    <xf numFmtId="0" fontId="25" fillId="3" borderId="45" xfId="0" applyFont="1" applyFill="1" applyBorder="1" applyAlignment="1">
      <alignment horizontal="left" vertical="top"/>
    </xf>
    <xf numFmtId="0" fontId="25" fillId="3" borderId="47" xfId="0" applyFont="1" applyFill="1" applyBorder="1" applyAlignment="1">
      <alignment horizontal="left" vertical="top"/>
    </xf>
    <xf numFmtId="0" fontId="18" fillId="3" borderId="43" xfId="0" applyFont="1" applyFill="1" applyBorder="1" applyAlignment="1">
      <alignment horizontal="left" vertical="top"/>
    </xf>
    <xf numFmtId="0" fontId="18" fillId="0" borderId="146" xfId="0" applyFont="1" applyBorder="1" applyAlignment="1">
      <alignment horizontal="left" vertical="top" wrapText="1"/>
    </xf>
    <xf numFmtId="0" fontId="18" fillId="3" borderId="146" xfId="0" applyFont="1" applyFill="1" applyBorder="1" applyAlignment="1">
      <alignment horizontal="left" vertical="top"/>
    </xf>
    <xf numFmtId="0" fontId="25" fillId="0" borderId="45" xfId="0" applyFont="1" applyBorder="1" applyAlignment="1">
      <alignment horizontal="left"/>
    </xf>
    <xf numFmtId="0" fontId="25" fillId="0" borderId="47" xfId="0" applyFont="1" applyBorder="1" applyAlignment="1">
      <alignment horizontal="left"/>
    </xf>
    <xf numFmtId="0" fontId="25" fillId="3" borderId="47" xfId="0" applyFont="1" applyFill="1" applyBorder="1" applyAlignment="1">
      <alignment horizontal="left"/>
    </xf>
    <xf numFmtId="0" fontId="25" fillId="3" borderId="36" xfId="0" applyFont="1" applyFill="1" applyBorder="1" applyAlignment="1">
      <alignment horizontal="left"/>
    </xf>
    <xf numFmtId="0" fontId="25" fillId="3" borderId="0" xfId="0" applyFont="1" applyFill="1" applyAlignment="1">
      <alignment horizontal="left"/>
    </xf>
    <xf numFmtId="0" fontId="25" fillId="3" borderId="84" xfId="0" applyFont="1" applyFill="1" applyBorder="1" applyAlignment="1">
      <alignment horizontal="left"/>
    </xf>
    <xf numFmtId="1" fontId="18" fillId="3" borderId="33" xfId="8" applyNumberFormat="1" applyFont="1" applyFill="1" applyBorder="1" applyAlignment="1">
      <alignment horizontal="left" vertical="top"/>
    </xf>
    <xf numFmtId="3" fontId="34" fillId="3" borderId="19" xfId="1" applyNumberFormat="1" applyFont="1" applyFill="1" applyBorder="1" applyAlignment="1">
      <alignment horizontal="left" vertical="top"/>
    </xf>
    <xf numFmtId="0" fontId="34" fillId="3" borderId="92" xfId="1" applyFont="1" applyFill="1" applyBorder="1" applyAlignment="1">
      <alignment horizontal="left" vertical="top" wrapText="1"/>
    </xf>
    <xf numFmtId="166" fontId="34" fillId="3" borderId="92" xfId="1" applyNumberFormat="1" applyFont="1" applyFill="1" applyBorder="1" applyAlignment="1">
      <alignment horizontal="left" vertical="top"/>
    </xf>
    <xf numFmtId="3" fontId="34" fillId="3" borderId="83" xfId="1" applyNumberFormat="1" applyFont="1" applyFill="1" applyBorder="1" applyAlignment="1">
      <alignment horizontal="left" vertical="top"/>
    </xf>
    <xf numFmtId="0" fontId="34" fillId="3" borderId="45" xfId="0" applyFont="1" applyFill="1" applyBorder="1" applyAlignment="1">
      <alignment horizontal="left" vertical="top" wrapText="1"/>
    </xf>
    <xf numFmtId="0" fontId="59" fillId="3" borderId="8" xfId="1" applyFont="1" applyFill="1" applyBorder="1" applyAlignment="1">
      <alignment horizontal="left" vertical="top"/>
    </xf>
    <xf numFmtId="166" fontId="18" fillId="3" borderId="165" xfId="1" applyNumberFormat="1" applyFont="1" applyFill="1" applyBorder="1" applyAlignment="1">
      <alignment horizontal="left" vertical="top"/>
    </xf>
    <xf numFmtId="0" fontId="34" fillId="3" borderId="8" xfId="1" applyFont="1" applyFill="1" applyBorder="1" applyAlignment="1">
      <alignment horizontal="left" vertical="top"/>
    </xf>
    <xf numFmtId="0" fontId="20" fillId="3" borderId="72" xfId="0" applyFont="1" applyFill="1" applyBorder="1" applyAlignment="1">
      <alignment horizontal="left" vertical="top" wrapText="1"/>
    </xf>
    <xf numFmtId="0" fontId="70" fillId="0" borderId="186" xfId="0" applyFont="1" applyBorder="1" applyAlignment="1">
      <alignment horizontal="left" vertical="top"/>
    </xf>
    <xf numFmtId="0" fontId="34" fillId="3" borderId="186" xfId="1" applyFont="1" applyFill="1" applyBorder="1" applyAlignment="1">
      <alignment horizontal="left" vertical="top" wrapText="1"/>
    </xf>
    <xf numFmtId="166" fontId="34" fillId="3" borderId="186" xfId="1" applyNumberFormat="1" applyFont="1" applyFill="1" applyBorder="1" applyAlignment="1">
      <alignment horizontal="left" vertical="top"/>
    </xf>
    <xf numFmtId="166" fontId="34" fillId="3" borderId="187" xfId="1" applyNumberFormat="1" applyFont="1" applyFill="1" applyBorder="1" applyAlignment="1">
      <alignment horizontal="left" vertical="top"/>
    </xf>
    <xf numFmtId="0" fontId="59" fillId="0" borderId="86" xfId="1" applyFont="1" applyBorder="1" applyAlignment="1">
      <alignment horizontal="left" vertical="top" wrapText="1"/>
    </xf>
    <xf numFmtId="166" fontId="59" fillId="3" borderId="92" xfId="1" applyNumberFormat="1" applyFont="1" applyFill="1" applyBorder="1" applyAlignment="1">
      <alignment horizontal="left" vertical="top"/>
    </xf>
    <xf numFmtId="0" fontId="59" fillId="0" borderId="85" xfId="1" applyFont="1" applyBorder="1" applyAlignment="1">
      <alignment horizontal="left" vertical="top" wrapText="1"/>
    </xf>
    <xf numFmtId="166" fontId="59" fillId="3" borderId="84" xfId="1" applyNumberFormat="1" applyFont="1" applyFill="1" applyBorder="1" applyAlignment="1">
      <alignment horizontal="left" vertical="top"/>
    </xf>
    <xf numFmtId="0" fontId="33" fillId="3" borderId="180" xfId="0" applyFont="1" applyFill="1" applyBorder="1" applyAlignment="1">
      <alignment horizontal="left" vertical="top" wrapText="1"/>
    </xf>
    <xf numFmtId="0" fontId="59" fillId="0" borderId="72" xfId="1" applyFont="1" applyBorder="1" applyAlignment="1">
      <alignment horizontal="left" vertical="top" wrapText="1"/>
    </xf>
    <xf numFmtId="49" fontId="25" fillId="0" borderId="76" xfId="1" applyNumberFormat="1" applyFont="1" applyBorder="1" applyAlignment="1">
      <alignment horizontal="left" vertical="top" wrapText="1"/>
    </xf>
    <xf numFmtId="0" fontId="25" fillId="3" borderId="70" xfId="1" applyFont="1" applyFill="1" applyBorder="1" applyAlignment="1">
      <alignment horizontal="left" vertical="top" wrapText="1"/>
    </xf>
    <xf numFmtId="0" fontId="59" fillId="3" borderId="166" xfId="1" applyFont="1" applyFill="1" applyBorder="1" applyAlignment="1">
      <alignment horizontal="left" vertical="top" wrapText="1"/>
    </xf>
    <xf numFmtId="166" fontId="59" fillId="3" borderId="70" xfId="1" applyNumberFormat="1" applyFont="1" applyFill="1" applyBorder="1" applyAlignment="1">
      <alignment horizontal="left" vertical="top"/>
    </xf>
    <xf numFmtId="0" fontId="25" fillId="0" borderId="70" xfId="1" applyFont="1" applyBorder="1" applyAlignment="1">
      <alignment horizontal="left" vertical="top" wrapText="1"/>
    </xf>
    <xf numFmtId="0" fontId="59" fillId="0" borderId="70" xfId="1" applyFont="1" applyBorder="1" applyAlignment="1">
      <alignment horizontal="left" vertical="top"/>
    </xf>
    <xf numFmtId="0" fontId="59" fillId="3" borderId="70" xfId="1" applyFont="1" applyFill="1" applyBorder="1" applyAlignment="1">
      <alignment horizontal="left" vertical="top"/>
    </xf>
    <xf numFmtId="166" fontId="59" fillId="0" borderId="70" xfId="1" applyNumberFormat="1" applyFont="1" applyBorder="1" applyAlignment="1">
      <alignment horizontal="left" vertical="top"/>
    </xf>
    <xf numFmtId="0" fontId="59" fillId="0" borderId="71" xfId="1" applyFont="1" applyBorder="1" applyAlignment="1">
      <alignment horizontal="left" vertical="top"/>
    </xf>
    <xf numFmtId="166" fontId="25" fillId="0" borderId="70" xfId="1" applyNumberFormat="1" applyFont="1" applyBorder="1" applyAlignment="1">
      <alignment horizontal="left" vertical="top"/>
    </xf>
    <xf numFmtId="0" fontId="25" fillId="0" borderId="70" xfId="1" applyFont="1" applyBorder="1" applyAlignment="1">
      <alignment horizontal="left" vertical="top"/>
    </xf>
    <xf numFmtId="0" fontId="22" fillId="3" borderId="29" xfId="0" applyFont="1" applyFill="1" applyBorder="1" applyAlignment="1">
      <alignment horizontal="left" vertical="top" wrapText="1"/>
    </xf>
    <xf numFmtId="0" fontId="18" fillId="0" borderId="120" xfId="8" applyFont="1" applyBorder="1" applyAlignment="1">
      <alignment horizontal="left" vertical="top" wrapText="1"/>
    </xf>
    <xf numFmtId="0" fontId="18" fillId="0" borderId="120" xfId="8" applyFont="1" applyBorder="1" applyAlignment="1">
      <alignment horizontal="left" vertical="top"/>
    </xf>
    <xf numFmtId="0" fontId="18" fillId="0" borderId="204" xfId="8" applyFont="1" applyBorder="1" applyAlignment="1">
      <alignment horizontal="left" vertical="top"/>
    </xf>
    <xf numFmtId="0" fontId="18" fillId="0" borderId="76" xfId="8" applyFont="1" applyBorder="1" applyAlignment="1">
      <alignment horizontal="left" vertical="top" wrapText="1"/>
    </xf>
    <xf numFmtId="3" fontId="18" fillId="3" borderId="76" xfId="8" applyNumberFormat="1" applyFont="1" applyFill="1" applyBorder="1" applyAlignment="1">
      <alignment vertical="top" wrapText="1"/>
    </xf>
    <xf numFmtId="0" fontId="18" fillId="3" borderId="36" xfId="0" applyFont="1" applyFill="1" applyBorder="1" applyAlignment="1">
      <alignment horizontal="left" vertical="top" wrapText="1"/>
    </xf>
    <xf numFmtId="0" fontId="18" fillId="3" borderId="0" xfId="8" applyFont="1" applyFill="1" applyAlignment="1">
      <alignment horizontal="left" vertical="top" wrapText="1"/>
    </xf>
    <xf numFmtId="0" fontId="18" fillId="3" borderId="98" xfId="8" applyFont="1" applyFill="1" applyBorder="1" applyAlignment="1">
      <alignment horizontal="left" vertical="top" wrapText="1"/>
    </xf>
    <xf numFmtId="0" fontId="18" fillId="3" borderId="98" xfId="8" applyFont="1" applyFill="1" applyBorder="1" applyAlignment="1">
      <alignment horizontal="left" vertical="top"/>
    </xf>
    <xf numFmtId="0" fontId="18" fillId="3" borderId="99" xfId="8" applyFont="1" applyFill="1" applyBorder="1" applyAlignment="1">
      <alignment horizontal="left" vertical="top" wrapText="1"/>
    </xf>
    <xf numFmtId="0" fontId="18" fillId="3" borderId="47" xfId="8" applyFont="1" applyFill="1" applyBorder="1" applyAlignment="1">
      <alignment horizontal="left" vertical="top"/>
    </xf>
    <xf numFmtId="0" fontId="71" fillId="0" borderId="0" xfId="0" applyFont="1"/>
    <xf numFmtId="49" fontId="18" fillId="5" borderId="78" xfId="1" applyNumberFormat="1" applyFont="1" applyFill="1" applyBorder="1" applyAlignment="1">
      <alignment horizontal="left" vertical="top" wrapText="1"/>
    </xf>
    <xf numFmtId="49" fontId="72" fillId="9" borderId="147" xfId="1" applyNumberFormat="1" applyFont="1" applyFill="1" applyBorder="1" applyAlignment="1">
      <alignment vertical="top"/>
    </xf>
    <xf numFmtId="0" fontId="18" fillId="3" borderId="30" xfId="1" applyFont="1" applyFill="1" applyBorder="1" applyAlignment="1">
      <alignment vertical="top" wrapText="1"/>
    </xf>
    <xf numFmtId="0" fontId="18" fillId="3" borderId="104" xfId="1" applyFont="1" applyFill="1" applyBorder="1" applyAlignment="1">
      <alignment vertical="top" wrapText="1"/>
    </xf>
    <xf numFmtId="49" fontId="18" fillId="5" borderId="159" xfId="1" applyNumberFormat="1" applyFont="1" applyFill="1" applyBorder="1" applyAlignment="1">
      <alignment horizontal="left" vertical="top" wrapText="1"/>
    </xf>
    <xf numFmtId="0" fontId="18" fillId="3" borderId="159" xfId="1" applyFont="1" applyFill="1" applyBorder="1" applyAlignment="1">
      <alignment horizontal="left" vertical="top" wrapText="1"/>
    </xf>
    <xf numFmtId="49" fontId="20" fillId="3" borderId="204" xfId="8" applyNumberFormat="1" applyFont="1" applyFill="1" applyBorder="1" applyAlignment="1">
      <alignment horizontal="left" vertical="top" wrapText="1"/>
    </xf>
    <xf numFmtId="3" fontId="18" fillId="3" borderId="19" xfId="8" applyNumberFormat="1" applyFont="1" applyFill="1" applyBorder="1" applyAlignment="1">
      <alignment horizontal="left" vertical="top"/>
    </xf>
    <xf numFmtId="0" fontId="22" fillId="0" borderId="120" xfId="0" applyFont="1" applyBorder="1" applyAlignment="1">
      <alignment horizontal="left" vertical="top" wrapText="1"/>
    </xf>
    <xf numFmtId="0" fontId="18" fillId="3" borderId="83" xfId="0" applyFont="1" applyFill="1" applyBorder="1" applyAlignment="1">
      <alignment horizontal="left" vertical="top" wrapText="1"/>
    </xf>
    <xf numFmtId="0" fontId="20" fillId="2" borderId="26" xfId="1" applyFont="1" applyFill="1" applyBorder="1"/>
    <xf numFmtId="0" fontId="20" fillId="2" borderId="27" xfId="1" applyFont="1" applyFill="1" applyBorder="1"/>
    <xf numFmtId="0" fontId="20" fillId="2" borderId="50" xfId="1" applyFont="1" applyFill="1" applyBorder="1"/>
    <xf numFmtId="0" fontId="18" fillId="0" borderId="83" xfId="0" applyFont="1" applyBorder="1" applyAlignment="1">
      <alignment horizontal="left" vertical="top"/>
    </xf>
    <xf numFmtId="0" fontId="53" fillId="0" borderId="76" xfId="0" applyFont="1" applyBorder="1" applyAlignment="1">
      <alignment horizontal="left" vertical="top"/>
    </xf>
    <xf numFmtId="0" fontId="54" fillId="0" borderId="84" xfId="0" applyFont="1" applyBorder="1" applyAlignment="1">
      <alignment horizontal="left" vertical="top"/>
    </xf>
    <xf numFmtId="0" fontId="18" fillId="0" borderId="42" xfId="8" applyFont="1" applyBorder="1" applyAlignment="1">
      <alignment horizontal="left" vertical="top" wrapText="1"/>
    </xf>
    <xf numFmtId="2" fontId="18" fillId="0" borderId="42" xfId="8" applyNumberFormat="1" applyFont="1" applyBorder="1" applyAlignment="1">
      <alignment horizontal="left" vertical="top"/>
    </xf>
    <xf numFmtId="0" fontId="18" fillId="3" borderId="94" xfId="0" applyFont="1" applyFill="1" applyBorder="1" applyAlignment="1">
      <alignment horizontal="left" vertical="top" wrapText="1"/>
    </xf>
    <xf numFmtId="0" fontId="18" fillId="0" borderId="92" xfId="0" applyFont="1" applyBorder="1" applyAlignment="1">
      <alignment horizontal="left" vertical="top"/>
    </xf>
    <xf numFmtId="165" fontId="69" fillId="3" borderId="29" xfId="0" applyNumberFormat="1" applyFont="1" applyFill="1" applyBorder="1" applyAlignment="1">
      <alignment horizontal="left" vertical="top"/>
    </xf>
    <xf numFmtId="49" fontId="18" fillId="5" borderId="78" xfId="1" applyNumberFormat="1" applyFont="1" applyFill="1" applyBorder="1" applyAlignment="1">
      <alignment horizontal="left" vertical="top" wrapText="1"/>
    </xf>
    <xf numFmtId="49" fontId="18" fillId="5" borderId="77" xfId="1" applyNumberFormat="1" applyFont="1" applyFill="1" applyBorder="1" applyAlignment="1">
      <alignment horizontal="left" vertical="top" wrapText="1"/>
    </xf>
    <xf numFmtId="166" fontId="18" fillId="0" borderId="19" xfId="1" applyNumberFormat="1" applyFont="1" applyBorder="1" applyAlignment="1">
      <alignment horizontal="left" vertical="top" wrapText="1"/>
    </xf>
    <xf numFmtId="166" fontId="18" fillId="0" borderId="33" xfId="1" applyNumberFormat="1" applyFont="1" applyBorder="1" applyAlignment="1">
      <alignment horizontal="left" vertical="top" wrapText="1"/>
    </xf>
    <xf numFmtId="0" fontId="22" fillId="0" borderId="8" xfId="1" applyFont="1" applyBorder="1" applyAlignment="1">
      <alignment horizontal="left" vertical="top" wrapText="1"/>
    </xf>
    <xf numFmtId="0" fontId="22" fillId="0" borderId="28" xfId="1" applyFont="1" applyBorder="1" applyAlignment="1">
      <alignment horizontal="left" vertical="top" wrapText="1"/>
    </xf>
    <xf numFmtId="0" fontId="22" fillId="0" borderId="0" xfId="1" applyFont="1" applyAlignment="1">
      <alignment horizontal="left" vertical="top" wrapText="1"/>
    </xf>
    <xf numFmtId="0" fontId="22" fillId="0" borderId="64" xfId="1" applyFont="1" applyBorder="1" applyAlignment="1">
      <alignment horizontal="left" vertical="top" wrapText="1"/>
    </xf>
    <xf numFmtId="3" fontId="18" fillId="0" borderId="19" xfId="1" applyNumberFormat="1" applyFont="1" applyBorder="1" applyAlignment="1">
      <alignment horizontal="left" vertical="top" wrapText="1"/>
    </xf>
    <xf numFmtId="3" fontId="18" fillId="0" borderId="33" xfId="1" applyNumberFormat="1" applyFont="1" applyBorder="1" applyAlignment="1">
      <alignment horizontal="left" vertical="top" wrapText="1"/>
    </xf>
    <xf numFmtId="3" fontId="18" fillId="3" borderId="76" xfId="1" applyNumberFormat="1" applyFont="1" applyFill="1" applyBorder="1" applyAlignment="1">
      <alignment horizontal="left" vertical="top"/>
    </xf>
    <xf numFmtId="49" fontId="18" fillId="5" borderId="20" xfId="1" applyNumberFormat="1" applyFont="1" applyFill="1" applyBorder="1" applyAlignment="1">
      <alignment horizontal="left" vertical="top" wrapText="1"/>
    </xf>
    <xf numFmtId="49" fontId="18" fillId="5" borderId="64" xfId="1" applyNumberFormat="1" applyFont="1" applyFill="1" applyBorder="1" applyAlignment="1">
      <alignment horizontal="left" vertical="top" wrapText="1"/>
    </xf>
    <xf numFmtId="49" fontId="18" fillId="5" borderId="19" xfId="1" applyNumberFormat="1" applyFont="1" applyFill="1" applyBorder="1" applyAlignment="1">
      <alignment horizontal="left" vertical="top" wrapText="1"/>
    </xf>
    <xf numFmtId="49" fontId="18" fillId="5" borderId="33" xfId="1" applyNumberFormat="1" applyFont="1" applyFill="1" applyBorder="1" applyAlignment="1">
      <alignment horizontal="left" vertical="top" wrapText="1"/>
    </xf>
    <xf numFmtId="0" fontId="18" fillId="0" borderId="29" xfId="1" applyFont="1" applyBorder="1" applyAlignment="1">
      <alignment horizontal="left" vertical="top" wrapText="1"/>
    </xf>
    <xf numFmtId="0" fontId="20" fillId="7" borderId="4" xfId="1" applyFont="1" applyFill="1" applyBorder="1" applyAlignment="1">
      <alignment horizontal="right" vertical="top" wrapText="1"/>
    </xf>
    <xf numFmtId="0" fontId="20" fillId="7" borderId="5" xfId="1" applyFont="1" applyFill="1" applyBorder="1" applyAlignment="1">
      <alignment horizontal="right" vertical="top" wrapText="1"/>
    </xf>
    <xf numFmtId="0" fontId="20" fillId="7" borderId="6" xfId="1" applyFont="1" applyFill="1" applyBorder="1" applyAlignment="1">
      <alignment horizontal="right" vertical="top" wrapText="1"/>
    </xf>
    <xf numFmtId="0" fontId="18" fillId="3" borderId="76" xfId="1" applyFont="1" applyFill="1" applyBorder="1" applyAlignment="1">
      <alignment horizontal="left" vertical="top" wrapText="1"/>
    </xf>
    <xf numFmtId="0" fontId="22" fillId="0" borderId="84" xfId="1" applyFont="1" applyBorder="1" applyAlignment="1">
      <alignment horizontal="center" vertical="top" wrapText="1"/>
    </xf>
    <xf numFmtId="0" fontId="22" fillId="0" borderId="104" xfId="1" applyFont="1" applyBorder="1" applyAlignment="1">
      <alignment horizontal="center" vertical="top" wrapText="1"/>
    </xf>
    <xf numFmtId="0" fontId="20" fillId="5" borderId="12" xfId="1" applyFont="1" applyFill="1" applyBorder="1" applyAlignment="1">
      <alignment horizontal="left" vertical="top" wrapText="1"/>
    </xf>
    <xf numFmtId="0" fontId="20" fillId="5" borderId="13" xfId="1" applyFont="1" applyFill="1" applyBorder="1" applyAlignment="1">
      <alignment horizontal="left" vertical="top" wrapText="1"/>
    </xf>
    <xf numFmtId="0" fontId="20" fillId="5" borderId="45" xfId="1" applyFont="1" applyFill="1" applyBorder="1" applyAlignment="1">
      <alignment horizontal="left" vertical="top" wrapText="1"/>
    </xf>
    <xf numFmtId="3" fontId="18" fillId="0" borderId="29" xfId="1" applyNumberFormat="1" applyFont="1" applyBorder="1" applyAlignment="1">
      <alignment horizontal="left" vertical="top" wrapText="1"/>
    </xf>
    <xf numFmtId="3" fontId="18" fillId="0" borderId="12" xfId="1" applyNumberFormat="1" applyFont="1" applyBorder="1" applyAlignment="1">
      <alignment horizontal="left" vertical="top" wrapText="1"/>
    </xf>
    <xf numFmtId="49" fontId="20" fillId="5" borderId="19" xfId="1" applyNumberFormat="1" applyFont="1" applyFill="1" applyBorder="1" applyAlignment="1">
      <alignment horizontal="left" vertical="top" wrapText="1"/>
    </xf>
    <xf numFmtId="49" fontId="20" fillId="5" borderId="33" xfId="1" applyNumberFormat="1" applyFont="1" applyFill="1" applyBorder="1" applyAlignment="1">
      <alignment horizontal="left" vertical="top" wrapText="1"/>
    </xf>
    <xf numFmtId="0" fontId="18" fillId="0" borderId="25" xfId="1" applyFont="1" applyBorder="1" applyAlignment="1">
      <alignment horizontal="center" vertical="center" wrapText="1"/>
    </xf>
    <xf numFmtId="0" fontId="18" fillId="0" borderId="27" xfId="1" applyFont="1" applyBorder="1" applyAlignment="1">
      <alignment horizontal="center" vertical="center" wrapText="1"/>
    </xf>
    <xf numFmtId="0" fontId="18" fillId="0" borderId="28" xfId="1" applyFont="1" applyBorder="1" applyAlignment="1">
      <alignment horizontal="center" vertical="center" wrapText="1"/>
    </xf>
    <xf numFmtId="0" fontId="18" fillId="0" borderId="30" xfId="1" applyFont="1" applyBorder="1" applyAlignment="1">
      <alignment horizontal="center" vertical="center" wrapText="1"/>
    </xf>
    <xf numFmtId="166" fontId="18" fillId="0" borderId="3" xfId="1" applyNumberFormat="1" applyFont="1" applyBorder="1" applyAlignment="1">
      <alignment horizontal="center" vertical="center" textRotation="90" wrapText="1" shrinkToFit="1"/>
    </xf>
    <xf numFmtId="166" fontId="18" fillId="0" borderId="8" xfId="1" applyNumberFormat="1" applyFont="1" applyBorder="1" applyAlignment="1">
      <alignment horizontal="center" vertical="center" textRotation="90" wrapText="1" shrinkToFit="1"/>
    </xf>
    <xf numFmtId="166" fontId="18" fillId="0" borderId="17" xfId="1" applyNumberFormat="1" applyFont="1" applyBorder="1" applyAlignment="1">
      <alignment horizontal="center" vertical="center" textRotation="90" wrapText="1" shrinkToFit="1"/>
    </xf>
    <xf numFmtId="0" fontId="18" fillId="0" borderId="29" xfId="1" applyFont="1" applyBorder="1" applyAlignment="1">
      <alignment horizontal="center" vertical="center" textRotation="90"/>
    </xf>
    <xf numFmtId="0" fontId="18" fillId="0" borderId="54" xfId="1" applyFont="1" applyBorder="1" applyAlignment="1">
      <alignment horizontal="center" vertical="center" textRotation="90"/>
    </xf>
    <xf numFmtId="0" fontId="22" fillId="3" borderId="42" xfId="1" applyFont="1" applyFill="1" applyBorder="1" applyAlignment="1">
      <alignment horizontal="left" vertical="top" wrapText="1"/>
    </xf>
    <xf numFmtId="0" fontId="22" fillId="3" borderId="43" xfId="1" applyFont="1" applyFill="1" applyBorder="1" applyAlignment="1">
      <alignment horizontal="left" vertical="top" wrapText="1"/>
    </xf>
    <xf numFmtId="49" fontId="18" fillId="0" borderId="19" xfId="1" applyNumberFormat="1" applyFont="1" applyBorder="1" applyAlignment="1">
      <alignment horizontal="left" vertical="top"/>
    </xf>
    <xf numFmtId="49" fontId="18" fillId="0" borderId="8" xfId="1" applyNumberFormat="1" applyFont="1" applyBorder="1" applyAlignment="1">
      <alignment horizontal="left" vertical="top"/>
    </xf>
    <xf numFmtId="49" fontId="18" fillId="0" borderId="33" xfId="1" applyNumberFormat="1" applyFont="1" applyBorder="1" applyAlignment="1">
      <alignment horizontal="left" vertical="top"/>
    </xf>
    <xf numFmtId="0" fontId="22" fillId="0" borderId="19" xfId="0" applyFont="1" applyBorder="1" applyAlignment="1">
      <alignment horizontal="left" vertical="top" wrapText="1"/>
    </xf>
    <xf numFmtId="0" fontId="22" fillId="0" borderId="8" xfId="0" applyFont="1" applyBorder="1" applyAlignment="1">
      <alignment horizontal="left" vertical="top" wrapText="1"/>
    </xf>
    <xf numFmtId="0" fontId="22" fillId="0" borderId="159" xfId="0" applyFont="1" applyBorder="1" applyAlignment="1">
      <alignment horizontal="left" vertical="top" wrapText="1"/>
    </xf>
    <xf numFmtId="0" fontId="22" fillId="0" borderId="33" xfId="0" applyFont="1" applyBorder="1" applyAlignment="1">
      <alignment horizontal="left" vertical="top" wrapText="1"/>
    </xf>
    <xf numFmtId="166" fontId="18" fillId="0" borderId="19" xfId="8" applyNumberFormat="1" applyFont="1" applyBorder="1" applyAlignment="1">
      <alignment horizontal="left" vertical="top" wrapText="1"/>
    </xf>
    <xf numFmtId="166" fontId="18" fillId="0" borderId="8" xfId="8" applyNumberFormat="1" applyFont="1" applyBorder="1" applyAlignment="1">
      <alignment horizontal="left" vertical="top" wrapText="1"/>
    </xf>
    <xf numFmtId="166" fontId="18" fillId="0" borderId="33" xfId="8" applyNumberFormat="1" applyFont="1" applyBorder="1" applyAlignment="1">
      <alignment horizontal="left" vertical="top" wrapText="1"/>
    </xf>
    <xf numFmtId="0" fontId="18" fillId="5" borderId="29" xfId="1" applyFont="1" applyFill="1" applyBorder="1" applyAlignment="1">
      <alignment horizontal="left" vertical="top"/>
    </xf>
    <xf numFmtId="0" fontId="23" fillId="0" borderId="77" xfId="0" applyFont="1" applyBorder="1" applyAlignment="1">
      <alignment horizontal="left" vertical="top"/>
    </xf>
    <xf numFmtId="0" fontId="23" fillId="0" borderId="76" xfId="0" applyFont="1" applyBorder="1" applyAlignment="1">
      <alignment horizontal="left" vertical="top"/>
    </xf>
    <xf numFmtId="0" fontId="23" fillId="0" borderId="77" xfId="0" applyFont="1" applyBorder="1" applyAlignment="1">
      <alignment horizontal="left" vertical="top" wrapText="1"/>
    </xf>
    <xf numFmtId="0" fontId="23" fillId="0" borderId="76" xfId="0" applyFont="1" applyBorder="1" applyAlignment="1">
      <alignment horizontal="left" vertical="top" wrapText="1"/>
    </xf>
    <xf numFmtId="0" fontId="22" fillId="3" borderId="77" xfId="0" applyFont="1" applyFill="1" applyBorder="1" applyAlignment="1">
      <alignment horizontal="left" vertical="top" wrapText="1"/>
    </xf>
    <xf numFmtId="0" fontId="22" fillId="3" borderId="76" xfId="0" applyFont="1" applyFill="1" applyBorder="1" applyAlignment="1">
      <alignment horizontal="left" vertical="top" wrapText="1"/>
    </xf>
    <xf numFmtId="0" fontId="18" fillId="0" borderId="48" xfId="1" applyFont="1" applyBorder="1" applyAlignment="1">
      <alignment horizontal="center" vertical="center" textRotation="90" wrapText="1"/>
    </xf>
    <xf numFmtId="0" fontId="18" fillId="0" borderId="8" xfId="1" applyFont="1" applyBorder="1" applyAlignment="1">
      <alignment horizontal="center" vertical="center" textRotation="90" wrapText="1"/>
    </xf>
    <xf numFmtId="0" fontId="18" fillId="0" borderId="17" xfId="1" applyFont="1" applyBorder="1" applyAlignment="1">
      <alignment horizontal="center" vertical="center" textRotation="90" wrapText="1"/>
    </xf>
    <xf numFmtId="166" fontId="18" fillId="0" borderId="29" xfId="1" applyNumberFormat="1" applyFont="1" applyBorder="1" applyAlignment="1">
      <alignment horizontal="left" vertical="top" wrapText="1"/>
    </xf>
    <xf numFmtId="49" fontId="20" fillId="5" borderId="8" xfId="1" applyNumberFormat="1" applyFont="1" applyFill="1" applyBorder="1" applyAlignment="1">
      <alignment horizontal="left" vertical="top" wrapText="1"/>
    </xf>
    <xf numFmtId="0" fontId="20" fillId="5" borderId="19" xfId="1" applyFont="1" applyFill="1" applyBorder="1" applyAlignment="1">
      <alignment horizontal="left" vertical="top" wrapText="1"/>
    </xf>
    <xf numFmtId="0" fontId="20" fillId="5" borderId="8" xfId="1" applyFont="1" applyFill="1" applyBorder="1" applyAlignment="1">
      <alignment horizontal="left" vertical="top" wrapText="1"/>
    </xf>
    <xf numFmtId="0" fontId="23" fillId="3" borderId="36" xfId="8" applyFont="1" applyFill="1" applyBorder="1" applyAlignment="1">
      <alignment horizontal="left" vertical="top" wrapText="1"/>
    </xf>
    <xf numFmtId="0" fontId="23" fillId="3" borderId="47" xfId="8" applyFont="1" applyFill="1" applyBorder="1" applyAlignment="1">
      <alignment horizontal="left" vertical="top" wrapText="1"/>
    </xf>
    <xf numFmtId="49" fontId="20" fillId="9" borderId="1" xfId="8" applyNumberFormat="1" applyFont="1" applyFill="1" applyBorder="1" applyAlignment="1">
      <alignment horizontal="right" vertical="top"/>
    </xf>
    <xf numFmtId="0" fontId="18" fillId="9" borderId="145" xfId="8" applyFont="1" applyFill="1" applyBorder="1" applyAlignment="1">
      <alignment horizontal="center" vertical="top" wrapText="1"/>
    </xf>
    <xf numFmtId="0" fontId="18" fillId="9" borderId="106" xfId="8" applyFont="1" applyFill="1" applyBorder="1" applyAlignment="1">
      <alignment horizontal="center" vertical="top" wrapText="1"/>
    </xf>
    <xf numFmtId="0" fontId="18" fillId="9" borderId="129" xfId="8" applyFont="1" applyFill="1" applyBorder="1" applyAlignment="1">
      <alignment horizontal="center" vertical="top" wrapText="1"/>
    </xf>
    <xf numFmtId="3" fontId="22" fillId="3" borderId="78" xfId="1" applyNumberFormat="1" applyFont="1" applyFill="1" applyBorder="1" applyAlignment="1">
      <alignment horizontal="left" vertical="top" wrapText="1"/>
    </xf>
    <xf numFmtId="3" fontId="22" fillId="3" borderId="79" xfId="1" applyNumberFormat="1" applyFont="1" applyFill="1" applyBorder="1" applyAlignment="1">
      <alignment horizontal="left" vertical="top" wrapText="1"/>
    </xf>
    <xf numFmtId="3" fontId="22" fillId="3" borderId="77" xfId="1" applyNumberFormat="1" applyFont="1" applyFill="1" applyBorder="1" applyAlignment="1">
      <alignment horizontal="left" vertical="top" wrapText="1"/>
    </xf>
    <xf numFmtId="0" fontId="18" fillId="0" borderId="19" xfId="1" applyFont="1" applyBorder="1" applyAlignment="1">
      <alignment horizontal="left" vertical="top" wrapText="1"/>
    </xf>
    <xf numFmtId="0" fontId="18" fillId="0" borderId="33" xfId="1" applyFont="1" applyBorder="1" applyAlignment="1">
      <alignment horizontal="left" vertical="top" wrapText="1"/>
    </xf>
    <xf numFmtId="0" fontId="22" fillId="0" borderId="78" xfId="1" applyFont="1" applyBorder="1" applyAlignment="1">
      <alignment horizontal="left" vertical="top" wrapText="1"/>
    </xf>
    <xf numFmtId="0" fontId="22" fillId="0" borderId="79" xfId="1" applyFont="1" applyBorder="1" applyAlignment="1">
      <alignment horizontal="left" vertical="top" wrapText="1"/>
    </xf>
    <xf numFmtId="0" fontId="22" fillId="0" borderId="87" xfId="1" applyFont="1" applyBorder="1" applyAlignment="1">
      <alignment horizontal="left" vertical="top" wrapText="1"/>
    </xf>
    <xf numFmtId="0" fontId="22" fillId="0" borderId="77" xfId="1" applyFont="1" applyBorder="1" applyAlignment="1">
      <alignment horizontal="left" vertical="top" wrapText="1"/>
    </xf>
    <xf numFmtId="0" fontId="20" fillId="5" borderId="33" xfId="1" applyFont="1" applyFill="1" applyBorder="1" applyAlignment="1">
      <alignment horizontal="left" vertical="top" wrapText="1"/>
    </xf>
    <xf numFmtId="0" fontId="18" fillId="5" borderId="19" xfId="1" applyFont="1" applyFill="1" applyBorder="1" applyAlignment="1">
      <alignment horizontal="left" vertical="top"/>
    </xf>
    <xf numFmtId="0" fontId="18" fillId="5" borderId="33" xfId="1" applyFont="1" applyFill="1" applyBorder="1" applyAlignment="1">
      <alignment horizontal="left" vertical="top"/>
    </xf>
    <xf numFmtId="0" fontId="20" fillId="4" borderId="40" xfId="1" applyFont="1" applyFill="1" applyBorder="1" applyAlignment="1">
      <alignment horizontal="right" vertical="top" wrapText="1"/>
    </xf>
    <xf numFmtId="0" fontId="20" fillId="4" borderId="37" xfId="1" applyFont="1" applyFill="1" applyBorder="1" applyAlignment="1">
      <alignment horizontal="right" vertical="top" wrapText="1"/>
    </xf>
    <xf numFmtId="0" fontId="20" fillId="4" borderId="38" xfId="1" applyFont="1" applyFill="1" applyBorder="1" applyAlignment="1">
      <alignment horizontal="right" vertical="top" wrapText="1"/>
    </xf>
    <xf numFmtId="49" fontId="20" fillId="7" borderId="37" xfId="1" applyNumberFormat="1" applyFont="1" applyFill="1" applyBorder="1" applyAlignment="1">
      <alignment horizontal="right" vertical="top"/>
    </xf>
    <xf numFmtId="49" fontId="20" fillId="7" borderId="38" xfId="1" applyNumberFormat="1" applyFont="1" applyFill="1" applyBorder="1" applyAlignment="1">
      <alignment horizontal="right" vertical="top"/>
    </xf>
    <xf numFmtId="0" fontId="24" fillId="0" borderId="26" xfId="1" applyFont="1" applyBorder="1" applyAlignment="1">
      <alignment horizontal="left" vertical="top" wrapText="1"/>
    </xf>
    <xf numFmtId="0" fontId="20" fillId="0" borderId="40" xfId="1" applyFont="1" applyBorder="1" applyAlignment="1">
      <alignment horizontal="center" vertical="center" wrapText="1"/>
    </xf>
    <xf numFmtId="0" fontId="20" fillId="0" borderId="37" xfId="1" applyFont="1" applyBorder="1" applyAlignment="1">
      <alignment horizontal="center" vertical="center" wrapText="1"/>
    </xf>
    <xf numFmtId="0" fontId="20" fillId="0" borderId="38" xfId="1" applyFont="1" applyBorder="1" applyAlignment="1">
      <alignment horizontal="center" vertical="center" wrapText="1"/>
    </xf>
    <xf numFmtId="0" fontId="18" fillId="5" borderId="21" xfId="1" applyFont="1" applyFill="1" applyBorder="1" applyAlignment="1">
      <alignment horizontal="left" vertical="top" wrapText="1"/>
    </xf>
    <xf numFmtId="0" fontId="18" fillId="5" borderId="13" xfId="1" applyFont="1" applyFill="1" applyBorder="1" applyAlignment="1">
      <alignment horizontal="left" vertical="top" wrapText="1"/>
    </xf>
    <xf numFmtId="0" fontId="18" fillId="5" borderId="14" xfId="1" applyFont="1" applyFill="1" applyBorder="1" applyAlignment="1">
      <alignment horizontal="left" vertical="top" wrapText="1"/>
    </xf>
    <xf numFmtId="0" fontId="18" fillId="0" borderId="49" xfId="1" applyFont="1" applyBorder="1" applyAlignment="1">
      <alignment horizontal="left" wrapText="1"/>
    </xf>
    <xf numFmtId="0" fontId="18" fillId="0" borderId="23" xfId="1" applyFont="1" applyBorder="1" applyAlignment="1">
      <alignment horizontal="left" wrapText="1"/>
    </xf>
    <xf numFmtId="0" fontId="18" fillId="0" borderId="24" xfId="1" applyFont="1" applyBorder="1" applyAlignment="1">
      <alignment horizontal="left" wrapText="1"/>
    </xf>
    <xf numFmtId="0" fontId="22" fillId="0" borderId="42" xfId="0" applyFont="1" applyBorder="1" applyAlignment="1">
      <alignment horizontal="left" vertical="top" wrapText="1"/>
    </xf>
    <xf numFmtId="0" fontId="22" fillId="0" borderId="47" xfId="0" applyFont="1" applyBorder="1" applyAlignment="1">
      <alignment horizontal="left" vertical="top" wrapText="1"/>
    </xf>
    <xf numFmtId="49" fontId="18" fillId="0" borderId="79" xfId="1" applyNumberFormat="1" applyFont="1" applyBorder="1" applyAlignment="1">
      <alignment horizontal="left" vertical="top"/>
    </xf>
    <xf numFmtId="49" fontId="18" fillId="0" borderId="77" xfId="1" applyNumberFormat="1" applyFont="1" applyBorder="1" applyAlignment="1">
      <alignment horizontal="left" vertical="top"/>
    </xf>
    <xf numFmtId="165" fontId="18" fillId="3" borderId="77" xfId="0" applyNumberFormat="1" applyFont="1" applyFill="1" applyBorder="1" applyAlignment="1">
      <alignment horizontal="left" vertical="top" wrapText="1"/>
    </xf>
    <xf numFmtId="165" fontId="18" fillId="3" borderId="76" xfId="0" applyNumberFormat="1" applyFont="1" applyFill="1" applyBorder="1" applyAlignment="1">
      <alignment horizontal="left" vertical="top" wrapText="1"/>
    </xf>
    <xf numFmtId="49" fontId="20" fillId="0" borderId="29" xfId="1" applyNumberFormat="1" applyFont="1" applyBorder="1" applyAlignment="1">
      <alignment horizontal="left" vertical="top"/>
    </xf>
    <xf numFmtId="49" fontId="20" fillId="0" borderId="19" xfId="1" applyNumberFormat="1" applyFont="1" applyBorder="1" applyAlignment="1">
      <alignment horizontal="left" vertical="top"/>
    </xf>
    <xf numFmtId="0" fontId="23" fillId="3" borderId="19" xfId="1" applyFont="1" applyFill="1" applyBorder="1" applyAlignment="1">
      <alignment horizontal="left" vertical="top" wrapText="1"/>
    </xf>
    <xf numFmtId="0" fontId="23" fillId="3" borderId="8" xfId="1" applyFont="1" applyFill="1" applyBorder="1" applyAlignment="1">
      <alignment horizontal="left" vertical="top" wrapText="1"/>
    </xf>
    <xf numFmtId="0" fontId="23" fillId="3" borderId="76" xfId="1" applyFont="1" applyFill="1" applyBorder="1" applyAlignment="1">
      <alignment horizontal="left" vertical="top" wrapText="1"/>
    </xf>
    <xf numFmtId="0" fontId="22" fillId="3" borderId="76" xfId="1" applyFont="1" applyFill="1" applyBorder="1" applyAlignment="1">
      <alignment horizontal="left" vertical="top" wrapText="1"/>
    </xf>
    <xf numFmtId="166" fontId="18" fillId="3" borderId="76" xfId="0" applyNumberFormat="1" applyFont="1" applyFill="1" applyBorder="1" applyAlignment="1">
      <alignment horizontal="left" vertical="top" wrapText="1"/>
    </xf>
    <xf numFmtId="49" fontId="54" fillId="0" borderId="19" xfId="1" applyNumberFormat="1" applyFont="1" applyBorder="1" applyAlignment="1">
      <alignment horizontal="left" vertical="top"/>
    </xf>
    <xf numFmtId="49" fontId="51" fillId="0" borderId="8" xfId="1" applyNumberFormat="1" applyFont="1" applyBorder="1" applyAlignment="1">
      <alignment horizontal="left" vertical="top"/>
    </xf>
    <xf numFmtId="49" fontId="51" fillId="0" borderId="33" xfId="1" applyNumberFormat="1" applyFont="1" applyBorder="1" applyAlignment="1">
      <alignment horizontal="left" vertical="top"/>
    </xf>
    <xf numFmtId="0" fontId="20" fillId="7" borderId="21" xfId="1" applyFont="1" applyFill="1" applyBorder="1" applyAlignment="1">
      <alignment horizontal="right" vertical="top" wrapText="1"/>
    </xf>
    <xf numFmtId="0" fontId="20" fillId="7" borderId="13" xfId="1" applyFont="1" applyFill="1" applyBorder="1" applyAlignment="1">
      <alignment horizontal="right" vertical="top" wrapText="1"/>
    </xf>
    <xf numFmtId="0" fontId="20" fillId="7" borderId="14" xfId="1" applyFont="1" applyFill="1" applyBorder="1" applyAlignment="1">
      <alignment horizontal="right" vertical="top" wrapText="1"/>
    </xf>
    <xf numFmtId="0" fontId="18" fillId="11" borderId="40" xfId="1" applyFont="1" applyFill="1" applyBorder="1" applyAlignment="1">
      <alignment horizontal="center" vertical="top"/>
    </xf>
    <xf numFmtId="0" fontId="18" fillId="11" borderId="37" xfId="1" applyFont="1" applyFill="1" applyBorder="1" applyAlignment="1">
      <alignment horizontal="center" vertical="top"/>
    </xf>
    <xf numFmtId="0" fontId="18" fillId="11" borderId="38" xfId="1" applyFont="1" applyFill="1" applyBorder="1" applyAlignment="1">
      <alignment horizontal="center" vertical="top"/>
    </xf>
    <xf numFmtId="0" fontId="18" fillId="8" borderId="40" xfId="1" applyFont="1" applyFill="1" applyBorder="1" applyAlignment="1">
      <alignment horizontal="center" vertical="top"/>
    </xf>
    <xf numFmtId="0" fontId="18" fillId="8" borderId="37" xfId="1" applyFont="1" applyFill="1" applyBorder="1" applyAlignment="1">
      <alignment horizontal="center" vertical="top"/>
    </xf>
    <xf numFmtId="0" fontId="18" fillId="8" borderId="38" xfId="1" applyFont="1" applyFill="1" applyBorder="1" applyAlignment="1">
      <alignment horizontal="center" vertical="top"/>
    </xf>
    <xf numFmtId="0" fontId="18" fillId="7" borderId="40" xfId="1" applyFont="1" applyFill="1" applyBorder="1" applyAlignment="1">
      <alignment horizontal="center" vertical="top"/>
    </xf>
    <xf numFmtId="0" fontId="18" fillId="7" borderId="37" xfId="1" applyFont="1" applyFill="1" applyBorder="1" applyAlignment="1">
      <alignment horizontal="center" vertical="top"/>
    </xf>
    <xf numFmtId="0" fontId="18" fillId="7" borderId="38" xfId="1" applyFont="1" applyFill="1" applyBorder="1" applyAlignment="1">
      <alignment horizontal="center" vertical="top"/>
    </xf>
    <xf numFmtId="0" fontId="29" fillId="0" borderId="0" xfId="0" applyFont="1" applyAlignment="1">
      <alignment horizontal="left" vertical="top" wrapText="1"/>
    </xf>
    <xf numFmtId="49" fontId="20" fillId="9" borderId="36" xfId="1" applyNumberFormat="1" applyFont="1" applyFill="1" applyBorder="1" applyAlignment="1">
      <alignment horizontal="right" vertical="top"/>
    </xf>
    <xf numFmtId="0" fontId="20" fillId="7" borderId="50" xfId="1" applyFont="1" applyFill="1" applyBorder="1" applyAlignment="1">
      <alignment horizontal="left" vertical="top" wrapText="1"/>
    </xf>
    <xf numFmtId="0" fontId="20" fillId="7" borderId="0" xfId="1" applyFont="1" applyFill="1" applyAlignment="1">
      <alignment horizontal="left" vertical="top" wrapText="1"/>
    </xf>
    <xf numFmtId="0" fontId="20" fillId="7" borderId="30" xfId="1" applyFont="1" applyFill="1" applyBorder="1" applyAlignment="1">
      <alignment horizontal="left" vertical="top" wrapText="1"/>
    </xf>
    <xf numFmtId="49" fontId="20" fillId="8" borderId="35" xfId="1" applyNumberFormat="1" applyFont="1" applyFill="1" applyBorder="1" applyAlignment="1">
      <alignment horizontal="left" vertical="top" wrapText="1"/>
    </xf>
    <xf numFmtId="49" fontId="20" fillId="8" borderId="26" xfId="1" applyNumberFormat="1" applyFont="1" applyFill="1" applyBorder="1" applyAlignment="1">
      <alignment horizontal="left" vertical="top" wrapText="1"/>
    </xf>
    <xf numFmtId="49" fontId="20" fillId="8" borderId="27" xfId="1" applyNumberFormat="1" applyFont="1" applyFill="1" applyBorder="1" applyAlignment="1">
      <alignment horizontal="left" vertical="top" wrapText="1"/>
    </xf>
    <xf numFmtId="0" fontId="20" fillId="11" borderId="35" xfId="1" applyFont="1" applyFill="1" applyBorder="1" applyAlignment="1">
      <alignment horizontal="left" vertical="top"/>
    </xf>
    <xf numFmtId="0" fontId="20" fillId="11" borderId="26" xfId="1" applyFont="1" applyFill="1" applyBorder="1" applyAlignment="1">
      <alignment horizontal="left" vertical="top"/>
    </xf>
    <xf numFmtId="0" fontId="20" fillId="11" borderId="27" xfId="1" applyFont="1" applyFill="1" applyBorder="1" applyAlignment="1">
      <alignment horizontal="left" vertical="top"/>
    </xf>
    <xf numFmtId="49" fontId="20" fillId="9" borderId="35" xfId="1" applyNumberFormat="1" applyFont="1" applyFill="1" applyBorder="1" applyAlignment="1">
      <alignment horizontal="left" vertical="top"/>
    </xf>
    <xf numFmtId="49" fontId="20" fillId="9" borderId="26" xfId="1" applyNumberFormat="1" applyFont="1" applyFill="1" applyBorder="1" applyAlignment="1">
      <alignment horizontal="left" vertical="top"/>
    </xf>
    <xf numFmtId="49" fontId="20" fillId="9" borderId="27" xfId="1" applyNumberFormat="1" applyFont="1" applyFill="1" applyBorder="1" applyAlignment="1">
      <alignment horizontal="left" vertical="top"/>
    </xf>
    <xf numFmtId="0" fontId="17" fillId="0" borderId="35" xfId="1" applyFont="1" applyBorder="1" applyAlignment="1">
      <alignment horizontal="center" vertical="top" wrapText="1"/>
    </xf>
    <xf numFmtId="0" fontId="17" fillId="0" borderId="26" xfId="1" applyFont="1" applyBorder="1" applyAlignment="1">
      <alignment horizontal="center" vertical="top" wrapText="1"/>
    </xf>
    <xf numFmtId="0" fontId="17" fillId="0" borderId="27" xfId="1" applyFont="1" applyBorder="1" applyAlignment="1">
      <alignment horizontal="center" vertical="top" wrapText="1"/>
    </xf>
    <xf numFmtId="0" fontId="22" fillId="3" borderId="78" xfId="1" applyFont="1" applyFill="1" applyBorder="1" applyAlignment="1">
      <alignment horizontal="left" vertical="top" wrapText="1"/>
    </xf>
    <xf numFmtId="0" fontId="18" fillId="0" borderId="154" xfId="1" applyFont="1" applyBorder="1" applyAlignment="1">
      <alignment horizontal="left" vertical="top" wrapText="1"/>
    </xf>
    <xf numFmtId="0" fontId="18" fillId="0" borderId="30" xfId="1" applyFont="1" applyBorder="1" applyAlignment="1">
      <alignment horizontal="left" vertical="top" wrapText="1"/>
    </xf>
    <xf numFmtId="0" fontId="22" fillId="3" borderId="47" xfId="1" applyFont="1" applyFill="1" applyBorder="1" applyAlignment="1">
      <alignment horizontal="left" vertical="top" wrapText="1"/>
    </xf>
    <xf numFmtId="0" fontId="18" fillId="0" borderId="62" xfId="1" applyFont="1" applyBorder="1" applyAlignment="1">
      <alignment horizontal="left" vertical="top" wrapText="1"/>
    </xf>
    <xf numFmtId="0" fontId="18" fillId="0" borderId="9" xfId="1" applyFont="1" applyBorder="1" applyAlignment="1">
      <alignment horizontal="left" vertical="top" wrapText="1"/>
    </xf>
    <xf numFmtId="0" fontId="22" fillId="3" borderId="84" xfId="1" applyFont="1" applyFill="1" applyBorder="1" applyAlignment="1">
      <alignment horizontal="left" vertical="top" wrapText="1"/>
    </xf>
    <xf numFmtId="0" fontId="18" fillId="0" borderId="118" xfId="1" applyFont="1" applyBorder="1" applyAlignment="1">
      <alignment horizontal="left" vertical="top" wrapText="1"/>
    </xf>
    <xf numFmtId="0" fontId="20" fillId="0" borderId="59" xfId="1" applyFont="1" applyBorder="1" applyAlignment="1">
      <alignment horizontal="center" vertical="center"/>
    </xf>
    <xf numFmtId="0" fontId="20" fillId="0" borderId="5" xfId="1" applyFont="1" applyBorder="1" applyAlignment="1">
      <alignment horizontal="center" vertical="center"/>
    </xf>
    <xf numFmtId="0" fontId="20" fillId="0" borderId="55" xfId="1" applyFont="1" applyBorder="1" applyAlignment="1">
      <alignment horizontal="center" vertical="center"/>
    </xf>
    <xf numFmtId="3" fontId="18" fillId="0" borderId="20" xfId="1" applyNumberFormat="1" applyFont="1" applyBorder="1" applyAlignment="1">
      <alignment horizontal="left" vertical="top" wrapText="1"/>
    </xf>
    <xf numFmtId="3" fontId="18" fillId="0" borderId="64" xfId="1" applyNumberFormat="1" applyFont="1" applyBorder="1" applyAlignment="1">
      <alignment horizontal="left" vertical="top" wrapText="1"/>
    </xf>
    <xf numFmtId="0" fontId="18" fillId="0" borderId="26" xfId="1" applyFont="1" applyBorder="1" applyAlignment="1">
      <alignment vertical="center" textRotation="90"/>
    </xf>
    <xf numFmtId="0" fontId="18" fillId="0" borderId="0" xfId="1" applyFont="1" applyAlignment="1">
      <alignment vertical="center" textRotation="90"/>
    </xf>
    <xf numFmtId="0" fontId="18" fillId="0" borderId="1" xfId="1" applyFont="1" applyBorder="1" applyAlignment="1">
      <alignment vertical="center" textRotation="90"/>
    </xf>
    <xf numFmtId="0" fontId="18" fillId="0" borderId="3" xfId="1" applyFont="1" applyBorder="1" applyAlignment="1">
      <alignment horizontal="center" vertical="center" textRotation="90" shrinkToFit="1"/>
    </xf>
    <xf numFmtId="0" fontId="18" fillId="0" borderId="8" xfId="1" applyFont="1" applyBorder="1" applyAlignment="1">
      <alignment horizontal="center" vertical="center" textRotation="90" shrinkToFit="1"/>
    </xf>
    <xf numFmtId="0" fontId="18" fillId="0" borderId="17" xfId="1" applyFont="1" applyBorder="1" applyAlignment="1">
      <alignment horizontal="center" vertical="center" textRotation="90" shrinkToFit="1"/>
    </xf>
    <xf numFmtId="0" fontId="18" fillId="0" borderId="3"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17" xfId="1" applyFont="1" applyBorder="1" applyAlignment="1">
      <alignment horizontal="center" vertical="center" shrinkToFit="1"/>
    </xf>
    <xf numFmtId="0" fontId="19" fillId="0" borderId="50" xfId="1" applyFont="1" applyBorder="1" applyAlignment="1">
      <alignment horizontal="center" vertical="top" wrapText="1"/>
    </xf>
    <xf numFmtId="0" fontId="19" fillId="0" borderId="0" xfId="1" applyFont="1" applyAlignment="1">
      <alignment horizontal="center" vertical="top" wrapText="1"/>
    </xf>
    <xf numFmtId="0" fontId="19" fillId="0" borderId="30" xfId="1" applyFont="1" applyBorder="1" applyAlignment="1">
      <alignment horizontal="center" vertical="top" wrapText="1"/>
    </xf>
    <xf numFmtId="0" fontId="17" fillId="0" borderId="50" xfId="1" applyFont="1" applyBorder="1" applyAlignment="1">
      <alignment horizontal="center" vertical="top"/>
    </xf>
    <xf numFmtId="0" fontId="17" fillId="0" borderId="0" xfId="1" applyFont="1" applyAlignment="1">
      <alignment horizontal="center" vertical="top"/>
    </xf>
    <xf numFmtId="0" fontId="17" fillId="0" borderId="30" xfId="1" applyFont="1" applyBorder="1" applyAlignment="1">
      <alignment horizontal="center" vertical="top"/>
    </xf>
    <xf numFmtId="0" fontId="18" fillId="0" borderId="50" xfId="1" applyFont="1" applyBorder="1" applyAlignment="1">
      <alignment horizontal="center" vertical="top"/>
    </xf>
    <xf numFmtId="0" fontId="18" fillId="0" borderId="0" xfId="1" applyFont="1" applyAlignment="1">
      <alignment horizontal="center" vertical="top"/>
    </xf>
    <xf numFmtId="0" fontId="18" fillId="0" borderId="30" xfId="1" applyFont="1" applyBorder="1" applyAlignment="1">
      <alignment horizontal="center" vertical="top"/>
    </xf>
    <xf numFmtId="0" fontId="18" fillId="0" borderId="2" xfId="1" applyFont="1" applyBorder="1" applyAlignment="1">
      <alignment horizontal="center" vertical="center" textRotation="90"/>
    </xf>
    <xf numFmtId="0" fontId="18" fillId="0" borderId="7" xfId="1" applyFont="1" applyBorder="1" applyAlignment="1">
      <alignment horizontal="center" vertical="center" textRotation="90"/>
    </xf>
    <xf numFmtId="0" fontId="18" fillId="0" borderId="16" xfId="1" applyFont="1" applyBorder="1" applyAlignment="1">
      <alignment horizontal="center" vertical="center" textRotation="90"/>
    </xf>
    <xf numFmtId="0" fontId="18" fillId="0" borderId="21" xfId="1" applyFont="1" applyBorder="1" applyAlignment="1">
      <alignment horizontal="left" wrapText="1"/>
    </xf>
    <xf numFmtId="0" fontId="18" fillId="0" borderId="13" xfId="1" applyFont="1" applyBorder="1" applyAlignment="1">
      <alignment horizontal="left" wrapText="1"/>
    </xf>
    <xf numFmtId="0" fontId="18" fillId="0" borderId="14" xfId="1" applyFont="1" applyBorder="1" applyAlignment="1">
      <alignment horizontal="left" wrapText="1"/>
    </xf>
    <xf numFmtId="0" fontId="20" fillId="0" borderId="21" xfId="1" applyFont="1" applyBorder="1" applyAlignment="1">
      <alignment horizontal="left" vertical="top" wrapText="1"/>
    </xf>
    <xf numFmtId="0" fontId="20" fillId="0" borderId="13" xfId="1" applyFont="1" applyBorder="1" applyAlignment="1">
      <alignment horizontal="left" vertical="top" wrapText="1"/>
    </xf>
    <xf numFmtId="0" fontId="20" fillId="0" borderId="14" xfId="1" applyFont="1" applyBorder="1" applyAlignment="1">
      <alignment horizontal="left" vertical="top" wrapText="1"/>
    </xf>
    <xf numFmtId="3" fontId="22" fillId="3" borderId="105" xfId="1" applyNumberFormat="1" applyFont="1" applyFill="1" applyBorder="1" applyAlignment="1">
      <alignment horizontal="left" vertical="top" wrapText="1"/>
    </xf>
    <xf numFmtId="49" fontId="20" fillId="0" borderId="76" xfId="1" applyNumberFormat="1" applyFont="1" applyBorder="1" applyAlignment="1">
      <alignment horizontal="left" vertical="top"/>
    </xf>
    <xf numFmtId="0" fontId="18" fillId="0" borderId="20" xfId="1" applyFont="1" applyBorder="1" applyAlignment="1">
      <alignment horizontal="left" vertical="top" wrapText="1"/>
    </xf>
    <xf numFmtId="0" fontId="18" fillId="0" borderId="64" xfId="1" applyFont="1" applyBorder="1" applyAlignment="1">
      <alignment horizontal="left" vertical="top" wrapText="1"/>
    </xf>
    <xf numFmtId="49" fontId="20" fillId="2" borderId="1" xfId="1" applyNumberFormat="1" applyFont="1" applyFill="1" applyBorder="1" applyAlignment="1">
      <alignment horizontal="right" vertical="top"/>
    </xf>
    <xf numFmtId="49" fontId="20" fillId="2" borderId="34" xfId="1" applyNumberFormat="1" applyFont="1" applyFill="1" applyBorder="1" applyAlignment="1">
      <alignment horizontal="right" vertical="top"/>
    </xf>
    <xf numFmtId="0" fontId="20" fillId="2" borderId="35" xfId="1" applyFont="1" applyFill="1" applyBorder="1" applyAlignment="1">
      <alignment horizontal="left" vertical="top"/>
    </xf>
    <xf numFmtId="0" fontId="20" fillId="2" borderId="26" xfId="1" applyFont="1" applyFill="1" applyBorder="1" applyAlignment="1">
      <alignment horizontal="left" vertical="top"/>
    </xf>
    <xf numFmtId="49" fontId="20" fillId="9" borderId="5" xfId="1" applyNumberFormat="1" applyFont="1" applyFill="1" applyBorder="1" applyAlignment="1">
      <alignment horizontal="left" vertical="top"/>
    </xf>
    <xf numFmtId="49" fontId="20" fillId="9" borderId="6" xfId="1" applyNumberFormat="1" applyFont="1" applyFill="1" applyBorder="1" applyAlignment="1">
      <alignment horizontal="left" vertical="top"/>
    </xf>
    <xf numFmtId="0" fontId="18" fillId="0" borderId="19" xfId="1" applyFont="1" applyBorder="1" applyAlignment="1">
      <alignment horizontal="center" vertical="center" textRotation="90"/>
    </xf>
    <xf numFmtId="0" fontId="18" fillId="0" borderId="17" xfId="1" applyFont="1" applyBorder="1" applyAlignment="1">
      <alignment horizontal="center" vertical="center" textRotation="90"/>
    </xf>
    <xf numFmtId="0" fontId="18" fillId="0" borderId="26" xfId="1" applyFont="1" applyBorder="1" applyAlignment="1">
      <alignment horizontal="center" vertical="center" textRotation="90" wrapText="1" shrinkToFit="1"/>
    </xf>
    <xf numFmtId="0" fontId="18" fillId="0" borderId="0" xfId="1" applyFont="1" applyAlignment="1">
      <alignment horizontal="center" vertical="center" textRotation="90" wrapText="1" shrinkToFit="1"/>
    </xf>
    <xf numFmtId="0" fontId="18" fillId="0" borderId="1" xfId="1" applyFont="1" applyBorder="1" applyAlignment="1">
      <alignment horizontal="center" vertical="center" textRotation="90" wrapText="1" shrinkToFit="1"/>
    </xf>
    <xf numFmtId="0" fontId="18" fillId="0" borderId="42" xfId="1" applyFont="1" applyBorder="1" applyAlignment="1">
      <alignment horizontal="center" vertical="center" wrapText="1"/>
    </xf>
    <xf numFmtId="0" fontId="18" fillId="0" borderId="57" xfId="1" applyFont="1" applyBorder="1" applyAlignment="1">
      <alignment horizontal="center" vertical="center" wrapText="1"/>
    </xf>
    <xf numFmtId="0" fontId="18" fillId="0" borderId="65" xfId="1" applyFont="1" applyBorder="1" applyAlignment="1">
      <alignment horizontal="left" vertical="top" wrapText="1"/>
    </xf>
    <xf numFmtId="0" fontId="22" fillId="3" borderId="8" xfId="1" applyFont="1" applyFill="1" applyBorder="1" applyAlignment="1">
      <alignment horizontal="left" vertical="top" wrapText="1"/>
    </xf>
    <xf numFmtId="49" fontId="20" fillId="9" borderId="50" xfId="8" applyNumberFormat="1" applyFont="1" applyFill="1" applyBorder="1" applyAlignment="1">
      <alignment horizontal="left" vertical="top"/>
    </xf>
    <xf numFmtId="49" fontId="20" fillId="9" borderId="35" xfId="8" applyNumberFormat="1" applyFont="1" applyFill="1" applyBorder="1" applyAlignment="1">
      <alignment horizontal="left" vertical="top"/>
    </xf>
    <xf numFmtId="49" fontId="20" fillId="9" borderId="40" xfId="8" applyNumberFormat="1" applyFont="1" applyFill="1" applyBorder="1" applyAlignment="1">
      <alignment horizontal="left" vertical="top"/>
    </xf>
    <xf numFmtId="49" fontId="20" fillId="9" borderId="0" xfId="8" applyNumberFormat="1" applyFont="1" applyFill="1" applyAlignment="1">
      <alignment horizontal="left" vertical="top"/>
    </xf>
    <xf numFmtId="49" fontId="20" fillId="9" borderId="30" xfId="8" applyNumberFormat="1" applyFont="1" applyFill="1" applyBorder="1" applyAlignment="1">
      <alignment horizontal="left" vertical="top"/>
    </xf>
    <xf numFmtId="49" fontId="20" fillId="3" borderId="20" xfId="8" applyNumberFormat="1" applyFont="1" applyFill="1" applyBorder="1" applyAlignment="1">
      <alignment horizontal="left" vertical="top" wrapText="1"/>
    </xf>
    <xf numFmtId="49" fontId="20" fillId="3" borderId="28" xfId="8" applyNumberFormat="1" applyFont="1" applyFill="1" applyBorder="1" applyAlignment="1">
      <alignment horizontal="left" vertical="top" wrapText="1"/>
    </xf>
    <xf numFmtId="0" fontId="20" fillId="5" borderId="76" xfId="8" applyFont="1" applyFill="1" applyBorder="1" applyAlignment="1">
      <alignment horizontal="left" vertical="top" wrapText="1"/>
    </xf>
    <xf numFmtId="0" fontId="18" fillId="0" borderId="85" xfId="8" applyFont="1" applyBorder="1" applyAlignment="1">
      <alignment horizontal="left" vertical="top" wrapText="1"/>
    </xf>
    <xf numFmtId="166" fontId="18" fillId="3" borderId="76" xfId="8" applyNumberFormat="1" applyFont="1" applyFill="1" applyBorder="1" applyAlignment="1">
      <alignment horizontal="left" vertical="top"/>
    </xf>
    <xf numFmtId="166" fontId="18" fillId="3" borderId="86" xfId="8" applyNumberFormat="1" applyFont="1" applyFill="1" applyBorder="1" applyAlignment="1">
      <alignment horizontal="left" vertical="top"/>
    </xf>
    <xf numFmtId="166" fontId="18" fillId="3" borderId="0" xfId="8" applyNumberFormat="1" applyFont="1" applyFill="1" applyAlignment="1">
      <alignment horizontal="left" vertical="top"/>
    </xf>
    <xf numFmtId="166" fontId="18" fillId="3" borderId="90" xfId="8" applyNumberFormat="1" applyFont="1" applyFill="1" applyBorder="1" applyAlignment="1">
      <alignment horizontal="left" vertical="top"/>
    </xf>
    <xf numFmtId="166" fontId="18" fillId="3" borderId="84" xfId="8" applyNumberFormat="1" applyFont="1" applyFill="1" applyBorder="1" applyAlignment="1">
      <alignment horizontal="left" vertical="top"/>
    </xf>
    <xf numFmtId="3" fontId="18" fillId="0" borderId="100" xfId="8" applyNumberFormat="1" applyFont="1" applyBorder="1" applyAlignment="1">
      <alignment horizontal="left" vertical="top" wrapText="1"/>
    </xf>
    <xf numFmtId="3" fontId="18" fillId="0" borderId="79" xfId="8" applyNumberFormat="1" applyFont="1" applyBorder="1" applyAlignment="1">
      <alignment horizontal="left" vertical="top" wrapText="1"/>
    </xf>
    <xf numFmtId="3" fontId="18" fillId="0" borderId="77" xfId="8" applyNumberFormat="1" applyFont="1" applyBorder="1" applyAlignment="1">
      <alignment horizontal="left" vertical="top" wrapText="1"/>
    </xf>
    <xf numFmtId="3" fontId="18" fillId="3" borderId="78" xfId="8" applyNumberFormat="1" applyFont="1" applyFill="1" applyBorder="1" applyAlignment="1">
      <alignment horizontal="left" vertical="top"/>
    </xf>
    <xf numFmtId="3" fontId="18" fillId="3" borderId="79" xfId="8" applyNumberFormat="1" applyFont="1" applyFill="1" applyBorder="1" applyAlignment="1">
      <alignment horizontal="left" vertical="top"/>
    </xf>
    <xf numFmtId="3" fontId="18" fillId="3" borderId="77" xfId="8" applyNumberFormat="1" applyFont="1" applyFill="1" applyBorder="1" applyAlignment="1">
      <alignment horizontal="left" vertical="top"/>
    </xf>
    <xf numFmtId="0" fontId="18" fillId="3" borderId="109" xfId="8" applyFont="1" applyFill="1" applyBorder="1" applyAlignment="1">
      <alignment horizontal="left" vertical="top" wrapText="1"/>
    </xf>
    <xf numFmtId="0" fontId="18" fillId="3" borderId="144" xfId="8" applyFont="1" applyFill="1" applyBorder="1" applyAlignment="1">
      <alignment horizontal="left" vertical="top" wrapText="1"/>
    </xf>
    <xf numFmtId="0" fontId="18" fillId="3" borderId="110" xfId="8" applyFont="1" applyFill="1" applyBorder="1" applyAlignment="1">
      <alignment horizontal="left" vertical="top" wrapText="1"/>
    </xf>
    <xf numFmtId="0" fontId="18" fillId="0" borderId="29" xfId="0" applyFont="1" applyBorder="1" applyAlignment="1">
      <alignment horizontal="left" vertical="top" wrapText="1"/>
    </xf>
    <xf numFmtId="0" fontId="18" fillId="3" borderId="76" xfId="8" applyFont="1" applyFill="1" applyBorder="1" applyAlignment="1">
      <alignment horizontal="left" vertical="top"/>
    </xf>
    <xf numFmtId="0" fontId="18" fillId="0" borderId="19" xfId="8" applyFont="1" applyBorder="1" applyAlignment="1">
      <alignment horizontal="left" vertical="top"/>
    </xf>
    <xf numFmtId="0" fontId="18" fillId="0" borderId="33" xfId="8" applyFont="1" applyBorder="1" applyAlignment="1">
      <alignment horizontal="left" vertical="top"/>
    </xf>
    <xf numFmtId="49" fontId="18" fillId="0" borderId="76" xfId="8" applyNumberFormat="1" applyFont="1" applyBorder="1" applyAlignment="1">
      <alignment horizontal="left" vertical="top"/>
    </xf>
    <xf numFmtId="0" fontId="18" fillId="0" borderId="69" xfId="0" applyFont="1" applyBorder="1" applyAlignment="1">
      <alignment horizontal="left" vertical="top" wrapText="1"/>
    </xf>
    <xf numFmtId="0" fontId="18" fillId="0" borderId="0" xfId="0" applyFont="1" applyAlignment="1">
      <alignment horizontal="left" vertical="top" wrapText="1"/>
    </xf>
    <xf numFmtId="0" fontId="18" fillId="0" borderId="90" xfId="0" applyFont="1" applyBorder="1" applyAlignment="1">
      <alignment horizontal="left" vertical="top" wrapText="1"/>
    </xf>
    <xf numFmtId="0" fontId="18" fillId="0" borderId="19" xfId="0" applyFont="1" applyBorder="1" applyAlignment="1">
      <alignment horizontal="left" vertical="top" wrapText="1"/>
    </xf>
    <xf numFmtId="0" fontId="18" fillId="0" borderId="8" xfId="0" applyFont="1" applyBorder="1" applyAlignment="1">
      <alignment horizontal="left" vertical="top" wrapText="1"/>
    </xf>
    <xf numFmtId="0" fontId="18" fillId="0" borderId="33" xfId="0" applyFont="1" applyBorder="1" applyAlignment="1">
      <alignment horizontal="left" vertical="top" wrapText="1"/>
    </xf>
    <xf numFmtId="0" fontId="18" fillId="0" borderId="42" xfId="0" applyFont="1" applyBorder="1" applyAlignment="1">
      <alignment horizontal="left" vertical="top" wrapText="1"/>
    </xf>
    <xf numFmtId="0" fontId="18" fillId="0" borderId="47" xfId="0" applyFont="1" applyBorder="1" applyAlignment="1">
      <alignment horizontal="left" vertical="top" wrapText="1"/>
    </xf>
    <xf numFmtId="0" fontId="18" fillId="0" borderId="91" xfId="0" applyFont="1" applyBorder="1" applyAlignment="1">
      <alignment horizontal="left" vertical="top" wrapText="1"/>
    </xf>
    <xf numFmtId="0" fontId="18" fillId="0" borderId="78" xfId="0" applyFont="1" applyBorder="1" applyAlignment="1">
      <alignment horizontal="left" vertical="top" wrapText="1"/>
    </xf>
    <xf numFmtId="0" fontId="18" fillId="0" borderId="79" xfId="0" applyFont="1" applyBorder="1" applyAlignment="1">
      <alignment horizontal="left" vertical="top" wrapText="1"/>
    </xf>
    <xf numFmtId="0" fontId="18" fillId="0" borderId="77" xfId="0" applyFont="1" applyBorder="1" applyAlignment="1">
      <alignment horizontal="left" vertical="top" wrapText="1"/>
    </xf>
    <xf numFmtId="0" fontId="18" fillId="0" borderId="19" xfId="0" applyFont="1" applyBorder="1" applyAlignment="1">
      <alignment horizontal="left" vertical="top"/>
    </xf>
    <xf numFmtId="0" fontId="18" fillId="0" borderId="33" xfId="0" applyFont="1" applyBorder="1" applyAlignment="1">
      <alignment horizontal="left" vertical="top"/>
    </xf>
    <xf numFmtId="0" fontId="20" fillId="3" borderId="12" xfId="0" applyFont="1" applyFill="1" applyBorder="1" applyAlignment="1">
      <alignment horizontal="left" vertical="top" wrapText="1"/>
    </xf>
    <xf numFmtId="0" fontId="20" fillId="3" borderId="13" xfId="0" applyFont="1" applyFill="1" applyBorder="1" applyAlignment="1">
      <alignment horizontal="left" vertical="top" wrapText="1"/>
    </xf>
    <xf numFmtId="0" fontId="20" fillId="3" borderId="45" xfId="0" applyFont="1" applyFill="1" applyBorder="1" applyAlignment="1">
      <alignment horizontal="left" vertical="top" wrapText="1"/>
    </xf>
    <xf numFmtId="0" fontId="18" fillId="0" borderId="19" xfId="0" applyFont="1" applyBorder="1" applyAlignment="1">
      <alignment vertical="top" wrapText="1"/>
    </xf>
    <xf numFmtId="0" fontId="18" fillId="0" borderId="33" xfId="0" applyFont="1" applyBorder="1" applyAlignment="1">
      <alignment vertical="top" wrapText="1"/>
    </xf>
    <xf numFmtId="0" fontId="20" fillId="3" borderId="76" xfId="0" applyFont="1" applyFill="1" applyBorder="1" applyAlignment="1">
      <alignment horizontal="left" vertical="top" wrapText="1"/>
    </xf>
    <xf numFmtId="0" fontId="34" fillId="0" borderId="19" xfId="1" applyFont="1" applyBorder="1" applyAlignment="1">
      <alignment horizontal="left" vertical="top" wrapText="1"/>
    </xf>
    <xf numFmtId="0" fontId="34" fillId="0" borderId="33" xfId="1" applyFont="1" applyBorder="1" applyAlignment="1">
      <alignment horizontal="left" vertical="top" wrapText="1"/>
    </xf>
    <xf numFmtId="166" fontId="18" fillId="3" borderId="19" xfId="8" applyNumberFormat="1" applyFont="1" applyFill="1" applyBorder="1" applyAlignment="1">
      <alignment horizontal="left" vertical="top"/>
    </xf>
    <xf numFmtId="166" fontId="18" fillId="3" borderId="33" xfId="8" applyNumberFormat="1" applyFont="1" applyFill="1" applyBorder="1" applyAlignment="1">
      <alignment horizontal="left" vertical="top"/>
    </xf>
    <xf numFmtId="0" fontId="18" fillId="3" borderId="19" xfId="8" applyFont="1" applyFill="1" applyBorder="1" applyAlignment="1">
      <alignment horizontal="left" vertical="top"/>
    </xf>
    <xf numFmtId="0" fontId="18" fillId="3" borderId="33" xfId="8" applyFont="1" applyFill="1" applyBorder="1" applyAlignment="1">
      <alignment horizontal="left" vertical="top"/>
    </xf>
    <xf numFmtId="0" fontId="20" fillId="3" borderId="36" xfId="0" applyFont="1" applyFill="1" applyBorder="1" applyAlignment="1">
      <alignment horizontal="left" vertical="top" wrapText="1"/>
    </xf>
    <xf numFmtId="0" fontId="20" fillId="3" borderId="47" xfId="0" applyFont="1" applyFill="1" applyBorder="1" applyAlignment="1">
      <alignment horizontal="left" vertical="top" wrapText="1"/>
    </xf>
    <xf numFmtId="49" fontId="18" fillId="0" borderId="19" xfId="8" applyNumberFormat="1" applyFont="1" applyBorder="1" applyAlignment="1">
      <alignment horizontal="left" vertical="top"/>
    </xf>
    <xf numFmtId="49" fontId="18" fillId="0" borderId="33" xfId="8" applyNumberFormat="1" applyFont="1" applyBorder="1" applyAlignment="1">
      <alignment horizontal="left" vertical="top"/>
    </xf>
    <xf numFmtId="0" fontId="18" fillId="0" borderId="29" xfId="0" applyFont="1" applyBorder="1" applyAlignment="1">
      <alignment horizontal="left" vertical="top"/>
    </xf>
    <xf numFmtId="166" fontId="18" fillId="3" borderId="29" xfId="8" applyNumberFormat="1" applyFont="1" applyFill="1" applyBorder="1" applyAlignment="1">
      <alignment horizontal="left" vertical="top"/>
    </xf>
    <xf numFmtId="166" fontId="18" fillId="3" borderId="69" xfId="8" applyNumberFormat="1" applyFont="1" applyFill="1" applyBorder="1" applyAlignment="1">
      <alignment horizontal="left" vertical="top"/>
    </xf>
    <xf numFmtId="0" fontId="18" fillId="0" borderId="26" xfId="8" applyFont="1" applyBorder="1" applyAlignment="1">
      <alignment vertical="top" wrapText="1"/>
    </xf>
    <xf numFmtId="0" fontId="18" fillId="0" borderId="76" xfId="0" applyFont="1" applyBorder="1" applyAlignment="1">
      <alignment horizontal="left" vertical="top" wrapText="1"/>
    </xf>
    <xf numFmtId="49" fontId="20" fillId="16" borderId="50" xfId="8" applyNumberFormat="1" applyFont="1" applyFill="1" applyBorder="1" applyAlignment="1">
      <alignment horizontal="center" vertical="top" wrapText="1"/>
    </xf>
    <xf numFmtId="0" fontId="18" fillId="16" borderId="10" xfId="8" applyFont="1" applyFill="1" applyBorder="1" applyAlignment="1">
      <alignment horizontal="center" vertical="top"/>
    </xf>
    <xf numFmtId="49" fontId="18" fillId="0" borderId="11" xfId="8" applyNumberFormat="1" applyFont="1" applyBorder="1" applyAlignment="1">
      <alignment horizontal="left" vertical="top"/>
    </xf>
    <xf numFmtId="49" fontId="18" fillId="0" borderId="7" xfId="8" applyNumberFormat="1" applyFont="1" applyBorder="1" applyAlignment="1">
      <alignment horizontal="left" vertical="top"/>
    </xf>
    <xf numFmtId="49" fontId="18" fillId="0" borderId="32" xfId="8" applyNumberFormat="1" applyFont="1" applyBorder="1" applyAlignment="1">
      <alignment horizontal="left" vertical="top"/>
    </xf>
    <xf numFmtId="49" fontId="20" fillId="0" borderId="76" xfId="8" applyNumberFormat="1" applyFont="1" applyBorder="1" applyAlignment="1">
      <alignment horizontal="left" vertical="top"/>
    </xf>
    <xf numFmtId="0" fontId="18" fillId="3" borderId="86" xfId="0" applyFont="1" applyFill="1" applyBorder="1" applyAlignment="1">
      <alignment horizontal="left" vertical="top" wrapText="1"/>
    </xf>
    <xf numFmtId="0" fontId="18" fillId="3" borderId="26" xfId="0" applyFont="1" applyFill="1" applyBorder="1" applyAlignment="1">
      <alignment horizontal="left" vertical="top" wrapText="1"/>
    </xf>
    <xf numFmtId="0" fontId="20" fillId="0" borderId="29" xfId="0" applyFont="1" applyBorder="1" applyAlignment="1">
      <alignment horizontal="left" vertical="top" wrapText="1"/>
    </xf>
    <xf numFmtId="0" fontId="54" fillId="0" borderId="78" xfId="0" applyFont="1" applyBorder="1" applyAlignment="1">
      <alignment horizontal="left" vertical="top" wrapText="1"/>
    </xf>
    <xf numFmtId="0" fontId="54" fillId="0" borderId="79" xfId="0" applyFont="1" applyBorder="1" applyAlignment="1">
      <alignment horizontal="left" vertical="top" wrapText="1"/>
    </xf>
    <xf numFmtId="0" fontId="54" fillId="0" borderId="77" xfId="0" applyFont="1" applyBorder="1" applyAlignment="1">
      <alignment horizontal="left" vertical="top" wrapText="1"/>
    </xf>
    <xf numFmtId="49" fontId="20" fillId="0" borderId="29" xfId="8" applyNumberFormat="1" applyFont="1" applyBorder="1" applyAlignment="1">
      <alignment horizontal="left" vertical="top"/>
    </xf>
    <xf numFmtId="0" fontId="20" fillId="12" borderId="1" xfId="8" applyFont="1" applyFill="1" applyBorder="1" applyAlignment="1">
      <alignment horizontal="right" vertical="center"/>
    </xf>
    <xf numFmtId="0" fontId="20" fillId="12" borderId="34" xfId="8" applyFont="1" applyFill="1" applyBorder="1" applyAlignment="1">
      <alignment horizontal="right" vertical="center"/>
    </xf>
    <xf numFmtId="49" fontId="20" fillId="19" borderId="50" xfId="8" applyNumberFormat="1" applyFont="1" applyFill="1" applyBorder="1" applyAlignment="1">
      <alignment horizontal="center" vertical="top"/>
    </xf>
    <xf numFmtId="0" fontId="18" fillId="19" borderId="50" xfId="8" applyFont="1" applyFill="1" applyBorder="1" applyAlignment="1">
      <alignment horizontal="center" vertical="top"/>
    </xf>
    <xf numFmtId="49" fontId="20" fillId="12" borderId="35" xfId="8" applyNumberFormat="1" applyFont="1" applyFill="1" applyBorder="1" applyAlignment="1">
      <alignment horizontal="left" vertical="top"/>
    </xf>
    <xf numFmtId="0" fontId="18" fillId="12" borderId="46" xfId="8" applyFont="1" applyFill="1" applyBorder="1" applyAlignment="1">
      <alignment horizontal="center" vertical="top" wrapText="1"/>
    </xf>
    <xf numFmtId="0" fontId="18" fillId="12" borderId="1" xfId="8" applyFont="1" applyFill="1" applyBorder="1" applyAlignment="1">
      <alignment horizontal="center" vertical="top" wrapText="1"/>
    </xf>
    <xf numFmtId="0" fontId="18" fillId="12" borderId="34" xfId="8" applyFont="1" applyFill="1" applyBorder="1" applyAlignment="1">
      <alignment horizontal="center" vertical="top" wrapText="1"/>
    </xf>
    <xf numFmtId="0" fontId="18" fillId="3" borderId="138" xfId="0" applyFont="1" applyFill="1" applyBorder="1" applyAlignment="1">
      <alignment horizontal="left" vertical="top" wrapText="1"/>
    </xf>
    <xf numFmtId="0" fontId="18" fillId="3" borderId="5" xfId="0" applyFont="1" applyFill="1" applyBorder="1" applyAlignment="1">
      <alignment horizontal="left" vertical="top" wrapText="1"/>
    </xf>
    <xf numFmtId="0" fontId="18" fillId="3" borderId="59" xfId="0" applyFont="1" applyFill="1" applyBorder="1" applyAlignment="1">
      <alignment horizontal="left" vertical="top" wrapText="1"/>
    </xf>
    <xf numFmtId="0" fontId="18" fillId="3" borderId="33" xfId="0" applyFont="1" applyFill="1" applyBorder="1" applyAlignment="1">
      <alignment horizontal="left" vertical="top" wrapText="1"/>
    </xf>
    <xf numFmtId="49" fontId="18" fillId="0" borderId="95" xfId="8" applyNumberFormat="1" applyFont="1" applyBorder="1" applyAlignment="1">
      <alignment horizontal="left" vertical="top"/>
    </xf>
    <xf numFmtId="0" fontId="18" fillId="0" borderId="20" xfId="0" applyFont="1" applyBorder="1" applyAlignment="1">
      <alignment horizontal="left" vertical="top" wrapText="1"/>
    </xf>
    <xf numFmtId="0" fontId="18" fillId="0" borderId="82" xfId="0" applyFont="1" applyBorder="1" applyAlignment="1">
      <alignment horizontal="left" vertical="top" wrapText="1"/>
    </xf>
    <xf numFmtId="49" fontId="20" fillId="10" borderId="35" xfId="8" applyNumberFormat="1" applyFont="1" applyFill="1" applyBorder="1" applyAlignment="1">
      <alignment horizontal="left" vertical="top" wrapText="1"/>
    </xf>
    <xf numFmtId="49" fontId="20" fillId="10" borderId="26" xfId="8" applyNumberFormat="1" applyFont="1" applyFill="1" applyBorder="1" applyAlignment="1">
      <alignment horizontal="left" vertical="top" wrapText="1"/>
    </xf>
    <xf numFmtId="0" fontId="18" fillId="10" borderId="10" xfId="8" applyFont="1" applyFill="1" applyBorder="1" applyAlignment="1">
      <alignment horizontal="center" vertical="top"/>
    </xf>
    <xf numFmtId="0" fontId="20" fillId="11" borderId="37" xfId="8" applyFont="1" applyFill="1" applyBorder="1" applyAlignment="1">
      <alignment horizontal="left" vertical="top" wrapText="1"/>
    </xf>
    <xf numFmtId="0" fontId="20" fillId="11" borderId="37" xfId="8" applyFont="1" applyFill="1" applyBorder="1" applyAlignment="1">
      <alignment horizontal="left" vertical="top"/>
    </xf>
    <xf numFmtId="0" fontId="20" fillId="11" borderId="38" xfId="8" applyFont="1" applyFill="1" applyBorder="1" applyAlignment="1">
      <alignment horizontal="left" vertical="top"/>
    </xf>
    <xf numFmtId="0" fontId="18" fillId="11" borderId="50" xfId="8" applyFont="1" applyFill="1" applyBorder="1" applyAlignment="1">
      <alignment horizontal="center" vertical="top"/>
    </xf>
    <xf numFmtId="0" fontId="18" fillId="11" borderId="46" xfId="8" applyFont="1" applyFill="1" applyBorder="1" applyAlignment="1">
      <alignment horizontal="center" vertical="top"/>
    </xf>
    <xf numFmtId="49" fontId="20" fillId="7" borderId="37" xfId="8" applyNumberFormat="1" applyFont="1" applyFill="1" applyBorder="1" applyAlignment="1">
      <alignment horizontal="right" vertical="top"/>
    </xf>
    <xf numFmtId="49" fontId="20" fillId="7" borderId="38" xfId="8" applyNumberFormat="1" applyFont="1" applyFill="1" applyBorder="1" applyAlignment="1">
      <alignment horizontal="right" vertical="top"/>
    </xf>
    <xf numFmtId="49" fontId="20" fillId="12" borderId="26" xfId="8" applyNumberFormat="1" applyFont="1" applyFill="1" applyBorder="1" applyAlignment="1">
      <alignment horizontal="left" vertical="top"/>
    </xf>
    <xf numFmtId="49" fontId="20" fillId="12" borderId="27" xfId="8" applyNumberFormat="1" applyFont="1" applyFill="1" applyBorder="1" applyAlignment="1">
      <alignment horizontal="left" vertical="top"/>
    </xf>
    <xf numFmtId="0" fontId="18" fillId="3" borderId="159" xfId="8" applyFont="1" applyFill="1" applyBorder="1" applyAlignment="1">
      <alignment horizontal="left" vertical="top" wrapText="1"/>
    </xf>
    <xf numFmtId="0" fontId="18" fillId="3" borderId="33" xfId="8" applyFont="1" applyFill="1" applyBorder="1" applyAlignment="1">
      <alignment horizontal="left" vertical="top" wrapText="1"/>
    </xf>
    <xf numFmtId="0" fontId="18" fillId="3" borderId="159" xfId="8" applyFont="1" applyFill="1" applyBorder="1" applyAlignment="1">
      <alignment horizontal="left" vertical="top"/>
    </xf>
    <xf numFmtId="0" fontId="18" fillId="0" borderId="3" xfId="8" applyFont="1" applyBorder="1" applyAlignment="1">
      <alignment horizontal="center" vertical="center" textRotation="90" shrinkToFit="1"/>
    </xf>
    <xf numFmtId="0" fontId="18" fillId="3" borderId="19" xfId="0" applyFont="1" applyFill="1" applyBorder="1" applyAlignment="1">
      <alignment horizontal="left" vertical="top" wrapText="1"/>
    </xf>
    <xf numFmtId="49" fontId="20" fillId="16" borderId="37" xfId="8" applyNumberFormat="1" applyFont="1" applyFill="1" applyBorder="1" applyAlignment="1">
      <alignment horizontal="right" vertical="top"/>
    </xf>
    <xf numFmtId="49" fontId="20" fillId="16" borderId="38" xfId="8" applyNumberFormat="1" applyFont="1" applyFill="1" applyBorder="1" applyAlignment="1">
      <alignment horizontal="right" vertical="top"/>
    </xf>
    <xf numFmtId="166" fontId="18" fillId="0" borderId="33" xfId="8" applyNumberFormat="1" applyFont="1" applyBorder="1" applyAlignment="1">
      <alignment horizontal="left" vertical="top"/>
    </xf>
    <xf numFmtId="49" fontId="20" fillId="19" borderId="37" xfId="8" applyNumberFormat="1" applyFont="1" applyFill="1" applyBorder="1" applyAlignment="1">
      <alignment horizontal="right" vertical="top"/>
    </xf>
    <xf numFmtId="49" fontId="20" fillId="19" borderId="38" xfId="8" applyNumberFormat="1" applyFont="1" applyFill="1" applyBorder="1" applyAlignment="1">
      <alignment horizontal="right" vertical="top"/>
    </xf>
    <xf numFmtId="0" fontId="18" fillId="0" borderId="42" xfId="0" applyFont="1" applyBorder="1" applyAlignment="1">
      <alignment horizontal="left" vertical="top"/>
    </xf>
    <xf numFmtId="0" fontId="18" fillId="0" borderId="47" xfId="0" applyFont="1" applyBorder="1" applyAlignment="1">
      <alignment horizontal="left" vertical="top"/>
    </xf>
    <xf numFmtId="0" fontId="34" fillId="3" borderId="19" xfId="0" applyFont="1" applyFill="1" applyBorder="1" applyAlignment="1">
      <alignment horizontal="left" vertical="top" wrapText="1"/>
    </xf>
    <xf numFmtId="0" fontId="34" fillId="3" borderId="33" xfId="0" applyFont="1" applyFill="1" applyBorder="1" applyAlignment="1">
      <alignment horizontal="left" vertical="top" wrapText="1"/>
    </xf>
    <xf numFmtId="0" fontId="18" fillId="0" borderId="26" xfId="1" applyFont="1" applyBorder="1" applyAlignment="1">
      <alignment horizontal="center" vertical="top" wrapText="1"/>
    </xf>
    <xf numFmtId="0" fontId="20" fillId="0" borderId="0" xfId="8" applyFont="1" applyAlignment="1">
      <alignment horizontal="center" vertical="top" wrapText="1"/>
    </xf>
    <xf numFmtId="0" fontId="18" fillId="0" borderId="0" xfId="8" applyFont="1" applyAlignment="1">
      <alignment horizontal="center" vertical="top"/>
    </xf>
    <xf numFmtId="0" fontId="18" fillId="0" borderId="3" xfId="8" applyFont="1" applyBorder="1" applyAlignment="1">
      <alignment horizontal="center" vertical="center" shrinkToFit="1"/>
    </xf>
    <xf numFmtId="0" fontId="69" fillId="0" borderId="44" xfId="8" applyFont="1" applyBorder="1" applyAlignment="1">
      <alignment horizontal="center" vertical="center" textRotation="90" shrinkToFit="1"/>
    </xf>
    <xf numFmtId="0" fontId="18" fillId="0" borderId="44" xfId="1" applyFont="1" applyBorder="1" applyAlignment="1">
      <alignment horizontal="center" vertical="center" wrapText="1"/>
    </xf>
    <xf numFmtId="0" fontId="18" fillId="0" borderId="29" xfId="1" applyFont="1" applyBorder="1" applyAlignment="1">
      <alignment horizontal="center" vertical="center" wrapText="1"/>
    </xf>
    <xf numFmtId="166" fontId="36" fillId="0" borderId="3" xfId="8" applyNumberFormat="1" applyFont="1" applyBorder="1" applyAlignment="1">
      <alignment horizontal="center" vertical="center" textRotation="90" wrapText="1"/>
    </xf>
    <xf numFmtId="0" fontId="18" fillId="0" borderId="206" xfId="1" applyFont="1" applyBorder="1" applyAlignment="1">
      <alignment horizontal="center" vertical="center" textRotation="90" wrapText="1"/>
    </xf>
    <xf numFmtId="0" fontId="18" fillId="0" borderId="20" xfId="1" applyFont="1" applyBorder="1" applyAlignment="1">
      <alignment horizontal="center" vertical="center" textRotation="90"/>
    </xf>
    <xf numFmtId="0" fontId="20" fillId="10" borderId="37" xfId="8" applyFont="1" applyFill="1" applyBorder="1" applyAlignment="1">
      <alignment horizontal="right" vertical="top"/>
    </xf>
    <xf numFmtId="0" fontId="20" fillId="10" borderId="63" xfId="8" applyFont="1" applyFill="1" applyBorder="1" applyAlignment="1">
      <alignment horizontal="right" vertical="top"/>
    </xf>
    <xf numFmtId="0" fontId="20" fillId="11" borderId="37" xfId="8" applyFont="1" applyFill="1" applyBorder="1" applyAlignment="1">
      <alignment horizontal="right" vertical="top"/>
    </xf>
    <xf numFmtId="0" fontId="20" fillId="11" borderId="38" xfId="8" applyFont="1" applyFill="1" applyBorder="1" applyAlignment="1">
      <alignment horizontal="right" vertical="top"/>
    </xf>
    <xf numFmtId="0" fontId="20" fillId="11" borderId="37" xfId="8" applyFont="1" applyFill="1" applyBorder="1" applyAlignment="1">
      <alignment horizontal="center" vertical="top"/>
    </xf>
    <xf numFmtId="0" fontId="20" fillId="11" borderId="38" xfId="8" applyFont="1" applyFill="1" applyBorder="1" applyAlignment="1">
      <alignment horizontal="center" vertical="top"/>
    </xf>
    <xf numFmtId="0" fontId="18" fillId="0" borderId="173" xfId="8" applyFont="1" applyBorder="1" applyAlignment="1">
      <alignment horizontal="left" vertical="top" wrapText="1"/>
    </xf>
    <xf numFmtId="0" fontId="18" fillId="0" borderId="96" xfId="8" applyFont="1" applyBorder="1" applyAlignment="1">
      <alignment horizontal="left" vertical="top" wrapText="1"/>
    </xf>
    <xf numFmtId="0" fontId="18" fillId="0" borderId="97" xfId="8" applyFont="1" applyBorder="1" applyAlignment="1">
      <alignment horizontal="left" vertical="top" wrapText="1"/>
    </xf>
    <xf numFmtId="166" fontId="25" fillId="3" borderId="159" xfId="8" applyNumberFormat="1" applyFont="1" applyFill="1" applyBorder="1" applyAlignment="1">
      <alignment horizontal="left" vertical="top"/>
    </xf>
    <xf numFmtId="166" fontId="25" fillId="3" borderId="8" xfId="8" applyNumberFormat="1" applyFont="1" applyFill="1" applyBorder="1" applyAlignment="1">
      <alignment horizontal="left" vertical="top"/>
    </xf>
    <xf numFmtId="166" fontId="25" fillId="3" borderId="33" xfId="8" applyNumberFormat="1" applyFont="1" applyFill="1" applyBorder="1" applyAlignment="1">
      <alignment horizontal="left" vertical="top"/>
    </xf>
    <xf numFmtId="0" fontId="18" fillId="0" borderId="62" xfId="8" applyFont="1" applyBorder="1" applyAlignment="1">
      <alignment horizontal="left" vertical="top" wrapText="1"/>
    </xf>
    <xf numFmtId="0" fontId="18" fillId="0" borderId="9" xfId="8" applyFont="1" applyBorder="1" applyAlignment="1">
      <alignment horizontal="left" vertical="top" wrapText="1"/>
    </xf>
    <xf numFmtId="0" fontId="18" fillId="0" borderId="31" xfId="8" applyFont="1" applyBorder="1" applyAlignment="1">
      <alignment horizontal="left" vertical="top" wrapText="1"/>
    </xf>
    <xf numFmtId="0" fontId="18" fillId="10" borderId="37" xfId="8" applyFont="1" applyFill="1" applyBorder="1" applyAlignment="1">
      <alignment horizontal="center" vertical="top"/>
    </xf>
    <xf numFmtId="0" fontId="18" fillId="10" borderId="38" xfId="8" applyFont="1" applyFill="1" applyBorder="1" applyAlignment="1">
      <alignment horizontal="center" vertical="top"/>
    </xf>
    <xf numFmtId="49" fontId="20" fillId="3" borderId="78" xfId="8" applyNumberFormat="1" applyFont="1" applyFill="1" applyBorder="1" applyAlignment="1">
      <alignment horizontal="left" vertical="top" wrapText="1"/>
    </xf>
    <xf numFmtId="49" fontId="20" fillId="3" borderId="79" xfId="8" applyNumberFormat="1" applyFont="1" applyFill="1" applyBorder="1" applyAlignment="1">
      <alignment horizontal="left" vertical="top" wrapText="1"/>
    </xf>
    <xf numFmtId="49" fontId="20" fillId="3" borderId="77" xfId="8" applyNumberFormat="1" applyFont="1" applyFill="1" applyBorder="1" applyAlignment="1">
      <alignment horizontal="left" vertical="top" wrapText="1"/>
    </xf>
    <xf numFmtId="0" fontId="20" fillId="5" borderId="78" xfId="8" applyFont="1" applyFill="1" applyBorder="1" applyAlignment="1">
      <alignment horizontal="left" vertical="top" wrapText="1"/>
    </xf>
    <xf numFmtId="0" fontId="20" fillId="5" borderId="79" xfId="8" applyFont="1" applyFill="1" applyBorder="1" applyAlignment="1">
      <alignment horizontal="left" vertical="top" wrapText="1"/>
    </xf>
    <xf numFmtId="0" fontId="20" fillId="5" borderId="77" xfId="8" applyFont="1" applyFill="1" applyBorder="1" applyAlignment="1">
      <alignment horizontal="left" vertical="top" wrapText="1"/>
    </xf>
    <xf numFmtId="3" fontId="18" fillId="0" borderId="19" xfId="8" applyNumberFormat="1" applyFont="1" applyBorder="1" applyAlignment="1">
      <alignment horizontal="left" vertical="top" wrapText="1"/>
    </xf>
    <xf numFmtId="3" fontId="18" fillId="0" borderId="8" xfId="8" applyNumberFormat="1" applyFont="1" applyBorder="1" applyAlignment="1">
      <alignment horizontal="left" vertical="top" wrapText="1"/>
    </xf>
    <xf numFmtId="3" fontId="18" fillId="0" borderId="33" xfId="8" applyNumberFormat="1" applyFont="1" applyBorder="1" applyAlignment="1">
      <alignment horizontal="left" vertical="top" wrapText="1"/>
    </xf>
    <xf numFmtId="49" fontId="20" fillId="12" borderId="1" xfId="8" applyNumberFormat="1" applyFont="1" applyFill="1" applyBorder="1" applyAlignment="1">
      <alignment horizontal="right" vertical="top"/>
    </xf>
    <xf numFmtId="49" fontId="20" fillId="12" borderId="34" xfId="8" applyNumberFormat="1" applyFont="1" applyFill="1" applyBorder="1" applyAlignment="1">
      <alignment horizontal="right" vertical="top"/>
    </xf>
    <xf numFmtId="165" fontId="34" fillId="0" borderId="47" xfId="1" applyNumberFormat="1" applyFont="1" applyBorder="1" applyAlignment="1">
      <alignment horizontal="left" vertical="top" wrapText="1"/>
    </xf>
    <xf numFmtId="165" fontId="34" fillId="0" borderId="42" xfId="1" applyNumberFormat="1" applyFont="1" applyBorder="1" applyAlignment="1">
      <alignment horizontal="left" vertical="top" wrapText="1"/>
    </xf>
    <xf numFmtId="1" fontId="34" fillId="5" borderId="19" xfId="1" applyNumberFormat="1" applyFont="1" applyFill="1" applyBorder="1" applyAlignment="1">
      <alignment horizontal="left" vertical="top" wrapText="1"/>
    </xf>
    <xf numFmtId="1" fontId="34" fillId="5" borderId="33" xfId="1" applyNumberFormat="1" applyFont="1" applyFill="1" applyBorder="1" applyAlignment="1">
      <alignment horizontal="left" vertical="top" wrapText="1"/>
    </xf>
    <xf numFmtId="0" fontId="34" fillId="0" borderId="88" xfId="1" applyFont="1" applyBorder="1" applyAlignment="1">
      <alignment horizontal="left" vertical="top" wrapText="1"/>
    </xf>
    <xf numFmtId="0" fontId="34" fillId="0" borderId="89" xfId="1" applyFont="1" applyBorder="1" applyAlignment="1">
      <alignment horizontal="left" vertical="top" wrapText="1"/>
    </xf>
    <xf numFmtId="49" fontId="33" fillId="0" borderId="29" xfId="1" applyNumberFormat="1" applyFont="1" applyBorder="1" applyAlignment="1">
      <alignment horizontal="left" vertical="top" wrapText="1"/>
    </xf>
    <xf numFmtId="0" fontId="65" fillId="3" borderId="29" xfId="1" applyFont="1" applyFill="1" applyBorder="1" applyAlignment="1">
      <alignment horizontal="left" vertical="top" wrapText="1"/>
    </xf>
    <xf numFmtId="1" fontId="34" fillId="5" borderId="29" xfId="1" applyNumberFormat="1" applyFont="1" applyFill="1" applyBorder="1" applyAlignment="1">
      <alignment horizontal="left" vertical="top" wrapText="1"/>
    </xf>
    <xf numFmtId="1" fontId="34" fillId="5" borderId="13" xfId="1" applyNumberFormat="1" applyFont="1" applyFill="1" applyBorder="1" applyAlignment="1">
      <alignment horizontal="left" vertical="top" wrapText="1"/>
    </xf>
    <xf numFmtId="0" fontId="34" fillId="3" borderId="135" xfId="1" applyFont="1" applyFill="1" applyBorder="1" applyAlignment="1">
      <alignment horizontal="left" vertical="top"/>
    </xf>
    <xf numFmtId="0" fontId="34" fillId="3" borderId="136" xfId="1" applyFont="1" applyFill="1" applyBorder="1" applyAlignment="1">
      <alignment horizontal="left" vertical="top"/>
    </xf>
    <xf numFmtId="0" fontId="34" fillId="3" borderId="137" xfId="1" applyFont="1" applyFill="1" applyBorder="1" applyAlignment="1">
      <alignment horizontal="left" vertical="top"/>
    </xf>
    <xf numFmtId="49" fontId="34" fillId="3" borderId="76" xfId="1" applyNumberFormat="1" applyFont="1" applyFill="1" applyBorder="1" applyAlignment="1">
      <alignment horizontal="left" vertical="top" wrapText="1"/>
    </xf>
    <xf numFmtId="0" fontId="34" fillId="0" borderId="83" xfId="0" applyFont="1" applyBorder="1" applyAlignment="1">
      <alignment horizontal="left" vertical="top" wrapText="1"/>
    </xf>
    <xf numFmtId="166" fontId="34" fillId="3" borderId="132" xfId="1" applyNumberFormat="1" applyFont="1" applyFill="1" applyBorder="1" applyAlignment="1">
      <alignment horizontal="left" vertical="top"/>
    </xf>
    <xf numFmtId="166" fontId="34" fillId="3" borderId="133" xfId="1" applyNumberFormat="1" applyFont="1" applyFill="1" applyBorder="1" applyAlignment="1">
      <alignment horizontal="left" vertical="top"/>
    </xf>
    <xf numFmtId="166" fontId="34" fillId="3" borderId="101" xfId="1" applyNumberFormat="1" applyFont="1" applyFill="1" applyBorder="1" applyAlignment="1">
      <alignment horizontal="left" vertical="top"/>
    </xf>
    <xf numFmtId="166" fontId="34" fillId="3" borderId="36" xfId="1" applyNumberFormat="1" applyFont="1" applyFill="1" applyBorder="1" applyAlignment="1">
      <alignment horizontal="left" vertical="top"/>
    </xf>
    <xf numFmtId="166" fontId="34" fillId="3" borderId="13" xfId="1" applyNumberFormat="1" applyFont="1" applyFill="1" applyBorder="1" applyAlignment="1">
      <alignment horizontal="left" vertical="top"/>
    </xf>
    <xf numFmtId="166" fontId="34" fillId="3" borderId="69" xfId="1" applyNumberFormat="1" applyFont="1" applyFill="1" applyBorder="1" applyAlignment="1">
      <alignment horizontal="left" vertical="top"/>
    </xf>
    <xf numFmtId="0" fontId="34" fillId="3" borderId="19" xfId="1" applyFont="1" applyFill="1" applyBorder="1" applyAlignment="1">
      <alignment horizontal="left" vertical="top"/>
    </xf>
    <xf numFmtId="0" fontId="34" fillId="3" borderId="33" xfId="1" applyFont="1" applyFill="1" applyBorder="1" applyAlignment="1">
      <alignment horizontal="left" vertical="top"/>
    </xf>
    <xf numFmtId="0" fontId="74" fillId="0" borderId="86" xfId="0" applyFont="1" applyBorder="1" applyAlignment="1">
      <alignment horizontal="left" vertical="top" wrapText="1"/>
    </xf>
    <xf numFmtId="0" fontId="54" fillId="0" borderId="0" xfId="0" applyFont="1" applyAlignment="1">
      <alignment horizontal="left" vertical="top" wrapText="1"/>
    </xf>
    <xf numFmtId="0" fontId="54" fillId="0" borderId="113" xfId="0" applyFont="1" applyBorder="1" applyAlignment="1">
      <alignment horizontal="left" vertical="top" wrapText="1"/>
    </xf>
    <xf numFmtId="166" fontId="34" fillId="0" borderId="29" xfId="1" applyNumberFormat="1" applyFont="1" applyBorder="1" applyAlignment="1">
      <alignment horizontal="left" vertical="top"/>
    </xf>
    <xf numFmtId="166" fontId="34" fillId="3" borderId="29" xfId="1" applyNumberFormat="1" applyFont="1" applyFill="1" applyBorder="1" applyAlignment="1">
      <alignment horizontal="left" vertical="top"/>
    </xf>
    <xf numFmtId="0" fontId="59" fillId="3" borderId="19" xfId="1" applyFont="1" applyFill="1" applyBorder="1" applyAlignment="1">
      <alignment horizontal="left" vertical="top" wrapText="1"/>
    </xf>
    <xf numFmtId="0" fontId="59" fillId="3" borderId="33" xfId="1" applyFont="1" applyFill="1" applyBorder="1" applyAlignment="1">
      <alignment horizontal="left" vertical="top" wrapText="1"/>
    </xf>
    <xf numFmtId="0" fontId="59" fillId="3" borderId="19" xfId="1" applyFont="1" applyFill="1" applyBorder="1" applyAlignment="1">
      <alignment horizontal="left" vertical="top"/>
    </xf>
    <xf numFmtId="0" fontId="59" fillId="3" borderId="33" xfId="1" applyFont="1" applyFill="1" applyBorder="1" applyAlignment="1">
      <alignment horizontal="left" vertical="top"/>
    </xf>
    <xf numFmtId="0" fontId="25" fillId="0" borderId="71" xfId="1" applyFont="1" applyBorder="1" applyAlignment="1">
      <alignment horizontal="left" vertical="top" wrapText="1"/>
    </xf>
    <xf numFmtId="0" fontId="25" fillId="0" borderId="161" xfId="1" applyFont="1" applyBorder="1" applyAlignment="1">
      <alignment horizontal="left" vertical="top" wrapText="1"/>
    </xf>
    <xf numFmtId="0" fontId="25" fillId="0" borderId="72" xfId="1" applyFont="1" applyBorder="1" applyAlignment="1">
      <alignment horizontal="left" vertical="top" wrapText="1"/>
    </xf>
    <xf numFmtId="166" fontId="25" fillId="0" borderId="71" xfId="1" applyNumberFormat="1" applyFont="1" applyBorder="1" applyAlignment="1">
      <alignment horizontal="left" vertical="top"/>
    </xf>
    <xf numFmtId="166" fontId="25" fillId="0" borderId="161" xfId="1" applyNumberFormat="1" applyFont="1" applyBorder="1" applyAlignment="1">
      <alignment horizontal="left" vertical="top"/>
    </xf>
    <xf numFmtId="166" fontId="25" fillId="0" borderId="72" xfId="1" applyNumberFormat="1" applyFont="1" applyBorder="1" applyAlignment="1">
      <alignment horizontal="left" vertical="top"/>
    </xf>
    <xf numFmtId="0" fontId="25" fillId="3" borderId="200" xfId="1" applyFont="1" applyFill="1" applyBorder="1" applyAlignment="1">
      <alignment horizontal="left" vertical="top" wrapText="1"/>
    </xf>
    <xf numFmtId="0" fontId="25" fillId="3" borderId="201" xfId="1" applyFont="1" applyFill="1" applyBorder="1" applyAlignment="1">
      <alignment horizontal="left" vertical="top" wrapText="1"/>
    </xf>
    <xf numFmtId="0" fontId="25" fillId="3" borderId="202" xfId="1" applyFont="1" applyFill="1" applyBorder="1" applyAlignment="1">
      <alignment horizontal="left" vertical="top" wrapText="1"/>
    </xf>
    <xf numFmtId="0" fontId="25" fillId="0" borderId="92" xfId="1" applyFont="1" applyBorder="1" applyAlignment="1">
      <alignment horizontal="left" vertical="top"/>
    </xf>
    <xf numFmtId="0" fontId="25" fillId="0" borderId="87" xfId="1" applyFont="1" applyBorder="1" applyAlignment="1">
      <alignment horizontal="left" vertical="top"/>
    </xf>
    <xf numFmtId="0" fontId="25" fillId="0" borderId="93" xfId="1" applyFont="1" applyBorder="1" applyAlignment="1">
      <alignment horizontal="left" vertical="top"/>
    </xf>
    <xf numFmtId="0" fontId="25" fillId="0" borderId="78" xfId="1" applyFont="1" applyBorder="1" applyAlignment="1">
      <alignment horizontal="left" vertical="top"/>
    </xf>
    <xf numFmtId="0" fontId="25" fillId="0" borderId="79" xfId="1" applyFont="1" applyBorder="1" applyAlignment="1">
      <alignment horizontal="left" vertical="top"/>
    </xf>
    <xf numFmtId="0" fontId="25" fillId="0" borderId="77" xfId="1" applyFont="1" applyBorder="1" applyAlignment="1">
      <alignment horizontal="left" vertical="top"/>
    </xf>
    <xf numFmtId="0" fontId="25" fillId="0" borderId="82" xfId="1" applyFont="1" applyBorder="1" applyAlignment="1">
      <alignment horizontal="left" vertical="top"/>
    </xf>
    <xf numFmtId="0" fontId="25" fillId="0" borderId="80" xfId="1" applyFont="1" applyBorder="1" applyAlignment="1">
      <alignment horizontal="left" vertical="top"/>
    </xf>
    <xf numFmtId="0" fontId="25" fillId="0" borderId="81" xfId="1" applyFont="1" applyBorder="1" applyAlignment="1">
      <alignment horizontal="left" vertical="top"/>
    </xf>
    <xf numFmtId="165" fontId="34" fillId="0" borderId="19" xfId="1" applyNumberFormat="1" applyFont="1" applyBorder="1" applyAlignment="1">
      <alignment horizontal="left" vertical="top"/>
    </xf>
    <xf numFmtId="165" fontId="34" fillId="0" borderId="33" xfId="1" applyNumberFormat="1" applyFont="1" applyBorder="1" applyAlignment="1">
      <alignment horizontal="left" vertical="top"/>
    </xf>
    <xf numFmtId="166" fontId="18" fillId="3" borderId="71" xfId="1" applyNumberFormat="1" applyFont="1" applyFill="1" applyBorder="1" applyAlignment="1">
      <alignment horizontal="left" vertical="top"/>
    </xf>
    <xf numFmtId="166" fontId="18" fillId="3" borderId="72" xfId="1" applyNumberFormat="1" applyFont="1" applyFill="1" applyBorder="1" applyAlignment="1">
      <alignment horizontal="left" vertical="top"/>
    </xf>
    <xf numFmtId="0" fontId="34" fillId="0" borderId="19" xfId="1" applyFont="1" applyBorder="1" applyAlignment="1">
      <alignment horizontal="left" vertical="top"/>
    </xf>
    <xf numFmtId="0" fontId="34" fillId="0" borderId="33" xfId="1" applyFont="1" applyBorder="1" applyAlignment="1">
      <alignment horizontal="left" vertical="top"/>
    </xf>
    <xf numFmtId="0" fontId="34" fillId="0" borderId="49" xfId="1" applyFont="1" applyBorder="1" applyAlignment="1">
      <alignment horizontal="center" wrapText="1"/>
    </xf>
    <xf numFmtId="0" fontId="34" fillId="0" borderId="23" xfId="1" applyFont="1" applyBorder="1" applyAlignment="1">
      <alignment horizontal="center" wrapText="1"/>
    </xf>
    <xf numFmtId="0" fontId="34" fillId="0" borderId="24" xfId="1" applyFont="1" applyBorder="1" applyAlignment="1">
      <alignment horizontal="center" wrapText="1"/>
    </xf>
    <xf numFmtId="0" fontId="33" fillId="19" borderId="1" xfId="0" applyFont="1" applyFill="1" applyBorder="1" applyAlignment="1">
      <alignment horizontal="right" vertical="top" wrapText="1"/>
    </xf>
    <xf numFmtId="0" fontId="33" fillId="19" borderId="34" xfId="0" applyFont="1" applyFill="1" applyBorder="1" applyAlignment="1">
      <alignment horizontal="right" vertical="top" wrapText="1"/>
    </xf>
    <xf numFmtId="0" fontId="18" fillId="0" borderId="19" xfId="1" applyFont="1" applyBorder="1" applyAlignment="1">
      <alignment horizontal="left" vertical="top"/>
    </xf>
    <xf numFmtId="0" fontId="18" fillId="0" borderId="33" xfId="1" applyFont="1" applyBorder="1" applyAlignment="1">
      <alignment horizontal="left" vertical="top"/>
    </xf>
    <xf numFmtId="166" fontId="59" fillId="3" borderId="19" xfId="1" applyNumberFormat="1" applyFont="1" applyFill="1" applyBorder="1" applyAlignment="1">
      <alignment horizontal="left" vertical="top"/>
    </xf>
    <xf numFmtId="166" fontId="59" fillId="3" borderId="33" xfId="1" applyNumberFormat="1" applyFont="1" applyFill="1" applyBorder="1" applyAlignment="1">
      <alignment horizontal="left" vertical="top"/>
    </xf>
    <xf numFmtId="49" fontId="18" fillId="0" borderId="29" xfId="1" applyNumberFormat="1" applyFont="1" applyBorder="1" applyAlignment="1">
      <alignment horizontal="left" vertical="top" wrapText="1"/>
    </xf>
    <xf numFmtId="49" fontId="18" fillId="0" borderId="19" xfId="1" applyNumberFormat="1" applyFont="1" applyBorder="1" applyAlignment="1">
      <alignment horizontal="left" vertical="top" wrapText="1"/>
    </xf>
    <xf numFmtId="49" fontId="18" fillId="0" borderId="33" xfId="1" applyNumberFormat="1" applyFont="1" applyBorder="1" applyAlignment="1">
      <alignment horizontal="left" vertical="top" wrapText="1"/>
    </xf>
    <xf numFmtId="0" fontId="59" fillId="0" borderId="19" xfId="0" applyFont="1" applyBorder="1" applyAlignment="1">
      <alignment horizontal="left" vertical="top" wrapText="1"/>
    </xf>
    <xf numFmtId="0" fontId="59" fillId="0" borderId="33" xfId="0" applyFont="1" applyBorder="1" applyAlignment="1">
      <alignment horizontal="left" vertical="top" wrapText="1"/>
    </xf>
    <xf numFmtId="49" fontId="18" fillId="3" borderId="19" xfId="1" applyNumberFormat="1" applyFont="1" applyFill="1" applyBorder="1" applyAlignment="1">
      <alignment horizontal="left" vertical="top" wrapText="1"/>
    </xf>
    <xf numFmtId="49" fontId="18" fillId="3" borderId="33" xfId="1" applyNumberFormat="1" applyFont="1" applyFill="1" applyBorder="1" applyAlignment="1">
      <alignment horizontal="left" vertical="top" wrapText="1"/>
    </xf>
    <xf numFmtId="0" fontId="59" fillId="3" borderId="19" xfId="0" applyFont="1" applyFill="1" applyBorder="1" applyAlignment="1">
      <alignment horizontal="left" vertical="top" wrapText="1"/>
    </xf>
    <xf numFmtId="0" fontId="59" fillId="3" borderId="33" xfId="0" applyFont="1" applyFill="1" applyBorder="1" applyAlignment="1">
      <alignment horizontal="left" vertical="top" wrapText="1"/>
    </xf>
    <xf numFmtId="0" fontId="34" fillId="3" borderId="29" xfId="0" applyFont="1" applyFill="1" applyBorder="1" applyAlignment="1">
      <alignment horizontal="left" vertical="top" wrapText="1"/>
    </xf>
    <xf numFmtId="0" fontId="34" fillId="0" borderId="29" xfId="1" applyFont="1" applyBorder="1" applyAlignment="1">
      <alignment horizontal="left" vertical="top" wrapText="1"/>
    </xf>
    <xf numFmtId="0" fontId="34" fillId="0" borderId="21" xfId="1" applyFont="1" applyBorder="1" applyAlignment="1">
      <alignment horizontal="center" wrapText="1"/>
    </xf>
    <xf numFmtId="0" fontId="34" fillId="0" borderId="13" xfId="1" applyFont="1" applyBorder="1" applyAlignment="1">
      <alignment horizontal="center" wrapText="1"/>
    </xf>
    <xf numFmtId="0" fontId="34" fillId="0" borderId="14" xfId="1" applyFont="1" applyBorder="1" applyAlignment="1">
      <alignment horizontal="center" wrapText="1"/>
    </xf>
    <xf numFmtId="0" fontId="33" fillId="7" borderId="37" xfId="1" applyFont="1" applyFill="1" applyBorder="1" applyAlignment="1">
      <alignment horizontal="right" vertical="top"/>
    </xf>
    <xf numFmtId="0" fontId="33" fillId="7" borderId="38" xfId="1" applyFont="1" applyFill="1" applyBorder="1" applyAlignment="1">
      <alignment horizontal="right" vertical="top"/>
    </xf>
    <xf numFmtId="0" fontId="18" fillId="3" borderId="71" xfId="1" applyFont="1" applyFill="1" applyBorder="1" applyAlignment="1">
      <alignment horizontal="left" vertical="top" wrapText="1"/>
    </xf>
    <xf numFmtId="0" fontId="18" fillId="3" borderId="72" xfId="1" applyFont="1" applyFill="1" applyBorder="1" applyAlignment="1">
      <alignment horizontal="left" vertical="top" wrapText="1"/>
    </xf>
    <xf numFmtId="1" fontId="18" fillId="0" borderId="71" xfId="1" applyNumberFormat="1" applyFont="1" applyBorder="1" applyAlignment="1">
      <alignment horizontal="left" vertical="top" wrapText="1"/>
    </xf>
    <xf numFmtId="1" fontId="18" fillId="0" borderId="161" xfId="1" applyNumberFormat="1" applyFont="1" applyBorder="1" applyAlignment="1">
      <alignment horizontal="left" vertical="top" wrapText="1"/>
    </xf>
    <xf numFmtId="1" fontId="18" fillId="0" borderId="72" xfId="1" applyNumberFormat="1" applyFont="1" applyBorder="1" applyAlignment="1">
      <alignment horizontal="left" vertical="top" wrapText="1"/>
    </xf>
    <xf numFmtId="0" fontId="34" fillId="7" borderId="40" xfId="1" applyFont="1" applyFill="1" applyBorder="1" applyAlignment="1">
      <alignment horizontal="center" vertical="top"/>
    </xf>
    <xf numFmtId="0" fontId="34" fillId="7" borderId="37" xfId="1" applyFont="1" applyFill="1" applyBorder="1" applyAlignment="1">
      <alignment horizontal="center" vertical="top"/>
    </xf>
    <xf numFmtId="0" fontId="34" fillId="7" borderId="38" xfId="1" applyFont="1" applyFill="1" applyBorder="1" applyAlignment="1">
      <alignment horizontal="center" vertical="top"/>
    </xf>
    <xf numFmtId="0" fontId="33" fillId="16" borderId="40" xfId="1" applyFont="1" applyFill="1" applyBorder="1" applyAlignment="1">
      <alignment horizontal="left" vertical="top" wrapText="1"/>
    </xf>
    <xf numFmtId="0" fontId="33" fillId="16" borderId="37" xfId="1" applyFont="1" applyFill="1" applyBorder="1" applyAlignment="1">
      <alignment horizontal="left" vertical="top" wrapText="1"/>
    </xf>
    <xf numFmtId="0" fontId="33" fillId="16" borderId="38" xfId="1" applyFont="1" applyFill="1" applyBorder="1" applyAlignment="1">
      <alignment horizontal="left" vertical="top" wrapText="1"/>
    </xf>
    <xf numFmtId="0" fontId="59" fillId="3" borderId="76" xfId="1" applyFont="1" applyFill="1" applyBorder="1" applyAlignment="1">
      <alignment horizontal="left" vertical="top"/>
    </xf>
    <xf numFmtId="0" fontId="33" fillId="4" borderId="40" xfId="1" applyFont="1" applyFill="1" applyBorder="1" applyAlignment="1">
      <alignment horizontal="center" vertical="top" wrapText="1"/>
    </xf>
    <xf numFmtId="0" fontId="33" fillId="4" borderId="37" xfId="1" applyFont="1" applyFill="1" applyBorder="1" applyAlignment="1">
      <alignment horizontal="center" vertical="top" wrapText="1"/>
    </xf>
    <xf numFmtId="0" fontId="33" fillId="4" borderId="38" xfId="1" applyFont="1" applyFill="1" applyBorder="1" applyAlignment="1">
      <alignment horizontal="center" vertical="top" wrapText="1"/>
    </xf>
    <xf numFmtId="49" fontId="33" fillId="2" borderId="50" xfId="1" applyNumberFormat="1" applyFont="1" applyFill="1" applyBorder="1" applyAlignment="1">
      <alignment horizontal="left" vertical="center"/>
    </xf>
    <xf numFmtId="49" fontId="33" fillId="2" borderId="0" xfId="1" applyNumberFormat="1" applyFont="1" applyFill="1" applyAlignment="1">
      <alignment horizontal="left" vertical="center"/>
    </xf>
    <xf numFmtId="0" fontId="33" fillId="12" borderId="190" xfId="1" applyFont="1" applyFill="1" applyBorder="1" applyAlignment="1">
      <alignment horizontal="right" vertical="center" wrapText="1"/>
    </xf>
    <xf numFmtId="0" fontId="33" fillId="12" borderId="36" xfId="1" applyFont="1" applyFill="1" applyBorder="1" applyAlignment="1">
      <alignment horizontal="right" vertical="center" wrapText="1"/>
    </xf>
    <xf numFmtId="0" fontId="34" fillId="12" borderId="93" xfId="1" applyFont="1" applyFill="1" applyBorder="1" applyAlignment="1">
      <alignment vertical="top" wrapText="1"/>
    </xf>
    <xf numFmtId="0" fontId="34" fillId="12" borderId="90" xfId="1" applyFont="1" applyFill="1" applyBorder="1" applyAlignment="1">
      <alignment vertical="top" wrapText="1"/>
    </xf>
    <xf numFmtId="0" fontId="34" fillId="12" borderId="191" xfId="1" applyFont="1" applyFill="1" applyBorder="1" applyAlignment="1">
      <alignment vertical="top" wrapText="1"/>
    </xf>
    <xf numFmtId="0" fontId="33" fillId="0" borderId="40" xfId="1" applyFont="1" applyBorder="1" applyAlignment="1">
      <alignment horizontal="center" vertical="center" wrapText="1"/>
    </xf>
    <xf numFmtId="0" fontId="33" fillId="0" borderId="37" xfId="1" applyFont="1" applyBorder="1" applyAlignment="1">
      <alignment horizontal="center" vertical="center" wrapText="1"/>
    </xf>
    <xf numFmtId="0" fontId="33" fillId="0" borderId="38" xfId="1" applyFont="1" applyBorder="1" applyAlignment="1">
      <alignment horizontal="center" vertical="center" wrapText="1"/>
    </xf>
    <xf numFmtId="0" fontId="20" fillId="7" borderId="4" xfId="1" applyFont="1" applyFill="1" applyBorder="1" applyAlignment="1">
      <alignment horizontal="center" vertical="top" wrapText="1"/>
    </xf>
    <xf numFmtId="0" fontId="20" fillId="7" borderId="5" xfId="1" applyFont="1" applyFill="1" applyBorder="1" applyAlignment="1">
      <alignment horizontal="center" vertical="top" wrapText="1"/>
    </xf>
    <xf numFmtId="0" fontId="20" fillId="7" borderId="6" xfId="1" applyFont="1" applyFill="1" applyBorder="1" applyAlignment="1">
      <alignment horizontal="center" vertical="top" wrapText="1"/>
    </xf>
    <xf numFmtId="0" fontId="33" fillId="7" borderId="21" xfId="1" applyFont="1" applyFill="1" applyBorder="1" applyAlignment="1">
      <alignment horizontal="center" vertical="top" wrapText="1"/>
    </xf>
    <xf numFmtId="0" fontId="33" fillId="7" borderId="13" xfId="1" applyFont="1" applyFill="1" applyBorder="1" applyAlignment="1">
      <alignment horizontal="center" vertical="top" wrapText="1"/>
    </xf>
    <xf numFmtId="0" fontId="33" fillId="7" borderId="14" xfId="1" applyFont="1" applyFill="1" applyBorder="1" applyAlignment="1">
      <alignment horizontal="center" vertical="top" wrapText="1"/>
    </xf>
    <xf numFmtId="0" fontId="33" fillId="0" borderId="21" xfId="1" applyFont="1" applyBorder="1" applyAlignment="1">
      <alignment horizontal="center" vertical="top" wrapText="1"/>
    </xf>
    <xf numFmtId="0" fontId="33" fillId="0" borderId="13" xfId="1" applyFont="1" applyBorder="1" applyAlignment="1">
      <alignment horizontal="center" vertical="top" wrapText="1"/>
    </xf>
    <xf numFmtId="0" fontId="33" fillId="0" borderId="14" xfId="1" applyFont="1" applyBorder="1" applyAlignment="1">
      <alignment horizontal="center" vertical="top" wrapText="1"/>
    </xf>
    <xf numFmtId="0" fontId="34" fillId="5" borderId="21" xfId="1" applyFont="1" applyFill="1" applyBorder="1" applyAlignment="1">
      <alignment horizontal="center" vertical="top" wrapText="1"/>
    </xf>
    <xf numFmtId="0" fontId="34" fillId="5" borderId="13" xfId="1" applyFont="1" applyFill="1" applyBorder="1" applyAlignment="1">
      <alignment horizontal="center" vertical="top" wrapText="1"/>
    </xf>
    <xf numFmtId="0" fontId="34" fillId="5" borderId="14" xfId="1" applyFont="1" applyFill="1" applyBorder="1" applyAlignment="1">
      <alignment horizontal="center" vertical="top" wrapText="1"/>
    </xf>
    <xf numFmtId="0" fontId="18" fillId="0" borderId="70" xfId="1" applyFont="1" applyBorder="1" applyAlignment="1">
      <alignment horizontal="left" vertical="top"/>
    </xf>
    <xf numFmtId="0" fontId="33" fillId="16" borderId="46" xfId="1" applyFont="1" applyFill="1" applyBorder="1" applyAlignment="1">
      <alignment horizontal="right" vertical="top" wrapText="1"/>
    </xf>
    <xf numFmtId="0" fontId="33" fillId="16" borderId="1" xfId="1" applyFont="1" applyFill="1" applyBorder="1" applyAlignment="1">
      <alignment horizontal="right" vertical="top" wrapText="1"/>
    </xf>
    <xf numFmtId="0" fontId="33" fillId="16" borderId="34" xfId="1" applyFont="1" applyFill="1" applyBorder="1" applyAlignment="1">
      <alignment horizontal="right" vertical="top" wrapText="1"/>
    </xf>
    <xf numFmtId="0" fontId="34" fillId="19" borderId="46" xfId="1" applyFont="1" applyFill="1" applyBorder="1" applyAlignment="1">
      <alignment vertical="top" wrapText="1"/>
    </xf>
    <xf numFmtId="0" fontId="34" fillId="19" borderId="1" xfId="1" applyFont="1" applyFill="1" applyBorder="1" applyAlignment="1">
      <alignment vertical="top" wrapText="1"/>
    </xf>
    <xf numFmtId="0" fontId="34" fillId="19" borderId="34" xfId="1" applyFont="1" applyFill="1" applyBorder="1" applyAlignment="1">
      <alignment vertical="top" wrapText="1"/>
    </xf>
    <xf numFmtId="0" fontId="34" fillId="3" borderId="19" xfId="1" applyFont="1" applyFill="1" applyBorder="1" applyAlignment="1">
      <alignment horizontal="left" vertical="top" wrapText="1"/>
    </xf>
    <xf numFmtId="0" fontId="34" fillId="3" borderId="33" xfId="1" applyFont="1" applyFill="1" applyBorder="1" applyAlignment="1">
      <alignment horizontal="left" vertical="top" wrapText="1"/>
    </xf>
    <xf numFmtId="49" fontId="18" fillId="0" borderId="70" xfId="1" applyNumberFormat="1" applyFont="1" applyBorder="1" applyAlignment="1">
      <alignment horizontal="left" vertical="top" wrapText="1"/>
    </xf>
    <xf numFmtId="3" fontId="34" fillId="5" borderId="71" xfId="1" applyNumberFormat="1" applyFont="1" applyFill="1" applyBorder="1" applyAlignment="1">
      <alignment horizontal="left" vertical="top" wrapText="1"/>
    </xf>
    <xf numFmtId="3" fontId="34" fillId="5" borderId="161" xfId="1" applyNumberFormat="1" applyFont="1" applyFill="1" applyBorder="1" applyAlignment="1">
      <alignment horizontal="left" vertical="top" wrapText="1"/>
    </xf>
    <xf numFmtId="3" fontId="34" fillId="5" borderId="72" xfId="1" applyNumberFormat="1" applyFont="1" applyFill="1" applyBorder="1" applyAlignment="1">
      <alignment horizontal="left" vertical="top" wrapText="1"/>
    </xf>
    <xf numFmtId="0" fontId="59" fillId="3" borderId="19" xfId="1" applyFont="1" applyFill="1" applyBorder="1" applyAlignment="1">
      <alignment horizontal="left" vertical="top" wrapText="1" shrinkToFit="1"/>
    </xf>
    <xf numFmtId="0" fontId="59" fillId="3" borderId="33" xfId="1" applyFont="1" applyFill="1" applyBorder="1" applyAlignment="1">
      <alignment horizontal="left" vertical="top" wrapText="1" shrinkToFit="1"/>
    </xf>
    <xf numFmtId="1" fontId="34" fillId="5" borderId="84" xfId="1" applyNumberFormat="1" applyFont="1" applyFill="1" applyBorder="1" applyAlignment="1">
      <alignment horizontal="left" vertical="top" wrapText="1"/>
    </xf>
    <xf numFmtId="0" fontId="34" fillId="0" borderId="76" xfId="1" applyFont="1" applyBorder="1" applyAlignment="1">
      <alignment horizontal="left" vertical="top" wrapText="1"/>
    </xf>
    <xf numFmtId="0" fontId="33" fillId="3" borderId="29" xfId="1" applyFont="1" applyFill="1" applyBorder="1" applyAlignment="1">
      <alignment horizontal="left" vertical="top" wrapText="1"/>
    </xf>
    <xf numFmtId="0" fontId="33" fillId="4" borderId="37" xfId="0" applyFont="1" applyFill="1" applyBorder="1" applyAlignment="1">
      <alignment vertical="top"/>
    </xf>
    <xf numFmtId="0" fontId="33" fillId="4" borderId="38" xfId="0" applyFont="1" applyFill="1" applyBorder="1" applyAlignment="1">
      <alignment vertical="top"/>
    </xf>
    <xf numFmtId="49" fontId="33" fillId="12" borderId="35" xfId="1" applyNumberFormat="1" applyFont="1" applyFill="1" applyBorder="1" applyAlignment="1">
      <alignment horizontal="left" vertical="top" wrapText="1"/>
    </xf>
    <xf numFmtId="49" fontId="33" fillId="12" borderId="26" xfId="1" applyNumberFormat="1" applyFont="1" applyFill="1" applyBorder="1" applyAlignment="1">
      <alignment horizontal="left" vertical="top" wrapText="1"/>
    </xf>
    <xf numFmtId="49" fontId="33" fillId="12" borderId="27" xfId="1" applyNumberFormat="1" applyFont="1" applyFill="1" applyBorder="1" applyAlignment="1">
      <alignment horizontal="left" vertical="top" wrapText="1"/>
    </xf>
    <xf numFmtId="49" fontId="33" fillId="12" borderId="1" xfId="1" applyNumberFormat="1" applyFont="1" applyFill="1" applyBorder="1" applyAlignment="1">
      <alignment horizontal="right" vertical="top"/>
    </xf>
    <xf numFmtId="49" fontId="33" fillId="2" borderId="1" xfId="1" applyNumberFormat="1" applyFont="1" applyFill="1" applyBorder="1" applyAlignment="1">
      <alignment horizontal="right" vertical="top" wrapText="1"/>
    </xf>
    <xf numFmtId="49" fontId="33" fillId="2" borderId="34" xfId="1" applyNumberFormat="1" applyFont="1" applyFill="1" applyBorder="1" applyAlignment="1">
      <alignment horizontal="right" vertical="top" wrapText="1"/>
    </xf>
    <xf numFmtId="0" fontId="34" fillId="2" borderId="46" xfId="1" applyFont="1" applyFill="1" applyBorder="1" applyAlignment="1">
      <alignment horizontal="center" vertical="top" wrapText="1"/>
    </xf>
    <xf numFmtId="0" fontId="34" fillId="2" borderId="1" xfId="1" applyFont="1" applyFill="1" applyBorder="1" applyAlignment="1">
      <alignment horizontal="center" vertical="top" wrapText="1"/>
    </xf>
    <xf numFmtId="0" fontId="34" fillId="2" borderId="34" xfId="1" applyFont="1" applyFill="1" applyBorder="1" applyAlignment="1">
      <alignment horizontal="center" vertical="top" wrapText="1"/>
    </xf>
    <xf numFmtId="0" fontId="59" fillId="3" borderId="29" xfId="1" applyFont="1" applyFill="1" applyBorder="1" applyAlignment="1">
      <alignment horizontal="left" vertical="top"/>
    </xf>
    <xf numFmtId="0" fontId="59" fillId="3" borderId="12" xfId="1" applyFont="1" applyFill="1" applyBorder="1" applyAlignment="1">
      <alignment horizontal="left" vertical="top"/>
    </xf>
    <xf numFmtId="0" fontId="34" fillId="3" borderId="12" xfId="1" applyFont="1" applyFill="1" applyBorder="1" applyAlignment="1">
      <alignment horizontal="left" vertical="top"/>
    </xf>
    <xf numFmtId="0" fontId="34" fillId="0" borderId="83" xfId="1" applyFont="1" applyBorder="1" applyAlignment="1">
      <alignment horizontal="left" vertical="top" wrapText="1" shrinkToFit="1"/>
    </xf>
    <xf numFmtId="49" fontId="34" fillId="3" borderId="12" xfId="1" applyNumberFormat="1" applyFont="1" applyFill="1" applyBorder="1" applyAlignment="1">
      <alignment horizontal="left" vertical="top" wrapText="1"/>
    </xf>
    <xf numFmtId="0" fontId="34" fillId="3" borderId="132" xfId="1" applyFont="1" applyFill="1" applyBorder="1" applyAlignment="1">
      <alignment horizontal="left" vertical="top" wrapText="1"/>
    </xf>
    <xf numFmtId="0" fontId="34" fillId="3" borderId="133" xfId="1" applyFont="1" applyFill="1" applyBorder="1" applyAlignment="1">
      <alignment horizontal="left" vertical="top" wrapText="1"/>
    </xf>
    <xf numFmtId="0" fontId="34" fillId="3" borderId="134" xfId="1" applyFont="1" applyFill="1" applyBorder="1" applyAlignment="1">
      <alignment horizontal="left" vertical="top" wrapText="1"/>
    </xf>
    <xf numFmtId="166" fontId="34" fillId="3" borderId="64" xfId="1" applyNumberFormat="1" applyFont="1" applyFill="1" applyBorder="1" applyAlignment="1">
      <alignment horizontal="left" vertical="top"/>
    </xf>
    <xf numFmtId="166" fontId="34" fillId="3" borderId="12" xfId="1" applyNumberFormat="1" applyFont="1" applyFill="1" applyBorder="1" applyAlignment="1">
      <alignment horizontal="left" vertical="top"/>
    </xf>
    <xf numFmtId="166" fontId="34" fillId="3" borderId="138" xfId="1" applyNumberFormat="1" applyFont="1" applyFill="1" applyBorder="1" applyAlignment="1">
      <alignment horizontal="left" vertical="top"/>
    </xf>
    <xf numFmtId="166" fontId="34" fillId="3" borderId="139" xfId="1" applyNumberFormat="1" applyFont="1" applyFill="1" applyBorder="1" applyAlignment="1">
      <alignment horizontal="left" vertical="top"/>
    </xf>
    <xf numFmtId="0" fontId="34" fillId="0" borderId="44" xfId="1" applyFont="1" applyBorder="1" applyAlignment="1">
      <alignment horizontal="center" vertical="center" textRotation="90" wrapText="1"/>
    </xf>
    <xf numFmtId="0" fontId="34" fillId="0" borderId="29" xfId="1" applyFont="1" applyBorder="1" applyAlignment="1">
      <alignment horizontal="center" vertical="center" textRotation="90" wrapText="1"/>
    </xf>
    <xf numFmtId="0" fontId="34" fillId="0" borderId="54" xfId="1" applyFont="1" applyBorder="1" applyAlignment="1">
      <alignment horizontal="center" vertical="center" textRotation="90" wrapText="1"/>
    </xf>
    <xf numFmtId="0" fontId="34" fillId="3" borderId="29" xfId="1" applyFont="1" applyFill="1" applyBorder="1" applyAlignment="1">
      <alignment horizontal="left" vertical="top"/>
    </xf>
    <xf numFmtId="0" fontId="34" fillId="0" borderId="19" xfId="1" applyFont="1" applyBorder="1" applyAlignment="1">
      <alignment horizontal="center" vertical="center" wrapText="1"/>
    </xf>
    <xf numFmtId="0" fontId="34" fillId="0" borderId="17" xfId="1" applyFont="1" applyBorder="1" applyAlignment="1">
      <alignment horizontal="center" vertical="center" wrapText="1"/>
    </xf>
    <xf numFmtId="0" fontId="34" fillId="0" borderId="29" xfId="1" applyFont="1" applyBorder="1" applyAlignment="1">
      <alignment horizontal="center" vertical="center" textRotation="90"/>
    </xf>
    <xf numFmtId="0" fontId="34" fillId="0" borderId="54" xfId="1" applyFont="1" applyBorder="1" applyAlignment="1">
      <alignment horizontal="center" vertical="center" textRotation="90"/>
    </xf>
    <xf numFmtId="0" fontId="34" fillId="0" borderId="19" xfId="1" applyFont="1" applyBorder="1" applyAlignment="1">
      <alignment horizontal="center" vertical="center" textRotation="90"/>
    </xf>
    <xf numFmtId="0" fontId="34" fillId="0" borderId="17" xfId="1" applyFont="1" applyBorder="1" applyAlignment="1">
      <alignment horizontal="center" vertical="center" textRotation="90"/>
    </xf>
    <xf numFmtId="0" fontId="34" fillId="3" borderId="29" xfId="1" applyFont="1" applyFill="1" applyBorder="1" applyAlignment="1">
      <alignment horizontal="left" vertical="top" wrapText="1"/>
    </xf>
    <xf numFmtId="49" fontId="33" fillId="12" borderId="46" xfId="1" applyNumberFormat="1" applyFont="1" applyFill="1" applyBorder="1" applyAlignment="1">
      <alignment horizontal="right" vertical="top"/>
    </xf>
    <xf numFmtId="165" fontId="34" fillId="0" borderId="43" xfId="1" applyNumberFormat="1" applyFont="1" applyBorder="1" applyAlignment="1">
      <alignment horizontal="left" vertical="top" wrapText="1"/>
    </xf>
    <xf numFmtId="0" fontId="18" fillId="3" borderId="132" xfId="0" applyFont="1" applyFill="1" applyBorder="1" applyAlignment="1">
      <alignment horizontal="left" vertical="top" wrapText="1"/>
    </xf>
    <xf numFmtId="0" fontId="18" fillId="3" borderId="133" xfId="0" applyFont="1" applyFill="1" applyBorder="1" applyAlignment="1">
      <alignment horizontal="left" vertical="top" wrapText="1"/>
    </xf>
    <xf numFmtId="0" fontId="18" fillId="3" borderId="134" xfId="0" applyFont="1" applyFill="1" applyBorder="1" applyAlignment="1">
      <alignment horizontal="left" vertical="top" wrapText="1"/>
    </xf>
    <xf numFmtId="1" fontId="34" fillId="3" borderId="29" xfId="1" applyNumberFormat="1" applyFont="1" applyFill="1" applyBorder="1" applyAlignment="1">
      <alignment horizontal="left" vertical="top" wrapText="1"/>
    </xf>
    <xf numFmtId="166" fontId="34" fillId="3" borderId="140" xfId="1" applyNumberFormat="1" applyFont="1" applyFill="1" applyBorder="1" applyAlignment="1">
      <alignment horizontal="left" vertical="top"/>
    </xf>
    <xf numFmtId="166" fontId="34" fillId="3" borderId="142" xfId="1" applyNumberFormat="1" applyFont="1" applyFill="1" applyBorder="1" applyAlignment="1">
      <alignment horizontal="left" vertical="top"/>
    </xf>
    <xf numFmtId="0" fontId="34" fillId="3" borderId="20" xfId="1" applyFont="1" applyFill="1" applyBorder="1" applyAlignment="1">
      <alignment horizontal="left" vertical="top"/>
    </xf>
    <xf numFmtId="0" fontId="34" fillId="3" borderId="64" xfId="1" applyFont="1" applyFill="1" applyBorder="1" applyAlignment="1">
      <alignment horizontal="left" vertical="top"/>
    </xf>
    <xf numFmtId="0" fontId="34" fillId="3" borderId="91" xfId="1" applyFont="1" applyFill="1" applyBorder="1" applyAlignment="1">
      <alignment horizontal="left" vertical="top"/>
    </xf>
    <xf numFmtId="49" fontId="34" fillId="3" borderId="19" xfId="1" applyNumberFormat="1" applyFont="1" applyFill="1" applyBorder="1" applyAlignment="1">
      <alignment horizontal="left" vertical="top" wrapText="1"/>
    </xf>
    <xf numFmtId="49" fontId="34" fillId="3" borderId="33" xfId="1" applyNumberFormat="1" applyFont="1" applyFill="1" applyBorder="1" applyAlignment="1">
      <alignment horizontal="left" vertical="top" wrapText="1"/>
    </xf>
    <xf numFmtId="49" fontId="34" fillId="3" borderId="29" xfId="1" applyNumberFormat="1" applyFont="1" applyFill="1" applyBorder="1" applyAlignment="1">
      <alignment horizontal="left" vertical="top" wrapText="1"/>
    </xf>
    <xf numFmtId="166" fontId="34" fillId="0" borderId="48" xfId="1" applyNumberFormat="1" applyFont="1" applyBorder="1" applyAlignment="1">
      <alignment horizontal="center" vertical="center" textRotation="90" wrapText="1" shrinkToFit="1"/>
    </xf>
    <xf numFmtId="166" fontId="34" fillId="0" borderId="43" xfId="1" applyNumberFormat="1" applyFont="1" applyBorder="1" applyAlignment="1">
      <alignment horizontal="center" vertical="center" textRotation="90" wrapText="1" shrinkToFit="1"/>
    </xf>
    <xf numFmtId="166" fontId="34" fillId="0" borderId="57" xfId="1" applyNumberFormat="1" applyFont="1" applyBorder="1" applyAlignment="1">
      <alignment horizontal="center" vertical="center" textRotation="90" wrapText="1" shrinkToFit="1"/>
    </xf>
    <xf numFmtId="0" fontId="33" fillId="0" borderId="59" xfId="1" applyFont="1" applyBorder="1" applyAlignment="1">
      <alignment horizontal="center" vertical="center"/>
    </xf>
    <xf numFmtId="0" fontId="33" fillId="0" borderId="5" xfId="1" applyFont="1" applyBorder="1" applyAlignment="1">
      <alignment horizontal="center" vertical="center"/>
    </xf>
    <xf numFmtId="0" fontId="33" fillId="0" borderId="55" xfId="1" applyFont="1" applyBorder="1" applyAlignment="1">
      <alignment horizontal="center" vertical="center"/>
    </xf>
    <xf numFmtId="49" fontId="33" fillId="3" borderId="132" xfId="1" applyNumberFormat="1" applyFont="1" applyFill="1" applyBorder="1" applyAlignment="1" applyProtection="1">
      <alignment horizontal="left" vertical="top" wrapText="1"/>
      <protection locked="0"/>
    </xf>
    <xf numFmtId="49" fontId="33" fillId="3" borderId="101" xfId="1" applyNumberFormat="1" applyFont="1" applyFill="1" applyBorder="1" applyAlignment="1" applyProtection="1">
      <alignment horizontal="left" vertical="top" wrapText="1"/>
      <protection locked="0"/>
    </xf>
    <xf numFmtId="49" fontId="20" fillId="3" borderId="84" xfId="1" applyNumberFormat="1" applyFont="1" applyFill="1" applyBorder="1" applyAlignment="1">
      <alignment horizontal="left" vertical="top" wrapText="1"/>
    </xf>
    <xf numFmtId="49" fontId="20" fillId="3" borderId="85" xfId="1" applyNumberFormat="1" applyFont="1" applyFill="1" applyBorder="1" applyAlignment="1">
      <alignment horizontal="left" vertical="top" wrapText="1"/>
    </xf>
    <xf numFmtId="49" fontId="20" fillId="3" borderId="83" xfId="1" applyNumberFormat="1" applyFont="1" applyFill="1" applyBorder="1" applyAlignment="1">
      <alignment horizontal="left" vertical="top" wrapText="1"/>
    </xf>
    <xf numFmtId="0" fontId="33" fillId="12" borderId="1" xfId="1" applyFont="1" applyFill="1" applyBorder="1" applyAlignment="1">
      <alignment horizontal="center" vertical="top" wrapText="1"/>
    </xf>
    <xf numFmtId="0" fontId="34" fillId="2" borderId="116" xfId="1" applyFont="1" applyFill="1" applyBorder="1" applyAlignment="1">
      <alignment horizontal="center" vertical="top" wrapText="1"/>
    </xf>
    <xf numFmtId="0" fontId="34" fillId="2" borderId="117" xfId="1" applyFont="1" applyFill="1" applyBorder="1" applyAlignment="1">
      <alignment horizontal="center" vertical="top" wrapText="1"/>
    </xf>
    <xf numFmtId="49" fontId="20" fillId="3" borderId="88" xfId="1" applyNumberFormat="1" applyFont="1" applyFill="1" applyBorder="1" applyAlignment="1">
      <alignment horizontal="left" vertical="top" wrapText="1"/>
    </xf>
    <xf numFmtId="49" fontId="20" fillId="3" borderId="89" xfId="1" applyNumberFormat="1" applyFont="1" applyFill="1" applyBorder="1" applyAlignment="1">
      <alignment horizontal="left" vertical="top" wrapText="1"/>
    </xf>
    <xf numFmtId="49" fontId="20" fillId="3" borderId="19" xfId="1" applyNumberFormat="1" applyFont="1" applyFill="1" applyBorder="1" applyAlignment="1">
      <alignment horizontal="left" vertical="top" wrapText="1"/>
    </xf>
    <xf numFmtId="49" fontId="20" fillId="3" borderId="33" xfId="1" applyNumberFormat="1" applyFont="1" applyFill="1" applyBorder="1" applyAlignment="1">
      <alignment horizontal="left" vertical="top" wrapText="1"/>
    </xf>
    <xf numFmtId="0" fontId="56" fillId="3" borderId="19" xfId="0" applyFont="1" applyFill="1" applyBorder="1" applyAlignment="1">
      <alignment horizontal="left" vertical="top" wrapText="1"/>
    </xf>
    <xf numFmtId="0" fontId="56" fillId="3" borderId="33" xfId="0" applyFont="1" applyFill="1" applyBorder="1" applyAlignment="1">
      <alignment horizontal="left" vertical="top" wrapText="1"/>
    </xf>
    <xf numFmtId="0" fontId="25" fillId="3" borderId="19" xfId="0" applyFont="1" applyFill="1" applyBorder="1" applyAlignment="1">
      <alignment horizontal="left" vertical="top" wrapText="1"/>
    </xf>
    <xf numFmtId="0" fontId="25" fillId="3" borderId="33" xfId="0" applyFont="1" applyFill="1" applyBorder="1" applyAlignment="1">
      <alignment horizontal="left" vertical="top" wrapText="1"/>
    </xf>
    <xf numFmtId="0" fontId="22" fillId="3" borderId="19" xfId="0" applyFont="1" applyFill="1" applyBorder="1" applyAlignment="1">
      <alignment horizontal="left" vertical="top" wrapText="1"/>
    </xf>
    <xf numFmtId="0" fontId="22" fillId="3" borderId="33" xfId="0" applyFont="1" applyFill="1" applyBorder="1" applyAlignment="1">
      <alignment horizontal="left" vertical="top" wrapText="1"/>
    </xf>
    <xf numFmtId="0" fontId="55" fillId="3" borderId="76" xfId="1" applyFont="1" applyFill="1" applyBorder="1" applyAlignment="1">
      <alignment horizontal="left" vertical="top" wrapText="1"/>
    </xf>
    <xf numFmtId="0" fontId="34" fillId="3" borderId="76" xfId="1" applyFont="1" applyFill="1" applyBorder="1" applyAlignment="1">
      <alignment horizontal="left" vertical="top" wrapText="1"/>
    </xf>
    <xf numFmtId="49" fontId="33" fillId="2" borderId="63" xfId="1" applyNumberFormat="1" applyFont="1" applyFill="1" applyBorder="1" applyAlignment="1">
      <alignment horizontal="right" vertical="top" wrapText="1"/>
    </xf>
    <xf numFmtId="49" fontId="33" fillId="2" borderId="116" xfId="1" applyNumberFormat="1" applyFont="1" applyFill="1" applyBorder="1" applyAlignment="1">
      <alignment horizontal="right" vertical="top" wrapText="1"/>
    </xf>
    <xf numFmtId="49" fontId="33" fillId="12" borderId="0" xfId="1" applyNumberFormat="1" applyFont="1" applyFill="1" applyAlignment="1">
      <alignment horizontal="right" vertical="top"/>
    </xf>
    <xf numFmtId="49" fontId="33" fillId="2" borderId="35" xfId="1" applyNumberFormat="1" applyFont="1" applyFill="1" applyBorder="1" applyAlignment="1">
      <alignment horizontal="left" vertical="top"/>
    </xf>
    <xf numFmtId="49" fontId="33" fillId="2" borderId="26" xfId="1" applyNumberFormat="1" applyFont="1" applyFill="1" applyBorder="1" applyAlignment="1">
      <alignment horizontal="left" vertical="top"/>
    </xf>
    <xf numFmtId="49" fontId="33" fillId="2" borderId="27" xfId="1" applyNumberFormat="1" applyFont="1" applyFill="1" applyBorder="1" applyAlignment="1">
      <alignment horizontal="left" vertical="top"/>
    </xf>
    <xf numFmtId="49" fontId="33" fillId="2" borderId="169" xfId="1" applyNumberFormat="1" applyFont="1" applyFill="1" applyBorder="1" applyAlignment="1">
      <alignment horizontal="center" vertical="top" wrapText="1"/>
    </xf>
    <xf numFmtId="166" fontId="34" fillId="3" borderId="141" xfId="1" applyNumberFormat="1" applyFont="1" applyFill="1" applyBorder="1" applyAlignment="1">
      <alignment horizontal="left" vertical="top"/>
    </xf>
    <xf numFmtId="166" fontId="34" fillId="3" borderId="143" xfId="1" applyNumberFormat="1" applyFont="1" applyFill="1" applyBorder="1" applyAlignment="1">
      <alignment horizontal="left" vertical="top"/>
    </xf>
    <xf numFmtId="165" fontId="34" fillId="0" borderId="77" xfId="1" applyNumberFormat="1" applyFont="1" applyBorder="1" applyAlignment="1">
      <alignment horizontal="left" vertical="top" wrapText="1"/>
    </xf>
    <xf numFmtId="165" fontId="34" fillId="0" borderId="76" xfId="1" applyNumberFormat="1" applyFont="1" applyBorder="1" applyAlignment="1">
      <alignment horizontal="left" vertical="top" wrapText="1"/>
    </xf>
    <xf numFmtId="165" fontId="34" fillId="0" borderId="78" xfId="1" applyNumberFormat="1" applyFont="1" applyBorder="1" applyAlignment="1">
      <alignment horizontal="left" vertical="top" wrapText="1"/>
    </xf>
    <xf numFmtId="166" fontId="34" fillId="3" borderId="78" xfId="1" applyNumberFormat="1" applyFont="1" applyFill="1" applyBorder="1" applyAlignment="1">
      <alignment horizontal="left" vertical="top"/>
    </xf>
    <xf numFmtId="166" fontId="34" fillId="3" borderId="77" xfId="1" applyNumberFormat="1" applyFont="1" applyFill="1" applyBorder="1" applyAlignment="1">
      <alignment horizontal="left" vertical="top"/>
    </xf>
    <xf numFmtId="49" fontId="33" fillId="3" borderId="19" xfId="1" applyNumberFormat="1" applyFont="1" applyFill="1" applyBorder="1" applyAlignment="1">
      <alignment horizontal="left" vertical="top" wrapText="1"/>
    </xf>
    <xf numFmtId="49" fontId="33" fillId="3" borderId="33" xfId="1" applyNumberFormat="1" applyFont="1" applyFill="1" applyBorder="1" applyAlignment="1">
      <alignment horizontal="left" vertical="top" wrapText="1"/>
    </xf>
    <xf numFmtId="49" fontId="33" fillId="3" borderId="29" xfId="1" applyNumberFormat="1" applyFont="1" applyFill="1" applyBorder="1" applyAlignment="1" applyProtection="1">
      <alignment horizontal="left" vertical="top" wrapText="1"/>
      <protection locked="0"/>
    </xf>
    <xf numFmtId="49" fontId="33" fillId="3" borderId="19" xfId="1" applyNumberFormat="1" applyFont="1" applyFill="1" applyBorder="1" applyAlignment="1" applyProtection="1">
      <alignment horizontal="left" vertical="top" wrapText="1"/>
      <protection locked="0"/>
    </xf>
    <xf numFmtId="0" fontId="18" fillId="3" borderId="19" xfId="1" applyFont="1" applyFill="1" applyBorder="1" applyAlignment="1">
      <alignment horizontal="left" vertical="top"/>
    </xf>
    <xf numFmtId="0" fontId="18" fillId="3" borderId="33" xfId="1" applyFont="1" applyFill="1" applyBorder="1" applyAlignment="1">
      <alignment horizontal="left" vertical="top"/>
    </xf>
    <xf numFmtId="49" fontId="33" fillId="3" borderId="76" xfId="1" applyNumberFormat="1" applyFont="1" applyFill="1" applyBorder="1" applyAlignment="1" applyProtection="1">
      <alignment horizontal="left" vertical="top" wrapText="1"/>
      <protection locked="0"/>
    </xf>
    <xf numFmtId="0" fontId="34" fillId="3" borderId="47" xfId="1" applyFont="1" applyFill="1" applyBorder="1" applyAlignment="1">
      <alignment horizontal="left" vertical="top"/>
    </xf>
    <xf numFmtId="0" fontId="34" fillId="3" borderId="45" xfId="1" applyFont="1" applyFill="1" applyBorder="1" applyAlignment="1">
      <alignment horizontal="left" vertical="top"/>
    </xf>
    <xf numFmtId="49" fontId="34" fillId="3" borderId="8" xfId="1" applyNumberFormat="1" applyFont="1" applyFill="1" applyBorder="1" applyAlignment="1">
      <alignment horizontal="left" vertical="top" wrapText="1"/>
    </xf>
    <xf numFmtId="0" fontId="34" fillId="3" borderId="8" xfId="1" applyFont="1" applyFill="1" applyBorder="1" applyAlignment="1">
      <alignment horizontal="left" vertical="top" wrapText="1"/>
    </xf>
    <xf numFmtId="0" fontId="34" fillId="3" borderId="28" xfId="1" applyFont="1" applyFill="1" applyBorder="1" applyAlignment="1">
      <alignment horizontal="left" vertical="top" wrapText="1"/>
    </xf>
    <xf numFmtId="0" fontId="33" fillId="3" borderId="12" xfId="1" applyFont="1" applyFill="1" applyBorder="1" applyAlignment="1">
      <alignment horizontal="left" vertical="top" wrapText="1"/>
    </xf>
    <xf numFmtId="0" fontId="33" fillId="3" borderId="13" xfId="1" applyFont="1" applyFill="1" applyBorder="1" applyAlignment="1">
      <alignment horizontal="left" vertical="top" wrapText="1"/>
    </xf>
    <xf numFmtId="0" fontId="33" fillId="3" borderId="45" xfId="1" applyFont="1" applyFill="1" applyBorder="1" applyAlignment="1">
      <alignment horizontal="left" vertical="top" wrapText="1"/>
    </xf>
    <xf numFmtId="2" fontId="34" fillId="3" borderId="29" xfId="1" applyNumberFormat="1" applyFont="1" applyFill="1" applyBorder="1" applyAlignment="1">
      <alignment horizontal="left" vertical="top" wrapText="1"/>
    </xf>
    <xf numFmtId="2" fontId="34" fillId="3" borderId="19" xfId="1" applyNumberFormat="1" applyFont="1" applyFill="1" applyBorder="1" applyAlignment="1">
      <alignment horizontal="left" vertical="top" wrapText="1"/>
    </xf>
    <xf numFmtId="0" fontId="34" fillId="0" borderId="159" xfId="1" applyFont="1" applyBorder="1" applyAlignment="1">
      <alignment horizontal="left" vertical="top" wrapText="1"/>
    </xf>
    <xf numFmtId="0" fontId="34" fillId="3" borderId="159" xfId="1" applyFont="1" applyFill="1" applyBorder="1" applyAlignment="1">
      <alignment horizontal="left" vertical="top" wrapText="1"/>
    </xf>
    <xf numFmtId="0" fontId="34" fillId="5" borderId="19" xfId="1" applyFont="1" applyFill="1" applyBorder="1" applyAlignment="1">
      <alignment horizontal="left" vertical="top" wrapText="1"/>
    </xf>
    <xf numFmtId="0" fontId="34" fillId="5" borderId="33" xfId="1" applyFont="1" applyFill="1" applyBorder="1" applyAlignment="1">
      <alignment horizontal="left" vertical="top" wrapText="1"/>
    </xf>
    <xf numFmtId="0" fontId="34" fillId="0" borderId="135" xfId="1" applyFont="1" applyBorder="1" applyAlignment="1">
      <alignment horizontal="left" vertical="top" wrapText="1"/>
    </xf>
    <xf numFmtId="0" fontId="34" fillId="0" borderId="136" xfId="1" applyFont="1" applyBorder="1" applyAlignment="1">
      <alignment horizontal="left" vertical="top" wrapText="1"/>
    </xf>
    <xf numFmtId="0" fontId="34" fillId="0" borderId="137" xfId="1" applyFont="1" applyBorder="1" applyAlignment="1">
      <alignment horizontal="left" vertical="top" wrapText="1"/>
    </xf>
    <xf numFmtId="0" fontId="33" fillId="0" borderId="29" xfId="0" applyFont="1" applyBorder="1" applyAlignment="1">
      <alignment horizontal="left" vertical="top" wrapText="1"/>
    </xf>
    <xf numFmtId="49" fontId="33" fillId="12" borderId="50" xfId="1" applyNumberFormat="1" applyFont="1" applyFill="1" applyBorder="1" applyAlignment="1">
      <alignment horizontal="left" vertical="top" wrapText="1"/>
    </xf>
    <xf numFmtId="49" fontId="33" fillId="12" borderId="0" xfId="1" applyNumberFormat="1" applyFont="1" applyFill="1" applyAlignment="1">
      <alignment horizontal="left" vertical="top" wrapText="1"/>
    </xf>
    <xf numFmtId="49" fontId="33" fillId="12" borderId="30" xfId="1" applyNumberFormat="1" applyFont="1" applyFill="1" applyBorder="1" applyAlignment="1">
      <alignment horizontal="left" vertical="top" wrapText="1"/>
    </xf>
    <xf numFmtId="49" fontId="56" fillId="3" borderId="33" xfId="1" applyNumberFormat="1" applyFont="1" applyFill="1" applyBorder="1" applyAlignment="1" applyProtection="1">
      <alignment horizontal="left" vertical="top" wrapText="1"/>
      <protection locked="0"/>
    </xf>
    <xf numFmtId="49" fontId="52" fillId="3" borderId="29" xfId="1" applyNumberFormat="1" applyFont="1" applyFill="1" applyBorder="1" applyAlignment="1" applyProtection="1">
      <alignment horizontal="left" vertical="top" wrapText="1"/>
      <protection locked="0"/>
    </xf>
    <xf numFmtId="2" fontId="33" fillId="3" borderId="33" xfId="1" applyNumberFormat="1" applyFont="1" applyFill="1" applyBorder="1" applyAlignment="1">
      <alignment horizontal="left" vertical="top" wrapText="1"/>
    </xf>
    <xf numFmtId="2" fontId="33" fillId="3" borderId="29" xfId="1" applyNumberFormat="1" applyFont="1" applyFill="1" applyBorder="1" applyAlignment="1">
      <alignment horizontal="left" vertical="top" wrapText="1"/>
    </xf>
    <xf numFmtId="0" fontId="34" fillId="12" borderId="198" xfId="1" applyFont="1" applyFill="1" applyBorder="1" applyAlignment="1">
      <alignment vertical="top" wrapText="1"/>
    </xf>
    <xf numFmtId="0" fontId="34" fillId="12" borderId="196" xfId="1" applyFont="1" applyFill="1" applyBorder="1" applyAlignment="1">
      <alignment vertical="top" wrapText="1"/>
    </xf>
    <xf numFmtId="0" fontId="34" fillId="12" borderId="199" xfId="1" applyFont="1" applyFill="1" applyBorder="1" applyAlignment="1">
      <alignment vertical="top" wrapText="1"/>
    </xf>
    <xf numFmtId="0" fontId="33" fillId="12" borderId="195" xfId="1" applyFont="1" applyFill="1" applyBorder="1" applyAlignment="1">
      <alignment horizontal="right" vertical="center" wrapText="1"/>
    </xf>
    <xf numFmtId="0" fontId="33" fillId="12" borderId="196" xfId="1" applyFont="1" applyFill="1" applyBorder="1" applyAlignment="1">
      <alignment horizontal="right" vertical="center" wrapText="1"/>
    </xf>
    <xf numFmtId="0" fontId="18" fillId="3" borderId="70" xfId="1" applyFont="1" applyFill="1" applyBorder="1" applyAlignment="1">
      <alignment horizontal="left" vertical="top" wrapText="1"/>
    </xf>
    <xf numFmtId="0" fontId="34" fillId="0" borderId="58" xfId="1" applyFont="1" applyBorder="1" applyAlignment="1">
      <alignment horizontal="left" vertical="top" wrapText="1" shrinkToFit="1"/>
    </xf>
    <xf numFmtId="0" fontId="34" fillId="0" borderId="9" xfId="1" applyFont="1" applyBorder="1" applyAlignment="1">
      <alignment horizontal="left" vertical="top" wrapText="1" shrinkToFit="1"/>
    </xf>
    <xf numFmtId="49" fontId="54" fillId="3" borderId="8" xfId="1" applyNumberFormat="1" applyFont="1" applyFill="1" applyBorder="1" applyAlignment="1">
      <alignment horizontal="left" vertical="top" wrapText="1"/>
    </xf>
    <xf numFmtId="49" fontId="51" fillId="3" borderId="8" xfId="1" applyNumberFormat="1" applyFont="1" applyFill="1" applyBorder="1" applyAlignment="1">
      <alignment horizontal="left" vertical="top" wrapText="1"/>
    </xf>
    <xf numFmtId="2" fontId="33" fillId="3" borderId="42" xfId="1" applyNumberFormat="1" applyFont="1" applyFill="1" applyBorder="1" applyAlignment="1">
      <alignment horizontal="left" vertical="top" wrapText="1"/>
    </xf>
    <xf numFmtId="2" fontId="33" fillId="3" borderId="47" xfId="1" applyNumberFormat="1" applyFont="1" applyFill="1" applyBorder="1" applyAlignment="1">
      <alignment horizontal="left" vertical="top" wrapText="1"/>
    </xf>
    <xf numFmtId="1" fontId="34" fillId="3" borderId="12" xfId="1" applyNumberFormat="1" applyFont="1" applyFill="1" applyBorder="1" applyAlignment="1">
      <alignment horizontal="left" vertical="top" wrapText="1"/>
    </xf>
    <xf numFmtId="0" fontId="34" fillId="3" borderId="8" xfId="0" applyFont="1" applyFill="1" applyBorder="1" applyAlignment="1">
      <alignment horizontal="left" vertical="top" wrapText="1"/>
    </xf>
    <xf numFmtId="3" fontId="34" fillId="5" borderId="70" xfId="1" applyNumberFormat="1" applyFont="1" applyFill="1" applyBorder="1" applyAlignment="1">
      <alignment horizontal="left" vertical="top" wrapText="1"/>
    </xf>
    <xf numFmtId="0" fontId="59" fillId="3" borderId="29" xfId="1" applyFont="1" applyFill="1" applyBorder="1" applyAlignment="1">
      <alignment horizontal="left" vertical="top" wrapText="1"/>
    </xf>
    <xf numFmtId="0" fontId="34" fillId="3" borderId="47" xfId="1" applyFont="1" applyFill="1" applyBorder="1" applyAlignment="1">
      <alignment horizontal="left" vertical="top" wrapText="1"/>
    </xf>
    <xf numFmtId="0" fontId="34" fillId="3" borderId="45" xfId="1" applyFont="1" applyFill="1" applyBorder="1" applyAlignment="1">
      <alignment horizontal="left" vertical="top" wrapText="1"/>
    </xf>
    <xf numFmtId="1" fontId="34" fillId="3" borderId="33" xfId="1" applyNumberFormat="1" applyFont="1" applyFill="1" applyBorder="1" applyAlignment="1">
      <alignment horizontal="left" vertical="top" wrapText="1"/>
    </xf>
    <xf numFmtId="165" fontId="34" fillId="0" borderId="84" xfId="1" applyNumberFormat="1" applyFont="1" applyBorder="1" applyAlignment="1">
      <alignment horizontal="left" vertical="top" wrapText="1"/>
    </xf>
    <xf numFmtId="0" fontId="18" fillId="0" borderId="61" xfId="0" applyFont="1" applyBorder="1" applyAlignment="1">
      <alignment horizontal="left" vertical="top" wrapText="1"/>
    </xf>
    <xf numFmtId="0" fontId="34" fillId="0" borderId="25" xfId="1" applyFont="1" applyBorder="1" applyAlignment="1">
      <alignment horizontal="center" vertical="center" wrapText="1"/>
    </xf>
    <xf numFmtId="0" fontId="34" fillId="0" borderId="27" xfId="1" applyFont="1" applyBorder="1" applyAlignment="1">
      <alignment horizontal="center" vertical="center" wrapText="1"/>
    </xf>
    <xf numFmtId="0" fontId="34" fillId="0" borderId="28" xfId="1" applyFont="1" applyBorder="1" applyAlignment="1">
      <alignment horizontal="center" vertical="center" wrapText="1"/>
    </xf>
    <xf numFmtId="0" fontId="34" fillId="0" borderId="30" xfId="1" applyFont="1" applyBorder="1" applyAlignment="1">
      <alignment horizontal="center" vertical="center" wrapText="1"/>
    </xf>
    <xf numFmtId="0" fontId="33" fillId="0" borderId="20" xfId="0" applyFont="1" applyBorder="1" applyAlignment="1">
      <alignment horizontal="left" vertical="top" wrapText="1"/>
    </xf>
    <xf numFmtId="0" fontId="33" fillId="0" borderId="69" xfId="0" applyFont="1" applyBorder="1" applyAlignment="1">
      <alignment horizontal="left" vertical="top" wrapText="1"/>
    </xf>
    <xf numFmtId="0" fontId="33" fillId="0" borderId="42" xfId="0" applyFont="1" applyBorder="1" applyAlignment="1">
      <alignment horizontal="left" vertical="top" wrapText="1"/>
    </xf>
    <xf numFmtId="0" fontId="33" fillId="0" borderId="64" xfId="0" applyFont="1" applyBorder="1" applyAlignment="1">
      <alignment horizontal="left" vertical="top" wrapText="1"/>
    </xf>
    <xf numFmtId="0" fontId="33" fillId="0" borderId="36" xfId="0" applyFont="1" applyBorder="1" applyAlignment="1">
      <alignment horizontal="left" vertical="top" wrapText="1"/>
    </xf>
    <xf numFmtId="0" fontId="33" fillId="0" borderId="47" xfId="0" applyFont="1" applyBorder="1" applyAlignment="1">
      <alignment horizontal="left" vertical="top" wrapText="1"/>
    </xf>
    <xf numFmtId="0" fontId="34" fillId="0" borderId="2" xfId="1" applyFont="1" applyBorder="1" applyAlignment="1">
      <alignment horizontal="center" vertical="center" textRotation="90"/>
    </xf>
    <xf numFmtId="0" fontId="34" fillId="0" borderId="7" xfId="1" applyFont="1" applyBorder="1" applyAlignment="1">
      <alignment horizontal="center" vertical="center" textRotation="90"/>
    </xf>
    <xf numFmtId="0" fontId="34" fillId="0" borderId="16" xfId="1" applyFont="1" applyBorder="1" applyAlignment="1">
      <alignment horizontal="center" vertical="center" textRotation="90"/>
    </xf>
    <xf numFmtId="0" fontId="34" fillId="0" borderId="26" xfId="1" applyFont="1" applyBorder="1" applyAlignment="1">
      <alignment vertical="center" textRotation="90"/>
    </xf>
    <xf numFmtId="0" fontId="34" fillId="0" borderId="0" xfId="1" applyFont="1" applyAlignment="1">
      <alignment vertical="center" textRotation="90"/>
    </xf>
    <xf numFmtId="0" fontId="34" fillId="0" borderId="1" xfId="1" applyFont="1" applyBorder="1" applyAlignment="1">
      <alignment vertical="center" textRotation="90"/>
    </xf>
    <xf numFmtId="0" fontId="34" fillId="0" borderId="3" xfId="1" applyFont="1" applyBorder="1" applyAlignment="1">
      <alignment horizontal="center" vertical="center" textRotation="90" shrinkToFit="1"/>
    </xf>
    <xf numFmtId="0" fontId="34" fillId="0" borderId="8" xfId="1" applyFont="1" applyBorder="1" applyAlignment="1">
      <alignment horizontal="center" vertical="center" textRotation="90" shrinkToFit="1"/>
    </xf>
    <xf numFmtId="0" fontId="34" fillId="0" borderId="17" xfId="1" applyFont="1" applyBorder="1" applyAlignment="1">
      <alignment horizontal="center" vertical="center" textRotation="90" shrinkToFit="1"/>
    </xf>
    <xf numFmtId="0" fontId="34" fillId="0" borderId="3" xfId="1" applyFont="1" applyBorder="1" applyAlignment="1">
      <alignment horizontal="center" vertical="center" textRotation="90" wrapText="1" shrinkToFit="1"/>
    </xf>
    <xf numFmtId="0" fontId="34" fillId="0" borderId="8" xfId="1" applyFont="1" applyBorder="1" applyAlignment="1">
      <alignment horizontal="center" vertical="center" textRotation="90" wrapText="1" shrinkToFit="1"/>
    </xf>
    <xf numFmtId="0" fontId="34" fillId="0" borderId="17" xfId="1" applyFont="1" applyBorder="1" applyAlignment="1">
      <alignment horizontal="center" vertical="center" textRotation="90" wrapText="1" shrinkToFit="1"/>
    </xf>
    <xf numFmtId="0" fontId="34" fillId="0" borderId="25" xfId="1" applyFont="1" applyBorder="1" applyAlignment="1">
      <alignment horizontal="center" vertical="center" wrapText="1" shrinkToFit="1"/>
    </xf>
    <xf numFmtId="0" fontId="34" fillId="0" borderId="28" xfId="1" applyFont="1" applyBorder="1" applyAlignment="1">
      <alignment horizontal="center" vertical="center" wrapText="1" shrinkToFit="1"/>
    </xf>
    <xf numFmtId="0" fontId="34" fillId="0" borderId="67" xfId="1" applyFont="1" applyBorder="1" applyAlignment="1">
      <alignment horizontal="center" vertical="center" wrapText="1" shrinkToFit="1"/>
    </xf>
    <xf numFmtId="0" fontId="34" fillId="0" borderId="44" xfId="1" applyFont="1" applyBorder="1" applyAlignment="1">
      <alignment horizontal="center" vertical="center" textRotation="90" wrapText="1" shrinkToFit="1"/>
    </xf>
    <xf numFmtId="0" fontId="34" fillId="0" borderId="29" xfId="1" applyFont="1" applyBorder="1" applyAlignment="1">
      <alignment horizontal="center" vertical="center" textRotation="90" wrapText="1" shrinkToFit="1"/>
    </xf>
    <xf numFmtId="0" fontId="34" fillId="0" borderId="54" xfId="1" applyFont="1" applyBorder="1" applyAlignment="1">
      <alignment horizontal="center" vertical="center" textRotation="90" wrapText="1" shrinkToFit="1"/>
    </xf>
    <xf numFmtId="0" fontId="34" fillId="5" borderId="29" xfId="1" applyFont="1" applyFill="1" applyBorder="1" applyAlignment="1">
      <alignment horizontal="left" vertical="top" wrapText="1"/>
    </xf>
    <xf numFmtId="49" fontId="33" fillId="3" borderId="29" xfId="8" applyNumberFormat="1" applyFont="1" applyFill="1" applyBorder="1" applyAlignment="1">
      <alignment horizontal="left" vertical="top"/>
    </xf>
    <xf numFmtId="0" fontId="34" fillId="0" borderId="26" xfId="1" applyFont="1" applyBorder="1" applyAlignment="1">
      <alignment horizontal="center" vertical="top" wrapText="1"/>
    </xf>
    <xf numFmtId="0" fontId="34" fillId="0" borderId="27" xfId="1" applyFont="1" applyBorder="1" applyAlignment="1">
      <alignment horizontal="center" vertical="top" wrapText="1"/>
    </xf>
    <xf numFmtId="0" fontId="33" fillId="0" borderId="0" xfId="1" applyFont="1" applyAlignment="1">
      <alignment horizontal="center" vertical="top" wrapText="1"/>
    </xf>
    <xf numFmtId="0" fontId="33" fillId="0" borderId="30" xfId="1" applyFont="1" applyBorder="1" applyAlignment="1">
      <alignment horizontal="center" vertical="top" wrapText="1"/>
    </xf>
    <xf numFmtId="0" fontId="34" fillId="0" borderId="0" xfId="1" applyFont="1" applyAlignment="1">
      <alignment horizontal="center" vertical="top" wrapText="1"/>
    </xf>
    <xf numFmtId="0" fontId="34" fillId="0" borderId="30" xfId="1" applyFont="1" applyBorder="1" applyAlignment="1">
      <alignment horizontal="center" vertical="top" wrapText="1"/>
    </xf>
    <xf numFmtId="0" fontId="20" fillId="2" borderId="0" xfId="1" applyFont="1" applyFill="1" applyAlignment="1">
      <alignment horizontal="left" vertical="top" wrapText="1"/>
    </xf>
    <xf numFmtId="0" fontId="33" fillId="2" borderId="0" xfId="1" applyFont="1" applyFill="1" applyAlignment="1">
      <alignment horizontal="left" vertical="top" wrapText="1"/>
    </xf>
    <xf numFmtId="0" fontId="33" fillId="2" borderId="30" xfId="1" applyFont="1" applyFill="1" applyBorder="1" applyAlignment="1">
      <alignment horizontal="left" vertical="top" wrapText="1"/>
    </xf>
    <xf numFmtId="0" fontId="20" fillId="12" borderId="2" xfId="1" applyFont="1" applyFill="1" applyBorder="1" applyAlignment="1">
      <alignment horizontal="left" vertical="top" wrapText="1"/>
    </xf>
    <xf numFmtId="0" fontId="33" fillId="12" borderId="3" xfId="1" applyFont="1" applyFill="1" applyBorder="1" applyAlignment="1">
      <alignment horizontal="left" vertical="top" wrapText="1"/>
    </xf>
    <xf numFmtId="0" fontId="33" fillId="12" borderId="58" xfId="1" applyFont="1" applyFill="1" applyBorder="1" applyAlignment="1">
      <alignment horizontal="left" vertical="top" wrapText="1"/>
    </xf>
    <xf numFmtId="0" fontId="18" fillId="0" borderId="61" xfId="1" applyFont="1" applyBorder="1" applyAlignment="1">
      <alignment horizontal="left" vertical="top" wrapText="1"/>
    </xf>
    <xf numFmtId="166" fontId="34" fillId="0" borderId="25" xfId="1" applyNumberFormat="1" applyFont="1" applyBorder="1" applyAlignment="1">
      <alignment horizontal="center" vertical="center" textRotation="90" wrapText="1" shrinkToFit="1"/>
    </xf>
    <xf numFmtId="166" fontId="34" fillId="0" borderId="28" xfId="1" applyNumberFormat="1" applyFont="1" applyBorder="1" applyAlignment="1">
      <alignment horizontal="center" vertical="center" textRotation="90" wrapText="1" shrinkToFit="1"/>
    </xf>
    <xf numFmtId="166" fontId="34" fillId="0" borderId="67" xfId="1" applyNumberFormat="1" applyFont="1" applyBorder="1" applyAlignment="1">
      <alignment horizontal="center" vertical="center" textRotation="90" wrapText="1" shrinkToFit="1"/>
    </xf>
    <xf numFmtId="166" fontId="34" fillId="0" borderId="3" xfId="1" applyNumberFormat="1" applyFont="1" applyBorder="1" applyAlignment="1">
      <alignment horizontal="center" vertical="center" textRotation="90" wrapText="1" shrinkToFit="1"/>
    </xf>
    <xf numFmtId="166" fontId="34" fillId="0" borderId="8" xfId="1" applyNumberFormat="1" applyFont="1" applyBorder="1" applyAlignment="1">
      <alignment horizontal="center" vertical="center" textRotation="90" wrapText="1" shrinkToFit="1"/>
    </xf>
    <xf numFmtId="166" fontId="34" fillId="0" borderId="17" xfId="1" applyNumberFormat="1" applyFont="1" applyBorder="1" applyAlignment="1">
      <alignment horizontal="center" vertical="center" textRotation="90" wrapText="1" shrinkToFit="1"/>
    </xf>
    <xf numFmtId="1" fontId="34" fillId="5" borderId="8" xfId="1" applyNumberFormat="1" applyFont="1" applyFill="1" applyBorder="1" applyAlignment="1">
      <alignment horizontal="left" vertical="top" wrapText="1"/>
    </xf>
    <xf numFmtId="0" fontId="34" fillId="0" borderId="164" xfId="1" applyFont="1" applyBorder="1" applyAlignment="1">
      <alignment horizontal="left" vertical="top" wrapText="1"/>
    </xf>
    <xf numFmtId="165" fontId="34" fillId="0" borderId="79" xfId="1" applyNumberFormat="1" applyFont="1" applyBorder="1" applyAlignment="1">
      <alignment horizontal="left" vertical="top" wrapText="1"/>
    </xf>
    <xf numFmtId="49" fontId="33" fillId="3" borderId="29" xfId="1" applyNumberFormat="1" applyFont="1" applyFill="1" applyBorder="1" applyAlignment="1">
      <alignment horizontal="left" vertical="top" wrapText="1"/>
    </xf>
    <xf numFmtId="0" fontId="18" fillId="3" borderId="29" xfId="0" applyFont="1" applyFill="1" applyBorder="1" applyAlignment="1">
      <alignment horizontal="left" vertical="top"/>
    </xf>
    <xf numFmtId="0" fontId="18" fillId="3" borderId="29" xfId="0" applyFont="1" applyFill="1" applyBorder="1" applyAlignment="1">
      <alignment horizontal="left" vertical="top" wrapText="1"/>
    </xf>
    <xf numFmtId="49" fontId="18" fillId="3" borderId="29" xfId="1" applyNumberFormat="1" applyFont="1" applyFill="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45" xfId="0" applyFont="1" applyBorder="1" applyAlignment="1">
      <alignment horizontal="left" vertical="top" wrapText="1"/>
    </xf>
    <xf numFmtId="0" fontId="18" fillId="3" borderId="19" xfId="1" applyFont="1" applyFill="1" applyBorder="1" applyAlignment="1">
      <alignment horizontal="left" vertical="top" wrapText="1"/>
    </xf>
    <xf numFmtId="0" fontId="18" fillId="3" borderId="33" xfId="1" applyFont="1" applyFill="1" applyBorder="1" applyAlignment="1">
      <alignment horizontal="left" vertical="top" wrapText="1"/>
    </xf>
    <xf numFmtId="49" fontId="34" fillId="0" borderId="19" xfId="1" applyNumberFormat="1" applyFont="1" applyBorder="1" applyAlignment="1">
      <alignment horizontal="left" vertical="top" wrapText="1"/>
    </xf>
    <xf numFmtId="49" fontId="34" fillId="0" borderId="33" xfId="1" applyNumberFormat="1" applyFont="1" applyBorder="1" applyAlignment="1">
      <alignment horizontal="left" vertical="top" wrapText="1"/>
    </xf>
    <xf numFmtId="0" fontId="59" fillId="5" borderId="19" xfId="1" applyFont="1" applyFill="1" applyBorder="1" applyAlignment="1">
      <alignment horizontal="left" vertical="top" wrapText="1"/>
    </xf>
    <xf numFmtId="0" fontId="59" fillId="5" borderId="33" xfId="1" applyFont="1" applyFill="1" applyBorder="1" applyAlignment="1">
      <alignment horizontal="left" vertical="top" wrapText="1"/>
    </xf>
    <xf numFmtId="0" fontId="33" fillId="3" borderId="20" xfId="1" applyFont="1" applyFill="1" applyBorder="1" applyAlignment="1">
      <alignment horizontal="left" vertical="top" wrapText="1"/>
    </xf>
    <xf numFmtId="0" fontId="33" fillId="3" borderId="69" xfId="1" applyFont="1" applyFill="1" applyBorder="1" applyAlignment="1">
      <alignment horizontal="left" vertical="top" wrapText="1"/>
    </xf>
    <xf numFmtId="0" fontId="33" fillId="3" borderId="42" xfId="1" applyFont="1" applyFill="1" applyBorder="1" applyAlignment="1">
      <alignment horizontal="left" vertical="top" wrapText="1"/>
    </xf>
    <xf numFmtId="0" fontId="33" fillId="3" borderId="64" xfId="1" applyFont="1" applyFill="1" applyBorder="1" applyAlignment="1">
      <alignment horizontal="left" vertical="top" wrapText="1"/>
    </xf>
    <xf numFmtId="0" fontId="33" fillId="3" borderId="36" xfId="1" applyFont="1" applyFill="1" applyBorder="1" applyAlignment="1">
      <alignment horizontal="left" vertical="top" wrapText="1"/>
    </xf>
    <xf numFmtId="0" fontId="33" fillId="3" borderId="47" xfId="1" applyFont="1" applyFill="1" applyBorder="1" applyAlignment="1">
      <alignment horizontal="left" vertical="top" wrapText="1"/>
    </xf>
    <xf numFmtId="2" fontId="33" fillId="3" borderId="69" xfId="1" applyNumberFormat="1" applyFont="1" applyFill="1" applyBorder="1" applyAlignment="1">
      <alignment horizontal="left" vertical="top" wrapText="1"/>
    </xf>
    <xf numFmtId="2" fontId="33" fillId="3" borderId="0" xfId="1" applyNumberFormat="1" applyFont="1" applyFill="1" applyAlignment="1">
      <alignment horizontal="left" vertical="top" wrapText="1"/>
    </xf>
    <xf numFmtId="2" fontId="33" fillId="3" borderId="43" xfId="1" applyNumberFormat="1" applyFont="1" applyFill="1" applyBorder="1" applyAlignment="1">
      <alignment horizontal="left" vertical="top" wrapText="1"/>
    </xf>
    <xf numFmtId="2" fontId="33" fillId="3" borderId="36" xfId="1" applyNumberFormat="1" applyFont="1" applyFill="1" applyBorder="1" applyAlignment="1">
      <alignment horizontal="left" vertical="top" wrapText="1"/>
    </xf>
    <xf numFmtId="0" fontId="59" fillId="3" borderId="29" xfId="1" applyFont="1" applyFill="1" applyBorder="1" applyAlignment="1" applyProtection="1">
      <alignment horizontal="left" vertical="top" wrapText="1"/>
      <protection locked="0"/>
    </xf>
    <xf numFmtId="49" fontId="33" fillId="12" borderId="46" xfId="1" applyNumberFormat="1" applyFont="1" applyFill="1" applyBorder="1" applyAlignment="1">
      <alignment horizontal="right" vertical="top" wrapText="1"/>
    </xf>
    <xf numFmtId="49" fontId="33" fillId="12" borderId="1" xfId="1" applyNumberFormat="1" applyFont="1" applyFill="1" applyBorder="1" applyAlignment="1">
      <alignment horizontal="right" vertical="top" wrapText="1"/>
    </xf>
    <xf numFmtId="0" fontId="34" fillId="12" borderId="1" xfId="1" applyFont="1" applyFill="1" applyBorder="1" applyAlignment="1">
      <alignment horizontal="center" vertical="top" wrapText="1"/>
    </xf>
    <xf numFmtId="0" fontId="34" fillId="12" borderId="34" xfId="1" applyFont="1" applyFill="1" applyBorder="1" applyAlignment="1">
      <alignment horizontal="center" vertical="top" wrapText="1"/>
    </xf>
    <xf numFmtId="49" fontId="33" fillId="12" borderId="57" xfId="1" applyNumberFormat="1" applyFont="1" applyFill="1" applyBorder="1" applyAlignment="1">
      <alignment horizontal="right" vertical="top"/>
    </xf>
    <xf numFmtId="0" fontId="33" fillId="0" borderId="84" xfId="0" applyFont="1" applyBorder="1" applyAlignment="1">
      <alignment horizontal="left" vertical="top" wrapText="1"/>
    </xf>
    <xf numFmtId="0" fontId="33" fillId="0" borderId="85" xfId="0" applyFont="1" applyBorder="1" applyAlignment="1">
      <alignment horizontal="left" vertical="top" wrapText="1"/>
    </xf>
    <xf numFmtId="0" fontId="33" fillId="0" borderId="83" xfId="0" applyFont="1" applyBorder="1" applyAlignment="1">
      <alignment horizontal="left" vertical="top" wrapText="1"/>
    </xf>
    <xf numFmtId="0" fontId="70" fillId="0" borderId="92" xfId="0" applyFont="1" applyBorder="1" applyAlignment="1">
      <alignment horizontal="left" vertical="top"/>
    </xf>
    <xf numFmtId="0" fontId="70" fillId="0" borderId="93" xfId="0" applyFont="1" applyBorder="1" applyAlignment="1">
      <alignment horizontal="left" vertical="top"/>
    </xf>
    <xf numFmtId="0" fontId="65" fillId="3" borderId="78" xfId="0" applyFont="1" applyFill="1" applyBorder="1" applyAlignment="1">
      <alignment horizontal="left" vertical="top" wrapText="1"/>
    </xf>
    <xf numFmtId="0" fontId="65" fillId="3" borderId="77" xfId="0" applyFont="1" applyFill="1" applyBorder="1" applyAlignment="1">
      <alignment horizontal="left" vertical="top" wrapText="1"/>
    </xf>
    <xf numFmtId="0" fontId="59" fillId="3" borderId="92" xfId="1" applyFont="1" applyFill="1" applyBorder="1" applyAlignment="1">
      <alignment horizontal="left" vertical="top" wrapText="1"/>
    </xf>
    <xf numFmtId="0" fontId="59" fillId="3" borderId="93" xfId="1" applyFont="1" applyFill="1" applyBorder="1" applyAlignment="1">
      <alignment horizontal="left" vertical="top" wrapText="1"/>
    </xf>
    <xf numFmtId="0" fontId="59" fillId="3" borderId="92" xfId="1" applyFont="1" applyFill="1" applyBorder="1" applyAlignment="1">
      <alignment horizontal="left" vertical="top"/>
    </xf>
    <xf numFmtId="0" fontId="59" fillId="3" borderId="93" xfId="1" applyFont="1" applyFill="1" applyBorder="1" applyAlignment="1">
      <alignment horizontal="left" vertical="top"/>
    </xf>
    <xf numFmtId="0" fontId="18" fillId="3" borderId="76" xfId="1" applyFont="1" applyFill="1" applyBorder="1" applyAlignment="1">
      <alignment horizontal="left" vertical="top"/>
    </xf>
    <xf numFmtId="0" fontId="33" fillId="12" borderId="50" xfId="0" applyFont="1" applyFill="1" applyBorder="1" applyAlignment="1">
      <alignment horizontal="left" vertical="top"/>
    </xf>
    <xf numFmtId="0" fontId="33" fillId="12" borderId="36" xfId="0" applyFont="1" applyFill="1" applyBorder="1" applyAlignment="1">
      <alignment horizontal="left" vertical="top"/>
    </xf>
    <xf numFmtId="0" fontId="33" fillId="12" borderId="0" xfId="0" applyFont="1" applyFill="1" applyAlignment="1">
      <alignment horizontal="left" vertical="top"/>
    </xf>
    <xf numFmtId="0" fontId="33" fillId="12" borderId="65" xfId="0" applyFont="1" applyFill="1" applyBorder="1" applyAlignment="1">
      <alignment horizontal="left" vertical="top"/>
    </xf>
    <xf numFmtId="0" fontId="18" fillId="0" borderId="83" xfId="0" applyFont="1" applyBorder="1" applyAlignment="1">
      <alignment horizontal="left" vertical="top"/>
    </xf>
    <xf numFmtId="166" fontId="18" fillId="3" borderId="76" xfId="1" applyNumberFormat="1" applyFont="1" applyFill="1" applyBorder="1" applyAlignment="1">
      <alignment horizontal="left" vertical="top"/>
    </xf>
    <xf numFmtId="0" fontId="33" fillId="0" borderId="20" xfId="0" applyFont="1" applyBorder="1" applyAlignment="1">
      <alignment horizontal="left" vertical="top"/>
    </xf>
    <xf numFmtId="0" fontId="33" fillId="0" borderId="28" xfId="0" applyFont="1" applyBorder="1" applyAlignment="1">
      <alignment horizontal="left" vertical="top"/>
    </xf>
    <xf numFmtId="0" fontId="33" fillId="0" borderId="76" xfId="0" applyFont="1" applyBorder="1" applyAlignment="1">
      <alignment horizontal="left" vertical="top" wrapText="1"/>
    </xf>
    <xf numFmtId="0" fontId="59" fillId="3" borderId="78" xfId="1" applyFont="1" applyFill="1" applyBorder="1" applyAlignment="1">
      <alignment horizontal="left" vertical="top"/>
    </xf>
    <xf numFmtId="0" fontId="59" fillId="3" borderId="77" xfId="1" applyFont="1" applyFill="1" applyBorder="1" applyAlignment="1">
      <alignment horizontal="left" vertical="top"/>
    </xf>
    <xf numFmtId="0" fontId="59" fillId="0" borderId="92" xfId="0" applyFont="1" applyBorder="1" applyAlignment="1">
      <alignment horizontal="left" vertical="top" wrapText="1"/>
    </xf>
    <xf numFmtId="0" fontId="59" fillId="0" borderId="93" xfId="0" applyFont="1" applyBorder="1" applyAlignment="1">
      <alignment horizontal="left" vertical="top" wrapText="1"/>
    </xf>
    <xf numFmtId="0" fontId="33" fillId="12" borderId="1" xfId="0" applyFont="1" applyFill="1" applyBorder="1" applyAlignment="1">
      <alignment horizontal="right" vertical="top"/>
    </xf>
    <xf numFmtId="0" fontId="33" fillId="0" borderId="1" xfId="0" applyFont="1" applyBorder="1" applyAlignment="1">
      <alignment horizontal="right" vertical="top"/>
    </xf>
    <xf numFmtId="0" fontId="34" fillId="0" borderId="1" xfId="0" applyFont="1" applyBorder="1" applyAlignment="1">
      <alignment vertical="top"/>
    </xf>
    <xf numFmtId="164" fontId="33" fillId="12" borderId="35" xfId="2571" applyFont="1" applyFill="1" applyBorder="1" applyAlignment="1">
      <alignment horizontal="left" vertical="center" wrapText="1"/>
    </xf>
    <xf numFmtId="164" fontId="33" fillId="12" borderId="26" xfId="2571" applyFont="1" applyFill="1" applyBorder="1" applyAlignment="1">
      <alignment horizontal="left" vertical="center" wrapText="1"/>
    </xf>
    <xf numFmtId="164" fontId="33" fillId="12" borderId="27" xfId="2571" applyFont="1" applyFill="1" applyBorder="1" applyAlignment="1">
      <alignment horizontal="left" vertical="center" wrapText="1"/>
    </xf>
    <xf numFmtId="0" fontId="34" fillId="0" borderId="62" xfId="0" applyFont="1" applyBorder="1" applyAlignment="1">
      <alignment horizontal="left" vertical="top" wrapText="1"/>
    </xf>
    <xf numFmtId="0" fontId="34" fillId="0" borderId="9" xfId="0" applyFont="1" applyBorder="1" applyAlignment="1">
      <alignment horizontal="left" vertical="top" wrapText="1"/>
    </xf>
    <xf numFmtId="0" fontId="34" fillId="0" borderId="31" xfId="0" applyFont="1" applyBorder="1" applyAlignment="1">
      <alignment horizontal="left" vertical="top" wrapText="1"/>
    </xf>
    <xf numFmtId="0" fontId="33" fillId="0" borderId="28" xfId="0" applyFont="1" applyBorder="1" applyAlignment="1">
      <alignment horizontal="left" vertical="top" wrapText="1"/>
    </xf>
    <xf numFmtId="0" fontId="33" fillId="0" borderId="0" xfId="0" applyFont="1" applyAlignment="1">
      <alignment horizontal="left" vertical="top" wrapText="1"/>
    </xf>
    <xf numFmtId="0" fontId="33" fillId="0" borderId="43" xfId="0" applyFont="1" applyBorder="1" applyAlignment="1">
      <alignment horizontal="left" vertical="top" wrapText="1"/>
    </xf>
    <xf numFmtId="0" fontId="33" fillId="0" borderId="160" xfId="0" applyFont="1" applyBorder="1" applyAlignment="1">
      <alignment horizontal="left" vertical="top" wrapText="1"/>
    </xf>
    <xf numFmtId="0" fontId="33" fillId="0" borderId="157" xfId="0" applyFont="1" applyBorder="1" applyAlignment="1">
      <alignment horizontal="left" vertical="top" wrapText="1"/>
    </xf>
    <xf numFmtId="0" fontId="34" fillId="0" borderId="69" xfId="0" applyFont="1" applyBorder="1" applyAlignment="1">
      <alignment horizontal="left" vertical="top" wrapText="1"/>
    </xf>
    <xf numFmtId="0" fontId="34" fillId="0" borderId="0" xfId="0" applyFont="1" applyAlignment="1">
      <alignment horizontal="left" vertical="top" wrapText="1"/>
    </xf>
    <xf numFmtId="0" fontId="34" fillId="0" borderId="28" xfId="0" applyFont="1" applyBorder="1" applyAlignment="1">
      <alignment horizontal="left" vertical="top" wrapText="1"/>
    </xf>
    <xf numFmtId="0" fontId="34" fillId="0" borderId="36" xfId="0" applyFont="1" applyBorder="1" applyAlignment="1">
      <alignment horizontal="left" vertical="top" wrapText="1"/>
    </xf>
    <xf numFmtId="0" fontId="33" fillId="0" borderId="19" xfId="0" applyFont="1" applyBorder="1" applyAlignment="1">
      <alignment horizontal="left" vertical="top"/>
    </xf>
    <xf numFmtId="0" fontId="33" fillId="0" borderId="33" xfId="0" applyFont="1" applyBorder="1" applyAlignment="1">
      <alignment horizontal="left" vertical="top"/>
    </xf>
    <xf numFmtId="0" fontId="34" fillId="0" borderId="186" xfId="1" applyFont="1" applyBorder="1" applyAlignment="1">
      <alignment horizontal="left" vertical="top" wrapText="1"/>
    </xf>
    <xf numFmtId="0" fontId="34" fillId="0" borderId="79" xfId="1" applyFont="1" applyBorder="1" applyAlignment="1">
      <alignment horizontal="left" vertical="top" wrapText="1"/>
    </xf>
    <xf numFmtId="0" fontId="34" fillId="0" borderId="77" xfId="1" applyFont="1" applyBorder="1" applyAlignment="1">
      <alignment horizontal="left" vertical="top" wrapText="1"/>
    </xf>
    <xf numFmtId="0" fontId="59" fillId="0" borderId="183" xfId="1" applyFont="1" applyBorder="1" applyAlignment="1">
      <alignment horizontal="left" vertical="top" wrapText="1"/>
    </xf>
    <xf numFmtId="0" fontId="59" fillId="0" borderId="185" xfId="1" applyFont="1" applyBorder="1" applyAlignment="1">
      <alignment horizontal="left" vertical="top" wrapText="1"/>
    </xf>
    <xf numFmtId="0" fontId="33" fillId="0" borderId="164" xfId="0" applyFont="1" applyBorder="1" applyAlignment="1">
      <alignment horizontal="left" vertical="top"/>
    </xf>
    <xf numFmtId="0" fontId="33" fillId="0" borderId="168" xfId="0" applyFont="1" applyBorder="1" applyAlignment="1">
      <alignment horizontal="left" vertical="top"/>
    </xf>
    <xf numFmtId="0" fontId="33" fillId="0" borderId="113" xfId="0" applyFont="1" applyBorder="1" applyAlignment="1">
      <alignment horizontal="left" vertical="top" wrapText="1"/>
    </xf>
    <xf numFmtId="0" fontId="54" fillId="0" borderId="193" xfId="0" applyFont="1" applyBorder="1" applyAlignment="1">
      <alignment horizontal="left" vertical="top" wrapText="1"/>
    </xf>
    <xf numFmtId="0" fontId="54" fillId="0" borderId="192" xfId="0" applyFont="1" applyBorder="1" applyAlignment="1">
      <alignment horizontal="left" vertical="top" wrapText="1"/>
    </xf>
    <xf numFmtId="0" fontId="54" fillId="0" borderId="194" xfId="0" applyFont="1" applyBorder="1" applyAlignment="1">
      <alignment horizontal="left" vertical="top" wrapText="1"/>
    </xf>
    <xf numFmtId="49" fontId="73" fillId="12" borderId="189" xfId="1" applyNumberFormat="1" applyFont="1" applyFill="1" applyBorder="1" applyAlignment="1">
      <alignment horizontal="left" vertical="center" wrapText="1"/>
    </xf>
    <xf numFmtId="49" fontId="52" fillId="12" borderId="0" xfId="1" applyNumberFormat="1" applyFont="1" applyFill="1" applyAlignment="1">
      <alignment horizontal="left" vertical="center" wrapText="1"/>
    </xf>
    <xf numFmtId="49" fontId="52" fillId="12" borderId="192" xfId="1" applyNumberFormat="1" applyFont="1" applyFill="1" applyBorder="1" applyAlignment="1">
      <alignment horizontal="left" vertical="center" wrapText="1"/>
    </xf>
    <xf numFmtId="0" fontId="34" fillId="0" borderId="19" xfId="1" applyFont="1" applyBorder="1" applyAlignment="1">
      <alignment horizontal="left" vertical="top" wrapText="1" shrinkToFit="1"/>
    </xf>
    <xf numFmtId="0" fontId="34" fillId="0" borderId="33" xfId="1" applyFont="1" applyBorder="1" applyAlignment="1">
      <alignment horizontal="left" vertical="top" wrapText="1" shrinkToFit="1"/>
    </xf>
    <xf numFmtId="0" fontId="34" fillId="0" borderId="19" xfId="1" applyFont="1" applyBorder="1" applyAlignment="1">
      <alignment horizontal="left" vertical="center" wrapText="1"/>
    </xf>
    <xf numFmtId="0" fontId="34" fillId="0" borderId="33" xfId="1" applyFont="1" applyBorder="1" applyAlignment="1">
      <alignment horizontal="left" vertical="center" wrapText="1"/>
    </xf>
    <xf numFmtId="0" fontId="34" fillId="0" borderId="19" xfId="1" applyFont="1" applyBorder="1" applyAlignment="1">
      <alignment horizontal="left" vertical="center"/>
    </xf>
    <xf numFmtId="0" fontId="34" fillId="0" borderId="33" xfId="1" applyFont="1" applyBorder="1" applyAlignment="1">
      <alignment horizontal="left" vertical="center"/>
    </xf>
    <xf numFmtId="49" fontId="20" fillId="3" borderId="19" xfId="10" applyNumberFormat="1" applyFont="1" applyFill="1" applyBorder="1" applyAlignment="1">
      <alignment horizontal="left" vertical="top"/>
    </xf>
    <xf numFmtId="0" fontId="18" fillId="0" borderId="76" xfId="8" applyFont="1" applyBorder="1" applyAlignment="1">
      <alignment horizontal="left" vertical="top" wrapText="1"/>
    </xf>
    <xf numFmtId="0" fontId="18" fillId="0" borderId="42" xfId="8" applyFont="1" applyBorder="1" applyAlignment="1">
      <alignment horizontal="left" vertical="top"/>
    </xf>
    <xf numFmtId="166" fontId="18" fillId="0" borderId="19" xfId="8" applyNumberFormat="1" applyFont="1" applyBorder="1" applyAlignment="1">
      <alignment horizontal="left" vertical="top"/>
    </xf>
    <xf numFmtId="166" fontId="18" fillId="0" borderId="8" xfId="8" applyNumberFormat="1" applyFont="1" applyBorder="1" applyAlignment="1">
      <alignment horizontal="left" vertical="top"/>
    </xf>
    <xf numFmtId="0" fontId="18" fillId="3" borderId="78" xfId="0" applyFont="1" applyFill="1" applyBorder="1" applyAlignment="1">
      <alignment horizontal="left" vertical="top" wrapText="1"/>
    </xf>
    <xf numFmtId="0" fontId="20" fillId="3" borderId="114" xfId="8" applyFont="1" applyFill="1" applyBorder="1" applyAlignment="1">
      <alignment horizontal="left" vertical="top" wrapText="1"/>
    </xf>
    <xf numFmtId="0" fontId="20" fillId="11" borderId="35" xfId="1" applyFont="1" applyFill="1" applyBorder="1" applyAlignment="1">
      <alignment horizontal="left" vertical="top" wrapText="1"/>
    </xf>
    <xf numFmtId="49" fontId="20" fillId="3" borderId="78" xfId="10" applyNumberFormat="1" applyFont="1" applyFill="1" applyBorder="1" applyAlignment="1">
      <alignment horizontal="left" vertical="top"/>
    </xf>
    <xf numFmtId="49" fontId="20" fillId="3" borderId="77" xfId="10" applyNumberFormat="1" applyFont="1" applyFill="1" applyBorder="1" applyAlignment="1">
      <alignment horizontal="left" vertical="top"/>
    </xf>
    <xf numFmtId="0" fontId="20" fillId="3" borderId="78" xfId="8" applyFont="1" applyFill="1" applyBorder="1" applyAlignment="1">
      <alignment horizontal="left" vertical="top" wrapText="1"/>
    </xf>
    <xf numFmtId="0" fontId="20" fillId="3" borderId="77" xfId="8" applyFont="1" applyFill="1" applyBorder="1" applyAlignment="1">
      <alignment horizontal="left" vertical="top" wrapText="1"/>
    </xf>
    <xf numFmtId="0" fontId="18" fillId="0" borderId="82" xfId="8" applyFont="1" applyBorder="1" applyAlignment="1">
      <alignment horizontal="left" vertical="top" wrapText="1"/>
    </xf>
    <xf numFmtId="0" fontId="18" fillId="3" borderId="19" xfId="8" applyFont="1" applyFill="1" applyBorder="1" applyAlignment="1">
      <alignment horizontal="left" vertical="top" wrapText="1"/>
    </xf>
    <xf numFmtId="49" fontId="18" fillId="3" borderId="29" xfId="10" applyNumberFormat="1" applyFont="1" applyFill="1" applyBorder="1" applyAlignment="1">
      <alignment horizontal="left" vertical="top"/>
    </xf>
    <xf numFmtId="49" fontId="18" fillId="3" borderId="19" xfId="10" applyNumberFormat="1" applyFont="1" applyFill="1" applyBorder="1" applyAlignment="1">
      <alignment horizontal="left" vertical="top"/>
    </xf>
    <xf numFmtId="3" fontId="18" fillId="3" borderId="78" xfId="8" applyNumberFormat="1" applyFont="1" applyFill="1" applyBorder="1" applyAlignment="1">
      <alignment horizontal="left" vertical="top" wrapText="1"/>
    </xf>
    <xf numFmtId="0" fontId="18" fillId="3" borderId="20" xfId="8" applyFont="1" applyFill="1" applyBorder="1" applyAlignment="1">
      <alignment horizontal="left" vertical="top"/>
    </xf>
    <xf numFmtId="0" fontId="25" fillId="3" borderId="78" xfId="0" applyFont="1" applyFill="1" applyBorder="1" applyAlignment="1">
      <alignment horizontal="left" vertical="top"/>
    </xf>
    <xf numFmtId="0" fontId="25" fillId="3" borderId="77" xfId="0" applyFont="1" applyFill="1" applyBorder="1" applyAlignment="1">
      <alignment horizontal="left" vertical="top"/>
    </xf>
    <xf numFmtId="3" fontId="18" fillId="0" borderId="88" xfId="8" applyNumberFormat="1" applyFont="1" applyBorder="1" applyAlignment="1">
      <alignment horizontal="left" vertical="top" wrapText="1"/>
    </xf>
    <xf numFmtId="3" fontId="18" fillId="0" borderId="164" xfId="8" applyNumberFormat="1" applyFont="1" applyBorder="1" applyAlignment="1">
      <alignment horizontal="left" vertical="top" wrapText="1"/>
    </xf>
    <xf numFmtId="3" fontId="18" fillId="0" borderId="172" xfId="8" applyNumberFormat="1" applyFont="1" applyBorder="1" applyAlignment="1">
      <alignment horizontal="left" vertical="top" wrapText="1"/>
    </xf>
    <xf numFmtId="0" fontId="18" fillId="3" borderId="29" xfId="8" applyFont="1" applyFill="1" applyBorder="1" applyAlignment="1">
      <alignment horizontal="left" vertical="top"/>
    </xf>
    <xf numFmtId="0" fontId="18" fillId="3" borderId="78" xfId="8" applyFont="1" applyFill="1" applyBorder="1" applyAlignment="1">
      <alignment horizontal="left" vertical="top" wrapText="1"/>
    </xf>
    <xf numFmtId="0" fontId="18" fillId="3" borderId="77" xfId="8" applyFont="1" applyFill="1" applyBorder="1" applyAlignment="1">
      <alignment horizontal="left" vertical="top" wrapText="1"/>
    </xf>
    <xf numFmtId="0" fontId="18" fillId="3" borderId="78" xfId="8" applyFont="1" applyFill="1" applyBorder="1" applyAlignment="1">
      <alignment horizontal="left" vertical="top"/>
    </xf>
    <xf numFmtId="166" fontId="18" fillId="3" borderId="77" xfId="8" applyNumberFormat="1" applyFont="1" applyFill="1" applyBorder="1" applyAlignment="1">
      <alignment horizontal="left" vertical="top"/>
    </xf>
    <xf numFmtId="165" fontId="18" fillId="0" borderId="76" xfId="0" applyNumberFormat="1" applyFont="1" applyBorder="1" applyAlignment="1">
      <alignment horizontal="left" vertical="top"/>
    </xf>
    <xf numFmtId="0" fontId="25" fillId="3" borderId="124" xfId="1" applyFont="1" applyFill="1" applyBorder="1" applyAlignment="1">
      <alignment horizontal="left" vertical="top" wrapText="1"/>
    </xf>
    <xf numFmtId="0" fontId="25" fillId="3" borderId="125" xfId="1" applyFont="1" applyFill="1" applyBorder="1" applyAlignment="1">
      <alignment horizontal="left" vertical="top" wrapText="1"/>
    </xf>
    <xf numFmtId="0" fontId="25" fillId="0" borderId="19" xfId="1" applyFont="1" applyBorder="1" applyAlignment="1">
      <alignment horizontal="left" vertical="top" wrapText="1"/>
    </xf>
    <xf numFmtId="0" fontId="25" fillId="0" borderId="33" xfId="1" applyFont="1" applyBorder="1" applyAlignment="1">
      <alignment horizontal="left" vertical="top" wrapText="1"/>
    </xf>
    <xf numFmtId="0" fontId="25" fillId="0" borderId="19" xfId="8" applyFont="1" applyBorder="1" applyAlignment="1">
      <alignment horizontal="left" vertical="top"/>
    </xf>
    <xf numFmtId="0" fontId="25" fillId="0" borderId="33" xfId="8" applyFont="1" applyBorder="1" applyAlignment="1">
      <alignment horizontal="left" vertical="top"/>
    </xf>
    <xf numFmtId="0" fontId="25" fillId="0" borderId="29" xfId="8" applyFont="1" applyBorder="1" applyAlignment="1">
      <alignment horizontal="left" vertical="top"/>
    </xf>
    <xf numFmtId="1" fontId="25" fillId="3" borderId="134" xfId="1" applyNumberFormat="1" applyFont="1" applyFill="1" applyBorder="1" applyAlignment="1">
      <alignment horizontal="left" vertical="top" wrapText="1"/>
    </xf>
    <xf numFmtId="1" fontId="25" fillId="3" borderId="76" xfId="1" applyNumberFormat="1" applyFont="1" applyFill="1" applyBorder="1" applyAlignment="1">
      <alignment horizontal="left" vertical="top" wrapText="1"/>
    </xf>
    <xf numFmtId="1" fontId="25" fillId="3" borderId="85" xfId="1" applyNumberFormat="1" applyFont="1" applyFill="1" applyBorder="1" applyAlignment="1">
      <alignment horizontal="left" vertical="top" wrapText="1"/>
    </xf>
    <xf numFmtId="1" fontId="25" fillId="3" borderId="84" xfId="1" applyNumberFormat="1" applyFont="1" applyFill="1" applyBorder="1" applyAlignment="1">
      <alignment horizontal="left" vertical="top" wrapText="1"/>
    </xf>
    <xf numFmtId="1" fontId="25" fillId="3" borderId="92" xfId="1" applyNumberFormat="1" applyFont="1" applyFill="1" applyBorder="1" applyAlignment="1">
      <alignment horizontal="left" vertical="top" wrapText="1"/>
    </xf>
    <xf numFmtId="1" fontId="25" fillId="3" borderId="132" xfId="1" applyNumberFormat="1" applyFont="1" applyFill="1" applyBorder="1" applyAlignment="1">
      <alignment horizontal="left" vertical="top" wrapText="1"/>
    </xf>
    <xf numFmtId="0" fontId="54" fillId="3" borderId="62" xfId="1" applyFont="1" applyFill="1" applyBorder="1" applyAlignment="1">
      <alignment horizontal="left" vertical="top" wrapText="1"/>
    </xf>
    <xf numFmtId="0" fontId="55" fillId="3" borderId="31" xfId="1" applyFont="1" applyFill="1" applyBorder="1" applyAlignment="1">
      <alignment horizontal="left" vertical="top" wrapText="1"/>
    </xf>
    <xf numFmtId="0" fontId="61" fillId="3" borderId="76" xfId="1" applyFont="1" applyFill="1" applyBorder="1" applyAlignment="1">
      <alignment horizontal="left" vertical="top" wrapText="1"/>
    </xf>
    <xf numFmtId="0" fontId="61" fillId="3" borderId="33" xfId="1" applyFont="1" applyFill="1" applyBorder="1" applyAlignment="1">
      <alignment horizontal="left" vertical="top" wrapText="1"/>
    </xf>
    <xf numFmtId="0" fontId="61" fillId="3" borderId="29" xfId="1" applyFont="1" applyFill="1" applyBorder="1" applyAlignment="1">
      <alignment horizontal="left" vertical="top" wrapText="1"/>
    </xf>
    <xf numFmtId="49" fontId="20" fillId="11" borderId="46" xfId="1" applyNumberFormat="1" applyFont="1" applyFill="1" applyBorder="1" applyAlignment="1">
      <alignment horizontal="right" vertical="top" wrapText="1"/>
    </xf>
    <xf numFmtId="49" fontId="20" fillId="11" borderId="34" xfId="1" applyNumberFormat="1" applyFont="1" applyFill="1" applyBorder="1" applyAlignment="1">
      <alignment horizontal="right" vertical="top" wrapText="1"/>
    </xf>
    <xf numFmtId="0" fontId="18" fillId="12" borderId="54" xfId="1" applyFont="1" applyFill="1" applyBorder="1" applyAlignment="1">
      <alignment horizontal="left" vertical="top" wrapText="1"/>
    </xf>
    <xf numFmtId="0" fontId="18" fillId="12" borderId="51" xfId="1" applyFont="1" applyFill="1" applyBorder="1" applyAlignment="1">
      <alignment horizontal="left" vertical="top" wrapText="1"/>
    </xf>
    <xf numFmtId="3" fontId="18" fillId="3" borderId="29" xfId="1" applyNumberFormat="1" applyFont="1" applyFill="1" applyBorder="1" applyAlignment="1">
      <alignment horizontal="left" vertical="top" wrapText="1"/>
    </xf>
    <xf numFmtId="0" fontId="18" fillId="3" borderId="29" xfId="1" applyFont="1" applyFill="1" applyBorder="1" applyAlignment="1">
      <alignment horizontal="left" vertical="top" wrapText="1"/>
    </xf>
    <xf numFmtId="0" fontId="20" fillId="7" borderId="76" xfId="8" applyFont="1" applyFill="1" applyBorder="1" applyAlignment="1">
      <alignment horizontal="left" vertical="top" wrapText="1"/>
    </xf>
    <xf numFmtId="0" fontId="20" fillId="7" borderId="77" xfId="8" applyFont="1" applyFill="1" applyBorder="1" applyAlignment="1">
      <alignment horizontal="left" vertical="top" wrapText="1"/>
    </xf>
    <xf numFmtId="0" fontId="20" fillId="10" borderId="50" xfId="8" applyFont="1" applyFill="1" applyBorder="1" applyAlignment="1">
      <alignment horizontal="left" vertical="top" wrapText="1"/>
    </xf>
    <xf numFmtId="0" fontId="20" fillId="11" borderId="35" xfId="8" applyFont="1" applyFill="1" applyBorder="1" applyAlignment="1">
      <alignment horizontal="left" vertical="top" wrapText="1"/>
    </xf>
    <xf numFmtId="49" fontId="20" fillId="11" borderId="50" xfId="8" applyNumberFormat="1" applyFont="1" applyFill="1" applyBorder="1" applyAlignment="1">
      <alignment horizontal="center" vertical="top" wrapText="1"/>
    </xf>
    <xf numFmtId="0" fontId="18" fillId="3" borderId="20" xfId="8" applyFont="1" applyFill="1" applyBorder="1" applyAlignment="1">
      <alignment horizontal="left" vertical="top" wrapText="1"/>
    </xf>
    <xf numFmtId="0" fontId="20" fillId="3" borderId="20" xfId="8" applyFont="1" applyFill="1" applyBorder="1" applyAlignment="1">
      <alignment horizontal="left" vertical="top" wrapText="1"/>
    </xf>
    <xf numFmtId="0" fontId="18" fillId="3" borderId="76" xfId="8" applyFont="1" applyFill="1" applyBorder="1" applyAlignment="1">
      <alignment horizontal="left" vertical="top" wrapText="1"/>
    </xf>
    <xf numFmtId="49" fontId="20" fillId="3" borderId="29" xfId="10" applyNumberFormat="1" applyFont="1" applyFill="1" applyBorder="1" applyAlignment="1">
      <alignment horizontal="left" vertical="top"/>
    </xf>
    <xf numFmtId="49" fontId="18" fillId="3" borderId="76" xfId="10" applyNumberFormat="1" applyFont="1" applyFill="1" applyBorder="1" applyAlignment="1">
      <alignment horizontal="left" vertical="top"/>
    </xf>
    <xf numFmtId="0" fontId="18" fillId="3" borderId="208" xfId="8" applyFont="1" applyFill="1" applyBorder="1" applyAlignment="1">
      <alignment horizontal="left" vertical="top" wrapText="1"/>
    </xf>
    <xf numFmtId="49" fontId="61" fillId="0" borderId="19" xfId="10" applyNumberFormat="1" applyFont="1" applyBorder="1" applyAlignment="1">
      <alignment horizontal="left" vertical="top"/>
    </xf>
    <xf numFmtId="49" fontId="20" fillId="0" borderId="76" xfId="10" applyNumberFormat="1" applyFont="1" applyBorder="1" applyAlignment="1">
      <alignment horizontal="left" vertical="top"/>
    </xf>
    <xf numFmtId="0" fontId="20" fillId="0" borderId="76" xfId="8" applyFont="1" applyBorder="1" applyAlignment="1">
      <alignment horizontal="left" vertical="top" wrapText="1"/>
    </xf>
    <xf numFmtId="0" fontId="18" fillId="11" borderId="46" xfId="8" applyFont="1" applyFill="1" applyBorder="1" applyAlignment="1">
      <alignment horizontal="left" vertical="top" wrapText="1"/>
    </xf>
    <xf numFmtId="0" fontId="18" fillId="11" borderId="1" xfId="8" applyFont="1" applyFill="1" applyBorder="1" applyAlignment="1">
      <alignment horizontal="left" vertical="top" wrapText="1"/>
    </xf>
    <xf numFmtId="0" fontId="18" fillId="11" borderId="156" xfId="8" applyFont="1" applyFill="1" applyBorder="1" applyAlignment="1">
      <alignment horizontal="left" vertical="top" wrapText="1"/>
    </xf>
    <xf numFmtId="49" fontId="20" fillId="11" borderId="1" xfId="8" applyNumberFormat="1" applyFont="1" applyFill="1" applyBorder="1" applyAlignment="1">
      <alignment horizontal="right" vertical="top" wrapText="1"/>
    </xf>
    <xf numFmtId="49" fontId="20" fillId="11" borderId="34" xfId="8" applyNumberFormat="1" applyFont="1" applyFill="1" applyBorder="1" applyAlignment="1">
      <alignment horizontal="right" vertical="top" wrapText="1"/>
    </xf>
    <xf numFmtId="0" fontId="20" fillId="3" borderId="93" xfId="8" applyFont="1" applyFill="1" applyBorder="1" applyAlignment="1">
      <alignment horizontal="left" vertical="top" wrapText="1"/>
    </xf>
    <xf numFmtId="0" fontId="18" fillId="0" borderId="20" xfId="8" applyFont="1" applyBorder="1" applyAlignment="1">
      <alignment horizontal="left" vertical="top"/>
    </xf>
    <xf numFmtId="0" fontId="20" fillId="3" borderId="19" xfId="8" applyFont="1" applyFill="1" applyBorder="1" applyAlignment="1">
      <alignment horizontal="left" vertical="top" wrapText="1"/>
    </xf>
    <xf numFmtId="0" fontId="20" fillId="3" borderId="99" xfId="8" applyFont="1" applyFill="1" applyBorder="1" applyAlignment="1">
      <alignment horizontal="left" vertical="top" wrapText="1"/>
    </xf>
    <xf numFmtId="166" fontId="18" fillId="3" borderId="95" xfId="8" applyNumberFormat="1" applyFont="1" applyFill="1" applyBorder="1" applyAlignment="1">
      <alignment horizontal="left" vertical="top"/>
    </xf>
    <xf numFmtId="166" fontId="18" fillId="3" borderId="97" xfId="8" applyNumberFormat="1" applyFont="1" applyFill="1" applyBorder="1" applyAlignment="1">
      <alignment horizontal="left" vertical="top"/>
    </xf>
    <xf numFmtId="3" fontId="18" fillId="0" borderId="163" xfId="8" applyNumberFormat="1" applyFont="1" applyBorder="1" applyAlignment="1">
      <alignment horizontal="left" vertical="top" wrapText="1"/>
    </xf>
    <xf numFmtId="0" fontId="54" fillId="0" borderId="78" xfId="0" applyFont="1" applyBorder="1" applyAlignment="1">
      <alignment horizontal="left" vertical="top"/>
    </xf>
    <xf numFmtId="3" fontId="18" fillId="3" borderId="79" xfId="8" applyNumberFormat="1" applyFont="1" applyFill="1" applyBorder="1" applyAlignment="1">
      <alignment horizontal="left" vertical="top" wrapText="1"/>
    </xf>
    <xf numFmtId="0" fontId="18" fillId="12" borderId="54" xfId="8" applyFont="1" applyFill="1" applyBorder="1" applyAlignment="1">
      <alignment horizontal="center" vertical="top" wrapText="1"/>
    </xf>
    <xf numFmtId="0" fontId="18" fillId="12" borderId="17" xfId="8" applyFont="1" applyFill="1" applyBorder="1" applyAlignment="1">
      <alignment horizontal="center" vertical="top" wrapText="1"/>
    </xf>
    <xf numFmtId="0" fontId="18" fillId="12" borderId="175" xfId="8" applyFont="1" applyFill="1" applyBorder="1" applyAlignment="1">
      <alignment horizontal="center" vertical="top" wrapText="1"/>
    </xf>
    <xf numFmtId="0" fontId="18" fillId="3" borderId="8" xfId="8" applyFont="1" applyFill="1" applyBorder="1" applyAlignment="1">
      <alignment horizontal="left" vertical="top" wrapText="1"/>
    </xf>
    <xf numFmtId="0" fontId="20" fillId="12" borderId="57" xfId="8" applyFont="1" applyFill="1" applyBorder="1" applyAlignment="1">
      <alignment horizontal="right" vertical="top"/>
    </xf>
    <xf numFmtId="0" fontId="20" fillId="12" borderId="17" xfId="8" applyFont="1" applyFill="1" applyBorder="1" applyAlignment="1">
      <alignment horizontal="right" vertical="top"/>
    </xf>
    <xf numFmtId="0" fontId="18" fillId="3" borderId="76" xfId="0" applyFont="1" applyFill="1" applyBorder="1" applyAlignment="1">
      <alignment horizontal="left" vertical="top" wrapText="1"/>
    </xf>
    <xf numFmtId="0" fontId="54" fillId="3" borderId="76" xfId="0" applyFont="1" applyFill="1" applyBorder="1" applyAlignment="1">
      <alignment horizontal="left" vertical="top"/>
    </xf>
    <xf numFmtId="0" fontId="19" fillId="0" borderId="50" xfId="8" applyFont="1" applyBorder="1" applyAlignment="1">
      <alignment horizontal="center" vertical="top" wrapText="1"/>
    </xf>
    <xf numFmtId="0" fontId="17" fillId="0" borderId="50" xfId="8" applyFont="1" applyBorder="1" applyAlignment="1">
      <alignment horizontal="center" vertical="top" wrapText="1"/>
    </xf>
    <xf numFmtId="0" fontId="17" fillId="0" borderId="46" xfId="8" applyFont="1" applyBorder="1" applyAlignment="1">
      <alignment horizontal="center" vertical="top" wrapText="1"/>
    </xf>
    <xf numFmtId="0" fontId="18" fillId="0" borderId="52" xfId="8" applyFont="1" applyBorder="1" applyAlignment="1">
      <alignment horizontal="center" vertical="center" textRotation="90"/>
    </xf>
    <xf numFmtId="0" fontId="18" fillId="0" borderId="44" xfId="8" applyFont="1" applyBorder="1" applyAlignment="1">
      <alignment horizontal="center" vertical="center" textRotation="90"/>
    </xf>
    <xf numFmtId="0" fontId="18" fillId="0" borderId="44" xfId="8" applyFont="1" applyBorder="1" applyAlignment="1">
      <alignment horizontal="center" vertical="center" textRotation="90" wrapText="1" shrinkToFit="1"/>
    </xf>
    <xf numFmtId="0" fontId="18" fillId="0" borderId="44" xfId="8" applyFont="1" applyBorder="1" applyAlignment="1">
      <alignment horizontal="center" vertical="center" wrapText="1" shrinkToFit="1"/>
    </xf>
    <xf numFmtId="0" fontId="18" fillId="0" borderId="44" xfId="8" applyFont="1" applyBorder="1" applyAlignment="1">
      <alignment horizontal="center" vertical="center" wrapText="1"/>
    </xf>
    <xf numFmtId="0" fontId="18" fillId="3" borderId="29" xfId="1" applyFont="1" applyFill="1" applyBorder="1" applyAlignment="1">
      <alignment horizontal="center" vertical="center" textRotation="90"/>
    </xf>
    <xf numFmtId="0" fontId="18" fillId="3" borderId="19" xfId="1" applyFont="1" applyFill="1" applyBorder="1" applyAlignment="1">
      <alignment horizontal="center" vertical="center" textRotation="90"/>
    </xf>
    <xf numFmtId="0" fontId="18" fillId="3" borderId="167" xfId="1" applyFont="1" applyFill="1" applyBorder="1" applyAlignment="1">
      <alignment horizontal="center" vertical="center" textRotation="90"/>
    </xf>
    <xf numFmtId="0" fontId="18" fillId="0" borderId="59" xfId="1" applyFont="1" applyBorder="1" applyAlignment="1">
      <alignment horizontal="center" vertical="center"/>
    </xf>
    <xf numFmtId="166" fontId="18" fillId="3" borderId="3" xfId="1" applyNumberFormat="1" applyFont="1" applyFill="1" applyBorder="1" applyAlignment="1">
      <alignment horizontal="center" vertical="center" textRotation="90" wrapText="1" shrinkToFit="1"/>
    </xf>
    <xf numFmtId="166" fontId="18" fillId="3" borderId="207" xfId="1" applyNumberFormat="1" applyFont="1" applyFill="1" applyBorder="1" applyAlignment="1">
      <alignment horizontal="center" vertical="center" textRotation="90" wrapText="1" shrinkToFit="1"/>
    </xf>
    <xf numFmtId="0" fontId="18" fillId="0" borderId="44" xfId="1" applyFont="1" applyBorder="1" applyAlignment="1">
      <alignment horizontal="center" vertical="center" textRotation="90" wrapText="1"/>
    </xf>
    <xf numFmtId="166" fontId="18" fillId="3" borderId="44" xfId="1" applyNumberFormat="1" applyFont="1" applyFill="1" applyBorder="1" applyAlignment="1">
      <alignment horizontal="center" vertical="center" textRotation="90" wrapText="1" shrinkToFit="1"/>
    </xf>
    <xf numFmtId="49" fontId="20" fillId="12" borderId="35" xfId="1" applyNumberFormat="1" applyFont="1" applyFill="1" applyBorder="1" applyAlignment="1">
      <alignment horizontal="left" vertical="top" wrapText="1"/>
    </xf>
    <xf numFmtId="49" fontId="20" fillId="12" borderId="26" xfId="1" applyNumberFormat="1" applyFont="1" applyFill="1" applyBorder="1" applyAlignment="1">
      <alignment horizontal="left" vertical="top" wrapText="1"/>
    </xf>
    <xf numFmtId="49" fontId="20" fillId="12" borderId="123" xfId="1" applyNumberFormat="1" applyFont="1" applyFill="1" applyBorder="1" applyAlignment="1">
      <alignment horizontal="left" vertical="top" wrapText="1"/>
    </xf>
    <xf numFmtId="0" fontId="20" fillId="2" borderId="26" xfId="8" applyFont="1" applyFill="1" applyBorder="1" applyAlignment="1">
      <alignment horizontal="left" vertical="top"/>
    </xf>
    <xf numFmtId="0" fontId="20" fillId="2" borderId="27" xfId="8" applyFont="1" applyFill="1" applyBorder="1" applyAlignment="1">
      <alignment horizontal="left" vertical="top"/>
    </xf>
    <xf numFmtId="49" fontId="20" fillId="12" borderId="55" xfId="8" applyNumberFormat="1" applyFont="1" applyFill="1" applyBorder="1" applyAlignment="1">
      <alignment horizontal="left" vertical="top"/>
    </xf>
    <xf numFmtId="49" fontId="20" fillId="12" borderId="44" xfId="8" applyNumberFormat="1" applyFont="1" applyFill="1" applyBorder="1" applyAlignment="1">
      <alignment horizontal="left" vertical="top"/>
    </xf>
    <xf numFmtId="49" fontId="20" fillId="12" borderId="60" xfId="8" applyNumberFormat="1" applyFont="1" applyFill="1" applyBorder="1" applyAlignment="1">
      <alignment horizontal="left" vertical="top"/>
    </xf>
    <xf numFmtId="1" fontId="25" fillId="3" borderId="13" xfId="1" applyNumberFormat="1" applyFont="1" applyFill="1" applyBorder="1" applyAlignment="1">
      <alignment horizontal="center" vertical="top" wrapText="1"/>
    </xf>
    <xf numFmtId="1" fontId="25" fillId="3" borderId="14" xfId="1" applyNumberFormat="1" applyFont="1" applyFill="1" applyBorder="1" applyAlignment="1">
      <alignment horizontal="center" vertical="top" wrapText="1"/>
    </xf>
    <xf numFmtId="0" fontId="18" fillId="10" borderId="50" xfId="8" applyFont="1" applyFill="1" applyBorder="1" applyAlignment="1">
      <alignment horizontal="center" vertical="top"/>
    </xf>
    <xf numFmtId="0" fontId="20" fillId="7" borderId="37" xfId="8" applyFont="1" applyFill="1" applyBorder="1" applyAlignment="1">
      <alignment horizontal="right" vertical="top"/>
    </xf>
    <xf numFmtId="0" fontId="20" fillId="7" borderId="1" xfId="8" applyFont="1" applyFill="1" applyBorder="1" applyAlignment="1">
      <alignment horizontal="right" vertical="top"/>
    </xf>
    <xf numFmtId="0" fontId="20" fillId="7" borderId="34" xfId="8" applyFont="1" applyFill="1" applyBorder="1" applyAlignment="1">
      <alignment horizontal="right" vertical="top"/>
    </xf>
    <xf numFmtId="49" fontId="20" fillId="12" borderId="11" xfId="1" applyNumberFormat="1" applyFont="1" applyFill="1" applyBorder="1" applyAlignment="1">
      <alignment horizontal="center" vertical="top" wrapText="1"/>
    </xf>
    <xf numFmtId="49" fontId="20" fillId="12" borderId="7" xfId="1" applyNumberFormat="1" applyFont="1" applyFill="1" applyBorder="1" applyAlignment="1">
      <alignment horizontal="center" vertical="top" wrapText="1"/>
    </xf>
    <xf numFmtId="49" fontId="20" fillId="12" borderId="46" xfId="1" applyNumberFormat="1" applyFont="1" applyFill="1" applyBorder="1" applyAlignment="1">
      <alignment horizontal="center" vertical="top" wrapText="1"/>
    </xf>
    <xf numFmtId="0" fontId="18" fillId="3" borderId="62" xfId="1" applyFont="1" applyFill="1" applyBorder="1" applyAlignment="1">
      <alignment horizontal="left" vertical="top" wrapText="1"/>
    </xf>
    <xf numFmtId="0" fontId="18" fillId="3" borderId="9" xfId="1" applyFont="1" applyFill="1" applyBorder="1" applyAlignment="1">
      <alignment horizontal="left" vertical="top" wrapText="1"/>
    </xf>
    <xf numFmtId="0" fontId="18" fillId="3" borderId="31" xfId="1" applyFont="1" applyFill="1" applyBorder="1" applyAlignment="1">
      <alignment horizontal="left" vertical="top" wrapText="1"/>
    </xf>
    <xf numFmtId="0" fontId="18" fillId="0" borderId="29" xfId="8" applyFont="1" applyBorder="1" applyAlignment="1">
      <alignment horizontal="left" vertical="top"/>
    </xf>
    <xf numFmtId="0" fontId="25" fillId="3" borderId="85" xfId="0" applyFont="1" applyFill="1" applyBorder="1" applyAlignment="1">
      <alignment horizontal="left" vertical="top" wrapText="1"/>
    </xf>
    <xf numFmtId="0" fontId="25" fillId="3" borderId="84" xfId="0" applyFont="1" applyFill="1" applyBorder="1" applyAlignment="1">
      <alignment horizontal="left" vertical="top" wrapText="1"/>
    </xf>
    <xf numFmtId="0" fontId="25" fillId="3" borderId="84" xfId="8" applyFont="1" applyFill="1" applyBorder="1" applyAlignment="1">
      <alignment horizontal="left" vertical="top"/>
    </xf>
    <xf numFmtId="0" fontId="25" fillId="3" borderId="76" xfId="8" applyFont="1" applyFill="1" applyBorder="1" applyAlignment="1">
      <alignment horizontal="left" vertical="top"/>
    </xf>
    <xf numFmtId="3" fontId="18" fillId="0" borderId="29" xfId="8" applyNumberFormat="1" applyFont="1" applyBorder="1" applyAlignment="1">
      <alignment horizontal="left" vertical="top" wrapText="1"/>
    </xf>
    <xf numFmtId="0" fontId="20" fillId="3" borderId="12" xfId="8" applyFont="1" applyFill="1" applyBorder="1" applyAlignment="1">
      <alignment horizontal="left" vertical="top" wrapText="1"/>
    </xf>
    <xf numFmtId="0" fontId="20" fillId="3" borderId="13" xfId="8" applyFont="1" applyFill="1" applyBorder="1" applyAlignment="1">
      <alignment horizontal="left" vertical="top" wrapText="1"/>
    </xf>
    <xf numFmtId="0" fontId="20" fillId="3" borderId="45" xfId="8" applyFont="1" applyFill="1" applyBorder="1" applyAlignment="1">
      <alignment horizontal="left" vertical="top" wrapText="1"/>
    </xf>
    <xf numFmtId="0" fontId="18" fillId="3" borderId="29" xfId="8" applyFont="1" applyFill="1" applyBorder="1" applyAlignment="1">
      <alignment horizontal="left" vertical="top" wrapText="1"/>
    </xf>
    <xf numFmtId="49" fontId="20" fillId="12" borderId="53" xfId="8" applyNumberFormat="1" applyFont="1" applyFill="1" applyBorder="1" applyAlignment="1">
      <alignment horizontal="right" vertical="top"/>
    </xf>
    <xf numFmtId="49" fontId="20" fillId="12" borderId="54" xfId="8" applyNumberFormat="1" applyFont="1" applyFill="1" applyBorder="1" applyAlignment="1">
      <alignment horizontal="right" vertical="top"/>
    </xf>
    <xf numFmtId="0" fontId="18" fillId="7" borderId="40" xfId="8" applyFont="1" applyFill="1" applyBorder="1" applyAlignment="1">
      <alignment horizontal="center" vertical="top"/>
    </xf>
    <xf numFmtId="0" fontId="18" fillId="7" borderId="37" xfId="8" applyFont="1" applyFill="1" applyBorder="1" applyAlignment="1">
      <alignment horizontal="center" vertical="top"/>
    </xf>
    <xf numFmtId="0" fontId="18" fillId="7" borderId="38" xfId="8" applyFont="1" applyFill="1" applyBorder="1" applyAlignment="1">
      <alignment horizontal="center" vertical="top"/>
    </xf>
    <xf numFmtId="49" fontId="18" fillId="3" borderId="29" xfId="8" applyNumberFormat="1" applyFont="1" applyFill="1" applyBorder="1" applyAlignment="1">
      <alignment horizontal="left" vertical="top" wrapText="1"/>
    </xf>
    <xf numFmtId="49" fontId="18" fillId="3" borderId="19" xfId="8" applyNumberFormat="1" applyFont="1" applyFill="1" applyBorder="1" applyAlignment="1">
      <alignment horizontal="left" vertical="top" wrapText="1"/>
    </xf>
    <xf numFmtId="0" fontId="18" fillId="16" borderId="1" xfId="8" applyFont="1" applyFill="1" applyBorder="1" applyAlignment="1">
      <alignment horizontal="center" vertical="top"/>
    </xf>
    <xf numFmtId="0" fontId="18" fillId="16" borderId="34" xfId="8" applyFont="1" applyFill="1" applyBorder="1" applyAlignment="1">
      <alignment horizontal="center" vertical="top"/>
    </xf>
    <xf numFmtId="0" fontId="20" fillId="16" borderId="37" xfId="8" applyFont="1" applyFill="1" applyBorder="1" applyAlignment="1">
      <alignment horizontal="right" vertical="top"/>
    </xf>
    <xf numFmtId="0" fontId="20" fillId="16" borderId="38" xfId="8" applyFont="1" applyFill="1" applyBorder="1" applyAlignment="1">
      <alignment horizontal="right" vertical="top"/>
    </xf>
    <xf numFmtId="0" fontId="20" fillId="11" borderId="1" xfId="8" applyFont="1" applyFill="1" applyBorder="1" applyAlignment="1">
      <alignment horizontal="center" vertical="top"/>
    </xf>
    <xf numFmtId="0" fontId="20" fillId="11" borderId="34" xfId="8" applyFont="1" applyFill="1" applyBorder="1" applyAlignment="1">
      <alignment horizontal="center" vertical="top"/>
    </xf>
    <xf numFmtId="0" fontId="20" fillId="11" borderId="0" xfId="8" applyFont="1" applyFill="1" applyAlignment="1">
      <alignment horizontal="right" vertical="top"/>
    </xf>
    <xf numFmtId="0" fontId="20" fillId="11" borderId="30" xfId="8" applyFont="1" applyFill="1" applyBorder="1" applyAlignment="1">
      <alignment horizontal="right" vertical="top"/>
    </xf>
    <xf numFmtId="0" fontId="18" fillId="12" borderId="51" xfId="8" applyFont="1" applyFill="1" applyBorder="1" applyAlignment="1">
      <alignment horizontal="center" vertical="top" wrapText="1"/>
    </xf>
    <xf numFmtId="0" fontId="18" fillId="0" borderId="61" xfId="8" applyFont="1" applyBorder="1" applyAlignment="1">
      <alignment horizontal="left" vertical="top" wrapText="1"/>
    </xf>
    <xf numFmtId="3" fontId="18" fillId="3" borderId="29" xfId="8" applyNumberFormat="1" applyFont="1" applyFill="1" applyBorder="1" applyAlignment="1">
      <alignment horizontal="left" vertical="top"/>
    </xf>
    <xf numFmtId="49" fontId="20" fillId="12" borderId="4" xfId="8" applyNumberFormat="1" applyFont="1" applyFill="1" applyBorder="1" applyAlignment="1">
      <alignment horizontal="center" vertical="top"/>
    </xf>
    <xf numFmtId="49" fontId="20" fillId="12" borderId="22" xfId="8" applyNumberFormat="1" applyFont="1" applyFill="1" applyBorder="1" applyAlignment="1">
      <alignment horizontal="center" vertical="top"/>
    </xf>
    <xf numFmtId="49" fontId="20" fillId="12" borderId="49" xfId="8" applyNumberFormat="1" applyFont="1" applyFill="1" applyBorder="1" applyAlignment="1">
      <alignment horizontal="center" vertical="top"/>
    </xf>
    <xf numFmtId="0" fontId="20" fillId="3" borderId="19" xfId="1" applyFont="1" applyFill="1" applyBorder="1" applyAlignment="1">
      <alignment horizontal="left" vertical="top" wrapText="1"/>
    </xf>
    <xf numFmtId="0" fontId="20" fillId="3" borderId="33" xfId="1" applyFont="1" applyFill="1" applyBorder="1" applyAlignment="1">
      <alignment horizontal="left" vertical="top" wrapText="1"/>
    </xf>
    <xf numFmtId="49" fontId="20" fillId="3" borderId="29" xfId="1" applyNumberFormat="1" applyFont="1" applyFill="1" applyBorder="1" applyAlignment="1">
      <alignment horizontal="left" vertical="top"/>
    </xf>
    <xf numFmtId="0" fontId="20" fillId="3" borderId="29" xfId="1" applyFont="1" applyFill="1" applyBorder="1" applyAlignment="1">
      <alignment horizontal="left" vertical="top" wrapText="1"/>
    </xf>
    <xf numFmtId="49" fontId="20" fillId="12" borderId="1" xfId="1" applyNumberFormat="1" applyFont="1" applyFill="1" applyBorder="1" applyAlignment="1">
      <alignment horizontal="right" vertical="top" wrapText="1"/>
    </xf>
    <xf numFmtId="0" fontId="18" fillId="12" borderId="46" xfId="1" applyFont="1" applyFill="1" applyBorder="1" applyAlignment="1">
      <alignment horizontal="left" vertical="top" wrapText="1"/>
    </xf>
    <xf numFmtId="0" fontId="18" fillId="12" borderId="1" xfId="1" applyFont="1" applyFill="1" applyBorder="1" applyAlignment="1">
      <alignment horizontal="left" vertical="top" wrapText="1"/>
    </xf>
    <xf numFmtId="0" fontId="18" fillId="12" borderId="34" xfId="1" applyFont="1" applyFill="1" applyBorder="1" applyAlignment="1">
      <alignment horizontal="left" vertical="top" wrapText="1"/>
    </xf>
    <xf numFmtId="0" fontId="20" fillId="3" borderId="12" xfId="1" applyFont="1" applyFill="1" applyBorder="1" applyAlignment="1">
      <alignment horizontal="left" vertical="top" wrapText="1"/>
    </xf>
    <xf numFmtId="0" fontId="20" fillId="3" borderId="13" xfId="1" applyFont="1" applyFill="1" applyBorder="1" applyAlignment="1">
      <alignment horizontal="left" vertical="top" wrapText="1"/>
    </xf>
    <xf numFmtId="0" fontId="20" fillId="3" borderId="45" xfId="1" applyFont="1" applyFill="1" applyBorder="1" applyAlignment="1">
      <alignment horizontal="left" vertical="top" wrapText="1"/>
    </xf>
    <xf numFmtId="49" fontId="20" fillId="3" borderId="19" xfId="1" applyNumberFormat="1" applyFont="1" applyFill="1" applyBorder="1" applyAlignment="1">
      <alignment horizontal="left" vertical="top"/>
    </xf>
    <xf numFmtId="49" fontId="20" fillId="3" borderId="33" xfId="1" applyNumberFormat="1" applyFont="1" applyFill="1" applyBorder="1" applyAlignment="1">
      <alignment horizontal="left" vertical="top"/>
    </xf>
    <xf numFmtId="0" fontId="18" fillId="3" borderId="20" xfId="1" applyFont="1" applyFill="1" applyBorder="1" applyAlignment="1">
      <alignment horizontal="left" vertical="top" wrapText="1"/>
    </xf>
    <xf numFmtId="0" fontId="18" fillId="3" borderId="69" xfId="1" applyFont="1" applyFill="1" applyBorder="1" applyAlignment="1">
      <alignment horizontal="left" vertical="top" wrapText="1"/>
    </xf>
    <xf numFmtId="0" fontId="18" fillId="3" borderId="42" xfId="1" applyFont="1" applyFill="1" applyBorder="1" applyAlignment="1">
      <alignment horizontal="left" vertical="top" wrapText="1"/>
    </xf>
    <xf numFmtId="0" fontId="18" fillId="3" borderId="28" xfId="1" applyFont="1" applyFill="1" applyBorder="1" applyAlignment="1">
      <alignment horizontal="left" vertical="top" wrapText="1"/>
    </xf>
    <xf numFmtId="0" fontId="18" fillId="3" borderId="0" xfId="1" applyFont="1" applyFill="1" applyAlignment="1">
      <alignment horizontal="left" vertical="top" wrapText="1"/>
    </xf>
    <xf numFmtId="0" fontId="18" fillId="3" borderId="43" xfId="1" applyFont="1" applyFill="1" applyBorder="1" applyAlignment="1">
      <alignment horizontal="left" vertical="top" wrapText="1"/>
    </xf>
    <xf numFmtId="0" fontId="18" fillId="3" borderId="64" xfId="1" applyFont="1" applyFill="1" applyBorder="1" applyAlignment="1">
      <alignment horizontal="left" vertical="top" wrapText="1"/>
    </xf>
    <xf numFmtId="0" fontId="18" fillId="3" borderId="36" xfId="1" applyFont="1" applyFill="1" applyBorder="1" applyAlignment="1">
      <alignment horizontal="left" vertical="top" wrapText="1"/>
    </xf>
    <xf numFmtId="0" fontId="18" fillId="3" borderId="47" xfId="1" applyFont="1" applyFill="1" applyBorder="1" applyAlignment="1">
      <alignment horizontal="left" vertical="top" wrapText="1"/>
    </xf>
    <xf numFmtId="49" fontId="20" fillId="12" borderId="52" xfId="1" applyNumberFormat="1" applyFont="1" applyFill="1" applyBorder="1" applyAlignment="1">
      <alignment horizontal="left" vertical="top" wrapText="1"/>
    </xf>
    <xf numFmtId="49" fontId="20" fillId="12" borderId="44" xfId="1" applyNumberFormat="1" applyFont="1" applyFill="1" applyBorder="1" applyAlignment="1">
      <alignment horizontal="left" vertical="top" wrapText="1"/>
    </xf>
    <xf numFmtId="49" fontId="20" fillId="12" borderId="60" xfId="1" applyNumberFormat="1" applyFont="1" applyFill="1" applyBorder="1" applyAlignment="1">
      <alignment horizontal="left" vertical="top" wrapText="1"/>
    </xf>
    <xf numFmtId="0" fontId="18" fillId="10" borderId="37" xfId="8" applyFont="1" applyFill="1" applyBorder="1" applyAlignment="1">
      <alignment horizontal="center" vertical="top" wrapText="1"/>
    </xf>
    <xf numFmtId="0" fontId="18" fillId="10" borderId="38" xfId="8" applyFont="1" applyFill="1" applyBorder="1" applyAlignment="1">
      <alignment horizontal="center" vertical="top" wrapText="1"/>
    </xf>
    <xf numFmtId="0" fontId="20" fillId="10" borderId="37" xfId="8" applyFont="1" applyFill="1" applyBorder="1" applyAlignment="1">
      <alignment horizontal="right" vertical="top" wrapText="1"/>
    </xf>
    <xf numFmtId="49" fontId="20" fillId="12" borderId="53" xfId="1" applyNumberFormat="1" applyFont="1" applyFill="1" applyBorder="1" applyAlignment="1">
      <alignment horizontal="right" vertical="top" wrapText="1"/>
    </xf>
    <xf numFmtId="49" fontId="20" fillId="12" borderId="54" xfId="1" applyNumberFormat="1" applyFont="1" applyFill="1" applyBorder="1" applyAlignment="1">
      <alignment horizontal="right" vertical="top" wrapText="1"/>
    </xf>
    <xf numFmtId="0" fontId="18" fillId="11" borderId="46" xfId="1" applyFont="1" applyFill="1" applyBorder="1" applyAlignment="1">
      <alignment horizontal="left" vertical="top" wrapText="1"/>
    </xf>
    <xf numFmtId="0" fontId="18" fillId="11" borderId="1" xfId="1" applyFont="1" applyFill="1" applyBorder="1" applyAlignment="1">
      <alignment horizontal="left" vertical="top" wrapText="1"/>
    </xf>
    <xf numFmtId="0" fontId="18" fillId="11" borderId="34" xfId="1" applyFont="1" applyFill="1" applyBorder="1" applyAlignment="1">
      <alignment horizontal="left" vertical="top" wrapText="1"/>
    </xf>
    <xf numFmtId="1" fontId="25" fillId="3" borderId="177" xfId="1" applyNumberFormat="1" applyFont="1" applyFill="1" applyBorder="1" applyAlignment="1">
      <alignment horizontal="center" vertical="top" wrapText="1"/>
    </xf>
    <xf numFmtId="0" fontId="25" fillId="0" borderId="100" xfId="8" applyFont="1" applyBorder="1" applyAlignment="1">
      <alignment horizontal="left" vertical="top"/>
    </xf>
    <xf numFmtId="0" fontId="25" fillId="0" borderId="102" xfId="8" applyFont="1" applyBorder="1" applyAlignment="1">
      <alignment horizontal="left" vertical="top"/>
    </xf>
    <xf numFmtId="0" fontId="25" fillId="3" borderId="29" xfId="8" applyFont="1" applyFill="1" applyBorder="1" applyAlignment="1">
      <alignment horizontal="left" vertical="top"/>
    </xf>
    <xf numFmtId="0" fontId="25" fillId="3" borderId="29" xfId="1" applyFont="1" applyFill="1" applyBorder="1" applyAlignment="1">
      <alignment horizontal="left" vertical="top" wrapText="1"/>
    </xf>
    <xf numFmtId="0" fontId="25" fillId="0" borderId="29" xfId="0" applyFont="1" applyBorder="1" applyAlignment="1">
      <alignment horizontal="left" vertical="top" wrapText="1"/>
    </xf>
    <xf numFmtId="0" fontId="25" fillId="3" borderId="83" xfId="8" applyFont="1" applyFill="1" applyBorder="1" applyAlignment="1">
      <alignment horizontal="left" vertical="top"/>
    </xf>
    <xf numFmtId="49" fontId="18" fillId="3" borderId="12" xfId="1" applyNumberFormat="1" applyFont="1" applyFill="1" applyBorder="1" applyAlignment="1">
      <alignment horizontal="left" vertical="top" wrapText="1"/>
    </xf>
    <xf numFmtId="0" fontId="25" fillId="3" borderId="76" xfId="1" applyFont="1" applyFill="1" applyBorder="1" applyAlignment="1">
      <alignment horizontal="left" vertical="top" wrapText="1"/>
    </xf>
    <xf numFmtId="49" fontId="20" fillId="2" borderId="46" xfId="1" applyNumberFormat="1" applyFont="1" applyFill="1" applyBorder="1" applyAlignment="1">
      <alignment horizontal="right" vertical="top" wrapText="1"/>
    </xf>
    <xf numFmtId="49" fontId="20" fillId="2" borderId="1" xfId="1" applyNumberFormat="1" applyFont="1" applyFill="1" applyBorder="1" applyAlignment="1">
      <alignment horizontal="right" vertical="top" wrapText="1"/>
    </xf>
    <xf numFmtId="49" fontId="20" fillId="2" borderId="34" xfId="1" applyNumberFormat="1" applyFont="1" applyFill="1" applyBorder="1" applyAlignment="1">
      <alignment horizontal="right" vertical="top" wrapText="1"/>
    </xf>
    <xf numFmtId="0" fontId="18" fillId="2" borderId="40" xfId="1" applyFont="1" applyFill="1" applyBorder="1" applyAlignment="1">
      <alignment horizontal="center" vertical="top" wrapText="1"/>
    </xf>
    <xf numFmtId="0" fontId="18" fillId="2" borderId="37" xfId="1" applyFont="1" applyFill="1" applyBorder="1" applyAlignment="1">
      <alignment horizontal="center" vertical="top" wrapText="1"/>
    </xf>
    <xf numFmtId="0" fontId="18" fillId="2" borderId="38" xfId="1" applyFont="1" applyFill="1" applyBorder="1" applyAlignment="1">
      <alignment horizontal="center" vertical="top" wrapText="1"/>
    </xf>
    <xf numFmtId="49" fontId="18" fillId="0" borderId="91" xfId="1" applyNumberFormat="1" applyFont="1" applyBorder="1" applyAlignment="1">
      <alignment horizontal="left" vertical="top" wrapText="1"/>
    </xf>
    <xf numFmtId="0" fontId="18" fillId="0" borderId="20" xfId="1" applyFont="1" applyBorder="1" applyAlignment="1">
      <alignment horizontal="left" vertical="top"/>
    </xf>
    <xf numFmtId="0" fontId="18" fillId="0" borderId="64" xfId="1" applyFont="1" applyBorder="1" applyAlignment="1">
      <alignment horizontal="left" vertical="top"/>
    </xf>
    <xf numFmtId="0" fontId="18" fillId="0" borderId="36" xfId="0" applyFont="1" applyBorder="1" applyAlignment="1">
      <alignment horizontal="left" vertical="top" wrapText="1"/>
    </xf>
    <xf numFmtId="49" fontId="20" fillId="12" borderId="23" xfId="1" applyNumberFormat="1" applyFont="1" applyFill="1" applyBorder="1" applyAlignment="1">
      <alignment horizontal="right" vertical="top" wrapText="1"/>
    </xf>
    <xf numFmtId="0" fontId="18" fillId="12" borderId="67" xfId="1" applyFont="1" applyFill="1" applyBorder="1" applyAlignment="1">
      <alignment horizontal="center" vertical="top" wrapText="1"/>
    </xf>
    <xf numFmtId="0" fontId="18" fillId="12" borderId="1" xfId="1" applyFont="1" applyFill="1" applyBorder="1" applyAlignment="1">
      <alignment horizontal="center" vertical="top" wrapText="1"/>
    </xf>
    <xf numFmtId="0" fontId="18" fillId="12" borderId="34" xfId="1" applyFont="1" applyFill="1" applyBorder="1" applyAlignment="1">
      <alignment horizontal="center" vertical="top" wrapText="1"/>
    </xf>
    <xf numFmtId="49" fontId="18" fillId="0" borderId="8" xfId="1" applyNumberFormat="1" applyFont="1" applyBorder="1" applyAlignment="1">
      <alignment horizontal="left" vertical="top" wrapText="1"/>
    </xf>
    <xf numFmtId="0" fontId="18" fillId="0" borderId="8" xfId="1" applyFont="1" applyBorder="1" applyAlignment="1">
      <alignment horizontal="left" vertical="top" wrapText="1"/>
    </xf>
    <xf numFmtId="0" fontId="18" fillId="0" borderId="28" xfId="1" applyFont="1" applyBorder="1" applyAlignment="1">
      <alignment horizontal="left" vertical="top" wrapText="1"/>
    </xf>
    <xf numFmtId="0" fontId="18" fillId="0" borderId="77" xfId="1" applyFont="1" applyBorder="1" applyAlignment="1">
      <alignment horizontal="left" vertical="top"/>
    </xf>
    <xf numFmtId="0" fontId="18" fillId="0" borderId="76" xfId="1" applyFont="1" applyBorder="1" applyAlignment="1">
      <alignment horizontal="left" vertical="top"/>
    </xf>
    <xf numFmtId="0" fontId="18" fillId="0" borderId="69" xfId="1" applyFont="1" applyBorder="1" applyAlignment="1">
      <alignment horizontal="left" vertical="top"/>
    </xf>
    <xf numFmtId="0" fontId="18" fillId="0" borderId="0" xfId="1" applyFont="1" applyAlignment="1">
      <alignment horizontal="left" vertical="top"/>
    </xf>
    <xf numFmtId="0" fontId="18" fillId="0" borderId="36" xfId="1" applyFont="1" applyBorder="1" applyAlignment="1">
      <alignment horizontal="left" vertical="top"/>
    </xf>
    <xf numFmtId="0" fontId="18" fillId="0" borderId="8" xfId="1" applyFont="1" applyBorder="1" applyAlignment="1">
      <alignment horizontal="left" vertical="top"/>
    </xf>
    <xf numFmtId="0" fontId="18" fillId="0" borderId="28" xfId="1" applyFont="1" applyBorder="1" applyAlignment="1">
      <alignment horizontal="left" vertical="top"/>
    </xf>
    <xf numFmtId="49" fontId="20" fillId="0" borderId="19" xfId="1" applyNumberFormat="1" applyFont="1" applyBorder="1" applyAlignment="1">
      <alignment horizontal="left" vertical="top" wrapText="1"/>
    </xf>
    <xf numFmtId="49" fontId="20" fillId="0" borderId="33" xfId="1" applyNumberFormat="1" applyFont="1" applyBorder="1" applyAlignment="1">
      <alignment horizontal="left" vertical="top" wrapText="1"/>
    </xf>
    <xf numFmtId="0" fontId="20" fillId="0" borderId="19" xfId="1" applyFont="1" applyBorder="1" applyAlignment="1">
      <alignment horizontal="left" vertical="top" wrapText="1"/>
    </xf>
    <xf numFmtId="0" fontId="20" fillId="0" borderId="33" xfId="1" applyFont="1" applyBorder="1" applyAlignment="1">
      <alignment horizontal="left" vertical="top" wrapText="1"/>
    </xf>
    <xf numFmtId="0" fontId="18" fillId="0" borderId="69" xfId="0" applyFont="1" applyBorder="1" applyAlignment="1">
      <alignment vertical="top" wrapText="1"/>
    </xf>
    <xf numFmtId="0" fontId="18" fillId="0" borderId="0" xfId="0" applyFont="1" applyAlignment="1">
      <alignment vertical="top" wrapText="1"/>
    </xf>
    <xf numFmtId="0" fontId="20" fillId="0" borderId="12" xfId="1" applyFont="1" applyBorder="1" applyAlignment="1">
      <alignment horizontal="left" vertical="top" wrapText="1"/>
    </xf>
    <xf numFmtId="0" fontId="20" fillId="0" borderId="45" xfId="1" applyFont="1" applyBorder="1" applyAlignment="1">
      <alignment horizontal="left" vertical="top" wrapText="1"/>
    </xf>
    <xf numFmtId="0" fontId="18" fillId="3" borderId="84" xfId="1" applyFont="1" applyFill="1" applyBorder="1" applyAlignment="1">
      <alignment horizontal="left" vertical="top"/>
    </xf>
    <xf numFmtId="0" fontId="18" fillId="0" borderId="100" xfId="1" applyFont="1" applyBorder="1" applyAlignment="1">
      <alignment horizontal="left" vertical="top" wrapText="1"/>
    </xf>
    <xf numFmtId="0" fontId="18" fillId="0" borderId="102" xfId="1" applyFont="1" applyBorder="1" applyAlignment="1">
      <alignment horizontal="left" vertical="top" wrapText="1"/>
    </xf>
    <xf numFmtId="165" fontId="18" fillId="3" borderId="19" xfId="1" applyNumberFormat="1" applyFont="1" applyFill="1" applyBorder="1" applyAlignment="1">
      <alignment horizontal="left" vertical="top" wrapText="1"/>
    </xf>
    <xf numFmtId="165" fontId="18" fillId="3" borderId="33" xfId="1" applyNumberFormat="1" applyFont="1" applyFill="1" applyBorder="1" applyAlignment="1">
      <alignment horizontal="left" vertical="top" wrapText="1"/>
    </xf>
    <xf numFmtId="49" fontId="20" fillId="12" borderId="179" xfId="1" applyNumberFormat="1" applyFont="1" applyFill="1" applyBorder="1" applyAlignment="1">
      <alignment horizontal="left" vertical="top" wrapText="1"/>
    </xf>
    <xf numFmtId="49" fontId="20" fillId="12" borderId="180" xfId="1" applyNumberFormat="1" applyFont="1" applyFill="1" applyBorder="1" applyAlignment="1">
      <alignment horizontal="left" vertical="top" wrapText="1"/>
    </xf>
    <xf numFmtId="49" fontId="20" fillId="12" borderId="181" xfId="1" applyNumberFormat="1" applyFont="1" applyFill="1" applyBorder="1" applyAlignment="1">
      <alignment horizontal="left" vertical="top" wrapText="1"/>
    </xf>
    <xf numFmtId="0" fontId="0" fillId="12" borderId="176" xfId="0" applyFill="1" applyBorder="1" applyAlignment="1">
      <alignment horizontal="center" vertical="top" wrapText="1"/>
    </xf>
    <xf numFmtId="0" fontId="0" fillId="12" borderId="50" xfId="0" applyFill="1" applyBorder="1" applyAlignment="1">
      <alignment horizontal="center" vertical="top" wrapText="1"/>
    </xf>
    <xf numFmtId="0" fontId="0" fillId="12" borderId="46" xfId="0" applyFill="1" applyBorder="1" applyAlignment="1">
      <alignment horizontal="center" vertical="top" wrapText="1"/>
    </xf>
    <xf numFmtId="0" fontId="20" fillId="0" borderId="84" xfId="1" applyFont="1" applyBorder="1" applyAlignment="1">
      <alignment horizontal="left" vertical="top" wrapText="1"/>
    </xf>
    <xf numFmtId="0" fontId="20" fillId="0" borderId="85" xfId="1" applyFont="1" applyBorder="1" applyAlignment="1">
      <alignment horizontal="left" vertical="top" wrapText="1"/>
    </xf>
    <xf numFmtId="0" fontId="20" fillId="0" borderId="83" xfId="1" applyFont="1" applyBorder="1" applyAlignment="1">
      <alignment horizontal="left" vertical="top" wrapText="1"/>
    </xf>
    <xf numFmtId="0" fontId="18" fillId="0" borderId="76" xfId="1" applyFont="1" applyBorder="1" applyAlignment="1">
      <alignment horizontal="left" vertical="top" wrapText="1"/>
    </xf>
    <xf numFmtId="0" fontId="18" fillId="0" borderId="83" xfId="1" applyFont="1" applyBorder="1" applyAlignment="1">
      <alignment horizontal="left" vertical="top" wrapText="1" shrinkToFit="1"/>
    </xf>
    <xf numFmtId="0" fontId="18" fillId="0" borderId="76" xfId="1" applyFont="1" applyBorder="1" applyAlignment="1">
      <alignment horizontal="left" vertical="top" wrapText="1" shrinkToFit="1"/>
    </xf>
    <xf numFmtId="49" fontId="18" fillId="0" borderId="76" xfId="1" applyNumberFormat="1" applyFont="1" applyBorder="1" applyAlignment="1">
      <alignment horizontal="left" vertical="top" wrapText="1"/>
    </xf>
    <xf numFmtId="165" fontId="18" fillId="0" borderId="76" xfId="1" applyNumberFormat="1" applyFont="1" applyBorder="1" applyAlignment="1">
      <alignment horizontal="left" vertical="top"/>
    </xf>
    <xf numFmtId="0" fontId="18" fillId="0" borderId="83" xfId="1" applyFont="1" applyBorder="1" applyAlignment="1">
      <alignment horizontal="left" vertical="top" wrapText="1"/>
    </xf>
    <xf numFmtId="0" fontId="54" fillId="0" borderId="77" xfId="0" applyFont="1" applyBorder="1" applyAlignment="1">
      <alignment horizontal="left" vertical="top"/>
    </xf>
    <xf numFmtId="0" fontId="25" fillId="0" borderId="78" xfId="1" applyFont="1" applyBorder="1" applyAlignment="1">
      <alignment horizontal="left" vertical="top" wrapText="1"/>
    </xf>
    <xf numFmtId="0" fontId="25" fillId="0" borderId="77" xfId="1" applyFont="1" applyBorder="1" applyAlignment="1">
      <alignment horizontal="left" vertical="top" wrapText="1"/>
    </xf>
    <xf numFmtId="0" fontId="20" fillId="0" borderId="20" xfId="1" applyFont="1" applyBorder="1" applyAlignment="1">
      <alignment horizontal="left" vertical="top" wrapText="1"/>
    </xf>
    <xf numFmtId="0" fontId="20" fillId="0" borderId="64" xfId="1" applyFont="1" applyBorder="1" applyAlignment="1">
      <alignment horizontal="left" vertical="top" wrapText="1"/>
    </xf>
    <xf numFmtId="0" fontId="18" fillId="0" borderId="69" xfId="1" applyFont="1" applyBorder="1" applyAlignment="1">
      <alignment horizontal="left" vertical="top" wrapText="1"/>
    </xf>
    <xf numFmtId="0" fontId="18" fillId="0" borderId="90" xfId="1" applyFont="1" applyBorder="1" applyAlignment="1">
      <alignment horizontal="left" vertical="top" wrapText="1"/>
    </xf>
    <xf numFmtId="0" fontId="20" fillId="24" borderId="40" xfId="1" applyFont="1" applyFill="1" applyBorder="1" applyAlignment="1">
      <alignment horizontal="right" vertical="top" wrapText="1"/>
    </xf>
    <xf numFmtId="0" fontId="20" fillId="24" borderId="37" xfId="1" applyFont="1" applyFill="1" applyBorder="1" applyAlignment="1">
      <alignment horizontal="right" vertical="top" wrapText="1"/>
    </xf>
    <xf numFmtId="0" fontId="20" fillId="24" borderId="38" xfId="1" applyFont="1" applyFill="1" applyBorder="1" applyAlignment="1">
      <alignment horizontal="right" vertical="top" wrapText="1"/>
    </xf>
    <xf numFmtId="0" fontId="18" fillId="7" borderId="40" xfId="1" applyFont="1" applyFill="1" applyBorder="1" applyAlignment="1">
      <alignment vertical="top"/>
    </xf>
    <xf numFmtId="0" fontId="18" fillId="7" borderId="37" xfId="1" applyFont="1" applyFill="1" applyBorder="1" applyAlignment="1">
      <alignment vertical="top"/>
    </xf>
    <xf numFmtId="0" fontId="18" fillId="7" borderId="38" xfId="1" applyFont="1" applyFill="1" applyBorder="1" applyAlignment="1">
      <alignment vertical="top"/>
    </xf>
    <xf numFmtId="0" fontId="20" fillId="7" borderId="37" xfId="1" applyFont="1" applyFill="1" applyBorder="1" applyAlignment="1">
      <alignment horizontal="right" vertical="top"/>
    </xf>
    <xf numFmtId="0" fontId="20" fillId="7" borderId="38" xfId="1" applyFont="1" applyFill="1" applyBorder="1" applyAlignment="1">
      <alignment horizontal="right" vertical="top"/>
    </xf>
    <xf numFmtId="49" fontId="20" fillId="8" borderId="37" xfId="1" applyNumberFormat="1" applyFont="1" applyFill="1" applyBorder="1" applyAlignment="1">
      <alignment horizontal="right" vertical="top" wrapText="1"/>
    </xf>
    <xf numFmtId="49" fontId="20" fillId="8" borderId="38" xfId="1" applyNumberFormat="1" applyFont="1" applyFill="1" applyBorder="1" applyAlignment="1">
      <alignment horizontal="right" vertical="top" wrapText="1"/>
    </xf>
    <xf numFmtId="0" fontId="18" fillId="0" borderId="52" xfId="1" applyFont="1" applyBorder="1" applyAlignment="1">
      <alignment horizontal="center" vertical="center" textRotation="90"/>
    </xf>
    <xf numFmtId="0" fontId="1" fillId="0" borderId="22" xfId="0" applyFont="1" applyBorder="1" applyAlignment="1">
      <alignment horizontal="center" vertical="center" textRotation="90"/>
    </xf>
    <xf numFmtId="0" fontId="1" fillId="0" borderId="56" xfId="0" applyFont="1" applyBorder="1" applyAlignment="1">
      <alignment horizontal="center" vertical="center" textRotation="90"/>
    </xf>
    <xf numFmtId="0" fontId="16" fillId="7" borderId="50" xfId="1" applyFill="1" applyBorder="1"/>
    <xf numFmtId="0" fontId="16" fillId="7" borderId="46" xfId="1" applyFill="1" applyBorder="1"/>
    <xf numFmtId="0" fontId="20" fillId="8" borderId="50" xfId="1" applyFont="1" applyFill="1" applyBorder="1" applyAlignment="1">
      <alignment horizontal="left" vertical="top" wrapText="1"/>
    </xf>
    <xf numFmtId="0" fontId="20" fillId="2" borderId="35" xfId="1" applyFont="1" applyFill="1" applyBorder="1" applyAlignment="1">
      <alignment vertical="center" wrapText="1"/>
    </xf>
    <xf numFmtId="0" fontId="20" fillId="2" borderId="26" xfId="1" applyFont="1" applyFill="1" applyBorder="1" applyAlignment="1">
      <alignment vertical="center"/>
    </xf>
    <xf numFmtId="0" fontId="20" fillId="2" borderId="27" xfId="1" applyFont="1" applyFill="1" applyBorder="1" applyAlignment="1">
      <alignment vertical="center"/>
    </xf>
    <xf numFmtId="0" fontId="18" fillId="12" borderId="19" xfId="1" applyFont="1" applyFill="1" applyBorder="1" applyAlignment="1">
      <alignment horizontal="center" vertical="top" wrapText="1"/>
    </xf>
    <xf numFmtId="0" fontId="18" fillId="12" borderId="62" xfId="1" applyFont="1" applyFill="1" applyBorder="1" applyAlignment="1">
      <alignment horizontal="center" vertical="top" wrapText="1"/>
    </xf>
    <xf numFmtId="0" fontId="23" fillId="7" borderId="0" xfId="0" applyFont="1" applyFill="1" applyAlignment="1">
      <alignment horizontal="left" vertical="center"/>
    </xf>
    <xf numFmtId="0" fontId="23" fillId="7" borderId="30" xfId="0" applyFont="1" applyFill="1" applyBorder="1" applyAlignment="1">
      <alignment horizontal="left" vertical="center"/>
    </xf>
    <xf numFmtId="49" fontId="20" fillId="0" borderId="29" xfId="1" applyNumberFormat="1" applyFont="1" applyBorder="1" applyAlignment="1">
      <alignment horizontal="left" vertical="top" wrapText="1"/>
    </xf>
    <xf numFmtId="0" fontId="20" fillId="0" borderId="29" xfId="1" applyFont="1" applyBorder="1" applyAlignment="1">
      <alignment horizontal="left" vertical="top" wrapText="1"/>
    </xf>
    <xf numFmtId="165" fontId="18" fillId="0" borderId="29" xfId="1" applyNumberFormat="1" applyFont="1" applyBorder="1" applyAlignment="1">
      <alignment horizontal="left" vertical="top"/>
    </xf>
    <xf numFmtId="0" fontId="18" fillId="0" borderId="29" xfId="1" applyFont="1" applyBorder="1" applyAlignment="1">
      <alignment horizontal="left" vertical="top"/>
    </xf>
    <xf numFmtId="0" fontId="18" fillId="0" borderId="61" xfId="1" applyFont="1" applyBorder="1" applyAlignment="1">
      <alignment horizontal="left" vertical="top" wrapText="1" shrinkToFit="1"/>
    </xf>
    <xf numFmtId="0" fontId="17" fillId="0" borderId="1" xfId="1" applyFont="1" applyBorder="1" applyAlignment="1">
      <alignment horizontal="center" vertical="top" wrapText="1"/>
    </xf>
    <xf numFmtId="0" fontId="17" fillId="0" borderId="34" xfId="1" applyFont="1" applyBorder="1" applyAlignment="1">
      <alignment horizontal="center" vertical="top" wrapText="1"/>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8" fillId="0" borderId="48" xfId="1" applyFont="1" applyBorder="1" applyAlignment="1">
      <alignment horizontal="center" vertical="center"/>
    </xf>
    <xf numFmtId="0" fontId="18" fillId="0" borderId="3" xfId="1"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textRotation="90" wrapText="1"/>
    </xf>
    <xf numFmtId="0" fontId="1" fillId="0" borderId="27"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8" fillId="0" borderId="54" xfId="1" applyFont="1" applyBorder="1" applyAlignment="1">
      <alignment horizontal="center" vertical="center" wrapText="1"/>
    </xf>
    <xf numFmtId="0" fontId="1" fillId="3" borderId="17" xfId="0" applyFont="1" applyFill="1" applyBorder="1" applyAlignment="1">
      <alignment horizontal="center" vertical="center" textRotation="90"/>
    </xf>
    <xf numFmtId="0" fontId="18" fillId="3" borderId="54" xfId="1" applyFont="1" applyFill="1" applyBorder="1" applyAlignment="1">
      <alignment horizontal="center" vertical="center" textRotation="90"/>
    </xf>
    <xf numFmtId="165" fontId="18" fillId="3" borderId="3" xfId="1" applyNumberFormat="1" applyFont="1" applyFill="1" applyBorder="1" applyAlignment="1">
      <alignment horizontal="center" vertical="center" textRotation="90" wrapText="1" shrinkToFit="1"/>
    </xf>
    <xf numFmtId="165" fontId="18" fillId="3" borderId="8" xfId="1" applyNumberFormat="1" applyFont="1" applyFill="1" applyBorder="1" applyAlignment="1">
      <alignment horizontal="center" vertical="center" textRotation="90" wrapText="1" shrinkToFit="1"/>
    </xf>
    <xf numFmtId="165" fontId="18" fillId="3" borderId="17" xfId="1" applyNumberFormat="1" applyFont="1" applyFill="1" applyBorder="1" applyAlignment="1">
      <alignment horizontal="center" vertical="center" textRotation="90" wrapText="1" shrinkToFit="1"/>
    </xf>
    <xf numFmtId="0" fontId="18" fillId="0" borderId="44" xfId="1" applyFont="1" applyBorder="1" applyAlignment="1">
      <alignment vertical="center" textRotation="90"/>
    </xf>
    <xf numFmtId="0" fontId="18" fillId="0" borderId="29" xfId="1" applyFont="1" applyBorder="1" applyAlignment="1">
      <alignment vertical="center" textRotation="90"/>
    </xf>
    <xf numFmtId="0" fontId="18" fillId="0" borderId="54" xfId="1" applyFont="1" applyBorder="1" applyAlignment="1">
      <alignment vertical="center" textRotation="90"/>
    </xf>
    <xf numFmtId="0" fontId="18" fillId="0" borderId="44" xfId="1" applyFont="1" applyBorder="1" applyAlignment="1">
      <alignment horizontal="center" vertical="center" textRotation="90" shrinkToFit="1"/>
    </xf>
    <xf numFmtId="0" fontId="18" fillId="0" borderId="29" xfId="1" applyFont="1" applyBorder="1" applyAlignment="1">
      <alignment horizontal="center" vertical="center" textRotation="90" shrinkToFit="1"/>
    </xf>
    <xf numFmtId="0" fontId="18" fillId="0" borderId="54" xfId="1" applyFont="1" applyBorder="1" applyAlignment="1">
      <alignment horizontal="center" vertical="center" textRotation="90" shrinkToFit="1"/>
    </xf>
    <xf numFmtId="0" fontId="18" fillId="0" borderId="44" xfId="1" applyFont="1" applyBorder="1" applyAlignment="1">
      <alignment horizontal="center" vertical="center" textRotation="90"/>
    </xf>
    <xf numFmtId="0" fontId="1" fillId="0" borderId="29" xfId="0" applyFont="1" applyBorder="1" applyAlignment="1">
      <alignment horizontal="center" vertical="center" textRotation="90"/>
    </xf>
    <xf numFmtId="0" fontId="1" fillId="0" borderId="54" xfId="0" applyFont="1" applyBorder="1" applyAlignment="1">
      <alignment horizontal="center" vertical="center" textRotation="90"/>
    </xf>
    <xf numFmtId="0" fontId="18" fillId="0" borderId="44" xfId="1" applyFont="1" applyBorder="1" applyAlignment="1">
      <alignment horizontal="center" vertical="center" textRotation="90" wrapText="1" shrinkToFit="1"/>
    </xf>
    <xf numFmtId="0" fontId="18" fillId="0" borderId="29" xfId="1" applyFont="1" applyBorder="1" applyAlignment="1">
      <alignment horizontal="center" vertical="center" textRotation="90" wrapText="1" shrinkToFit="1"/>
    </xf>
    <xf numFmtId="0" fontId="18" fillId="0" borderId="54" xfId="1" applyFont="1" applyBorder="1" applyAlignment="1">
      <alignment horizontal="center" vertical="center" textRotation="90" wrapText="1" shrinkToFit="1"/>
    </xf>
    <xf numFmtId="0" fontId="18" fillId="0" borderId="44" xfId="1" applyFont="1" applyBorder="1" applyAlignment="1">
      <alignment horizontal="center" vertical="center" wrapText="1" shrinkToFit="1"/>
    </xf>
    <xf numFmtId="0" fontId="18" fillId="0" borderId="29" xfId="1" applyFont="1" applyBorder="1" applyAlignment="1">
      <alignment horizontal="center" vertical="center" wrapText="1" shrinkToFit="1"/>
    </xf>
    <xf numFmtId="0" fontId="18" fillId="0" borderId="54" xfId="1" applyFont="1" applyBorder="1" applyAlignment="1">
      <alignment horizontal="center" vertical="center" wrapText="1" shrinkToFit="1"/>
    </xf>
    <xf numFmtId="165" fontId="18" fillId="3" borderId="44" xfId="1" applyNumberFormat="1" applyFont="1" applyFill="1" applyBorder="1" applyAlignment="1">
      <alignment horizontal="center" vertical="center" textRotation="90" wrapText="1" shrinkToFit="1"/>
    </xf>
    <xf numFmtId="165" fontId="18" fillId="3" borderId="29" xfId="1" applyNumberFormat="1" applyFont="1" applyFill="1" applyBorder="1" applyAlignment="1">
      <alignment horizontal="center" vertical="center" textRotation="90" wrapText="1" shrinkToFit="1"/>
    </xf>
    <xf numFmtId="165" fontId="18" fillId="3" borderId="54" xfId="1" applyNumberFormat="1" applyFont="1" applyFill="1" applyBorder="1" applyAlignment="1">
      <alignment horizontal="center" vertical="center" textRotation="90" wrapText="1" shrinkToFit="1"/>
    </xf>
    <xf numFmtId="49" fontId="20" fillId="8" borderId="50" xfId="1" applyNumberFormat="1" applyFont="1" applyFill="1" applyBorder="1" applyAlignment="1">
      <alignment horizontal="center" vertical="top" wrapText="1"/>
    </xf>
    <xf numFmtId="49" fontId="20" fillId="8" borderId="46" xfId="1" applyNumberFormat="1" applyFont="1" applyFill="1" applyBorder="1" applyAlignment="1">
      <alignment horizontal="center" vertical="top" wrapText="1"/>
    </xf>
    <xf numFmtId="49" fontId="20" fillId="2" borderId="50" xfId="1" applyNumberFormat="1" applyFont="1" applyFill="1" applyBorder="1" applyAlignment="1">
      <alignment horizontal="left" vertical="top" wrapText="1"/>
    </xf>
    <xf numFmtId="49" fontId="20" fillId="12" borderId="2" xfId="1" applyNumberFormat="1" applyFont="1" applyFill="1" applyBorder="1" applyAlignment="1">
      <alignment horizontal="left" vertical="top" wrapText="1"/>
    </xf>
    <xf numFmtId="0" fontId="18" fillId="12" borderId="32" xfId="1" applyFont="1" applyFill="1" applyBorder="1" applyAlignment="1">
      <alignment horizontal="center" vertical="top" wrapText="1"/>
    </xf>
    <xf numFmtId="0" fontId="18" fillId="12" borderId="22" xfId="1" applyFont="1" applyFill="1" applyBorder="1" applyAlignment="1">
      <alignment horizontal="center" vertical="top" wrapText="1"/>
    </xf>
    <xf numFmtId="0" fontId="18" fillId="12" borderId="49" xfId="1" applyFont="1" applyFill="1" applyBorder="1" applyAlignment="1">
      <alignment horizontal="center" vertical="top" wrapText="1"/>
    </xf>
    <xf numFmtId="165" fontId="18" fillId="3" borderId="19" xfId="1" applyNumberFormat="1" applyFont="1" applyFill="1" applyBorder="1" applyAlignment="1">
      <alignment horizontal="left" vertical="top"/>
    </xf>
    <xf numFmtId="165" fontId="18" fillId="3" borderId="33" xfId="1" applyNumberFormat="1" applyFont="1" applyFill="1" applyBorder="1" applyAlignment="1">
      <alignment horizontal="left" vertical="top"/>
    </xf>
    <xf numFmtId="3" fontId="18" fillId="3" borderId="19" xfId="8" applyNumberFormat="1" applyFont="1" applyFill="1" applyBorder="1" applyAlignment="1">
      <alignment horizontal="left" vertical="top" wrapText="1"/>
    </xf>
    <xf numFmtId="3" fontId="18" fillId="3" borderId="33" xfId="8" applyNumberFormat="1" applyFont="1" applyFill="1" applyBorder="1" applyAlignment="1">
      <alignment horizontal="left" vertical="top" wrapText="1"/>
    </xf>
    <xf numFmtId="3" fontId="18" fillId="3" borderId="19" xfId="8" applyNumberFormat="1" applyFont="1" applyFill="1" applyBorder="1" applyAlignment="1">
      <alignment horizontal="left" vertical="top"/>
    </xf>
    <xf numFmtId="3" fontId="18" fillId="3" borderId="33" xfId="8" applyNumberFormat="1" applyFont="1" applyFill="1" applyBorder="1" applyAlignment="1">
      <alignment horizontal="left" vertical="top"/>
    </xf>
    <xf numFmtId="0" fontId="18" fillId="21" borderId="84" xfId="0" applyFont="1" applyFill="1" applyBorder="1" applyAlignment="1">
      <alignment horizontal="left" vertical="top" wrapText="1"/>
    </xf>
    <xf numFmtId="0" fontId="25" fillId="21" borderId="76" xfId="0" applyFont="1" applyFill="1" applyBorder="1" applyAlignment="1">
      <alignment horizontal="left" vertical="top"/>
    </xf>
    <xf numFmtId="0" fontId="25" fillId="21" borderId="84" xfId="0" applyFont="1" applyFill="1" applyBorder="1" applyAlignment="1">
      <alignment horizontal="left" vertical="top"/>
    </xf>
    <xf numFmtId="0" fontId="18" fillId="0" borderId="8" xfId="0" applyFont="1" applyBorder="1" applyAlignment="1">
      <alignment horizontal="left" vertical="top"/>
    </xf>
    <xf numFmtId="0" fontId="18" fillId="0" borderId="43" xfId="0" applyFont="1" applyBorder="1" applyAlignment="1">
      <alignment horizontal="left" vertical="top" wrapText="1"/>
    </xf>
    <xf numFmtId="0" fontId="18" fillId="0" borderId="94" xfId="0" applyFont="1" applyBorder="1" applyAlignment="1">
      <alignment horizontal="left" vertical="top" wrapText="1"/>
    </xf>
    <xf numFmtId="3" fontId="30" fillId="12" borderId="1" xfId="8" applyNumberFormat="1" applyFont="1" applyFill="1" applyBorder="1" applyAlignment="1">
      <alignment horizontal="center" vertical="center" wrapText="1"/>
    </xf>
    <xf numFmtId="3" fontId="30" fillId="12" borderId="34" xfId="8" applyNumberFormat="1" applyFont="1" applyFill="1" applyBorder="1" applyAlignment="1">
      <alignment horizontal="center" vertical="center" wrapText="1"/>
    </xf>
    <xf numFmtId="49" fontId="20" fillId="12" borderId="35" xfId="8" applyNumberFormat="1" applyFont="1" applyFill="1" applyBorder="1" applyAlignment="1">
      <alignment horizontal="left" vertical="top" wrapText="1"/>
    </xf>
    <xf numFmtId="49" fontId="20" fillId="12" borderId="26" xfId="8" applyNumberFormat="1" applyFont="1" applyFill="1" applyBorder="1" applyAlignment="1">
      <alignment horizontal="left" vertical="top" wrapText="1"/>
    </xf>
    <xf numFmtId="49" fontId="20" fillId="12" borderId="0" xfId="8" applyNumberFormat="1" applyFont="1" applyFill="1" applyAlignment="1">
      <alignment horizontal="left" vertical="top" wrapText="1"/>
    </xf>
    <xf numFmtId="49" fontId="20" fillId="12" borderId="27" xfId="8" applyNumberFormat="1" applyFont="1" applyFill="1" applyBorder="1" applyAlignment="1">
      <alignment horizontal="left" vertical="top" wrapText="1"/>
    </xf>
    <xf numFmtId="0" fontId="18" fillId="12" borderId="46" xfId="8" applyFont="1" applyFill="1" applyBorder="1" applyAlignment="1">
      <alignment horizontal="right" vertical="top" wrapText="1"/>
    </xf>
    <xf numFmtId="0" fontId="18" fillId="12" borderId="1" xfId="8" applyFont="1" applyFill="1" applyBorder="1" applyAlignment="1">
      <alignment horizontal="right" vertical="top" wrapText="1"/>
    </xf>
    <xf numFmtId="0" fontId="18" fillId="3" borderId="8" xfId="0" applyFont="1" applyFill="1" applyBorder="1" applyAlignment="1">
      <alignment horizontal="left" vertical="top" wrapText="1"/>
    </xf>
    <xf numFmtId="0" fontId="18" fillId="3" borderId="93" xfId="0" applyFont="1" applyFill="1" applyBorder="1" applyAlignment="1">
      <alignment horizontal="left" vertical="top" wrapText="1"/>
    </xf>
    <xf numFmtId="0" fontId="18" fillId="3" borderId="84" xfId="0" applyFont="1" applyFill="1" applyBorder="1" applyAlignment="1">
      <alignment horizontal="left" vertical="top" wrapText="1"/>
    </xf>
    <xf numFmtId="49" fontId="18" fillId="3" borderId="29" xfId="8" applyNumberFormat="1" applyFont="1" applyFill="1" applyBorder="1" applyAlignment="1">
      <alignment vertical="top"/>
    </xf>
    <xf numFmtId="0" fontId="18" fillId="0" borderId="29" xfId="8" applyFont="1" applyBorder="1" applyAlignment="1">
      <alignment horizontal="left" vertical="top" wrapText="1"/>
    </xf>
    <xf numFmtId="0" fontId="18" fillId="0" borderId="76" xfId="0" applyFont="1" applyBorder="1" applyAlignment="1">
      <alignment horizontal="left" vertical="top"/>
    </xf>
    <xf numFmtId="0" fontId="61" fillId="0" borderId="33" xfId="0" applyFont="1" applyBorder="1" applyAlignment="1">
      <alignment horizontal="left" vertical="top" wrapText="1"/>
    </xf>
    <xf numFmtId="0" fontId="61" fillId="0" borderId="29" xfId="0" applyFont="1" applyBorder="1" applyAlignment="1">
      <alignment horizontal="left" vertical="top" wrapText="1"/>
    </xf>
    <xf numFmtId="0" fontId="18" fillId="0" borderId="0" xfId="8" applyFont="1" applyAlignment="1">
      <alignment vertical="top"/>
    </xf>
    <xf numFmtId="49" fontId="18" fillId="3" borderId="19" xfId="8" applyNumberFormat="1" applyFont="1" applyFill="1" applyBorder="1" applyAlignment="1">
      <alignment horizontal="left" vertical="top"/>
    </xf>
    <xf numFmtId="49" fontId="18" fillId="3" borderId="8" xfId="8" applyNumberFormat="1" applyFont="1" applyFill="1" applyBorder="1" applyAlignment="1">
      <alignment horizontal="left" vertical="top"/>
    </xf>
    <xf numFmtId="49" fontId="18" fillId="3" borderId="33" xfId="8" applyNumberFormat="1" applyFont="1" applyFill="1" applyBorder="1" applyAlignment="1">
      <alignment horizontal="left" vertical="top"/>
    </xf>
    <xf numFmtId="0" fontId="18" fillId="0" borderId="19" xfId="8" applyFont="1" applyBorder="1" applyAlignment="1">
      <alignment horizontal="left" vertical="top" wrapText="1"/>
    </xf>
    <xf numFmtId="0" fontId="18" fillId="0" borderId="8" xfId="8" applyFont="1" applyBorder="1" applyAlignment="1">
      <alignment horizontal="left" vertical="top" wrapText="1"/>
    </xf>
    <xf numFmtId="0" fontId="18" fillId="0" borderId="33" xfId="8" applyFont="1" applyBorder="1" applyAlignment="1">
      <alignment horizontal="left" vertical="top" wrapText="1"/>
    </xf>
    <xf numFmtId="0" fontId="18" fillId="3" borderId="91" xfId="0" applyFont="1" applyFill="1" applyBorder="1" applyAlignment="1">
      <alignment horizontal="left" vertical="top" wrapText="1"/>
    </xf>
    <xf numFmtId="0" fontId="18" fillId="0" borderId="28" xfId="0" applyFont="1" applyBorder="1" applyAlignment="1">
      <alignment horizontal="left" vertical="top"/>
    </xf>
    <xf numFmtId="0" fontId="18" fillId="0" borderId="64" xfId="0" applyFont="1" applyBorder="1" applyAlignment="1">
      <alignment horizontal="left" vertical="top"/>
    </xf>
    <xf numFmtId="0" fontId="20" fillId="21" borderId="93" xfId="0" applyFont="1" applyFill="1" applyBorder="1" applyAlignment="1">
      <alignment horizontal="left" vertical="top" wrapText="1"/>
    </xf>
    <xf numFmtId="0" fontId="20" fillId="21" borderId="84" xfId="0" applyFont="1" applyFill="1" applyBorder="1" applyAlignment="1">
      <alignment horizontal="left" vertical="top" wrapText="1"/>
    </xf>
    <xf numFmtId="0" fontId="18" fillId="3" borderId="109" xfId="0" applyFont="1" applyFill="1" applyBorder="1" applyAlignment="1">
      <alignment horizontal="left" vertical="top" wrapText="1"/>
    </xf>
    <xf numFmtId="0" fontId="18" fillId="3" borderId="144" xfId="0" applyFont="1" applyFill="1" applyBorder="1" applyAlignment="1">
      <alignment horizontal="left" vertical="top" wrapText="1"/>
    </xf>
    <xf numFmtId="0" fontId="18" fillId="3" borderId="110" xfId="0" applyFont="1" applyFill="1" applyBorder="1" applyAlignment="1">
      <alignment horizontal="left" vertical="top" wrapText="1"/>
    </xf>
    <xf numFmtId="0" fontId="25" fillId="0" borderId="76" xfId="0" applyFont="1" applyBorder="1" applyAlignment="1">
      <alignment horizontal="left" vertical="top" wrapText="1"/>
    </xf>
    <xf numFmtId="0" fontId="18" fillId="0" borderId="62" xfId="0" applyFont="1" applyBorder="1" applyAlignment="1">
      <alignment horizontal="left" vertical="top" wrapText="1"/>
    </xf>
    <xf numFmtId="0" fontId="18" fillId="0" borderId="9" xfId="0" applyFont="1" applyBorder="1" applyAlignment="1">
      <alignment horizontal="left" vertical="top" wrapText="1"/>
    </xf>
    <xf numFmtId="0" fontId="18" fillId="0" borderId="92" xfId="0" applyFont="1" applyBorder="1" applyAlignment="1">
      <alignment horizontal="left" vertical="top" wrapText="1"/>
    </xf>
    <xf numFmtId="0" fontId="18" fillId="0" borderId="87" xfId="0" applyFont="1" applyBorder="1" applyAlignment="1">
      <alignment horizontal="left" vertical="top" wrapText="1"/>
    </xf>
    <xf numFmtId="0" fontId="18" fillId="0" borderId="93" xfId="0" applyFont="1" applyBorder="1" applyAlignment="1">
      <alignment horizontal="left" vertical="top" wrapText="1"/>
    </xf>
    <xf numFmtId="0" fontId="20" fillId="21" borderId="19" xfId="0" applyFont="1" applyFill="1" applyBorder="1" applyAlignment="1">
      <alignment horizontal="left" vertical="top" wrapText="1"/>
    </xf>
    <xf numFmtId="0" fontId="20" fillId="21" borderId="8" xfId="0" applyFont="1" applyFill="1" applyBorder="1" applyAlignment="1">
      <alignment horizontal="left" vertical="top" wrapText="1"/>
    </xf>
    <xf numFmtId="0" fontId="61" fillId="0" borderId="19" xfId="0" applyFont="1" applyBorder="1" applyAlignment="1">
      <alignment horizontal="left" vertical="top" wrapText="1"/>
    </xf>
    <xf numFmtId="0" fontId="61" fillId="0" borderId="8" xfId="0" applyFont="1" applyBorder="1" applyAlignment="1">
      <alignment horizontal="left" vertical="top" wrapText="1"/>
    </xf>
    <xf numFmtId="49" fontId="20" fillId="12" borderId="1" xfId="8" applyNumberFormat="1" applyFont="1" applyFill="1" applyBorder="1" applyAlignment="1">
      <alignment horizontal="right" vertical="top" wrapText="1"/>
    </xf>
    <xf numFmtId="0" fontId="18" fillId="0" borderId="45" xfId="0" applyFont="1" applyBorder="1" applyAlignment="1">
      <alignment horizontal="left" vertical="top" wrapText="1"/>
    </xf>
    <xf numFmtId="0" fontId="20" fillId="21" borderId="12" xfId="0" applyFont="1" applyFill="1" applyBorder="1" applyAlignment="1">
      <alignment horizontal="left" vertical="top" wrapText="1"/>
    </xf>
    <xf numFmtId="0" fontId="18" fillId="12" borderId="28" xfId="8" applyFont="1" applyFill="1" applyBorder="1" applyAlignment="1">
      <alignment horizontal="center" vertical="top" wrapText="1"/>
    </xf>
    <xf numFmtId="0" fontId="18" fillId="12" borderId="106" xfId="8" applyFont="1" applyFill="1" applyBorder="1" applyAlignment="1">
      <alignment horizontal="center" vertical="top" wrapText="1"/>
    </xf>
    <xf numFmtId="49" fontId="20" fillId="19" borderId="37" xfId="8" applyNumberFormat="1" applyFont="1" applyFill="1" applyBorder="1" applyAlignment="1">
      <alignment horizontal="right" vertical="top" wrapText="1"/>
    </xf>
    <xf numFmtId="49" fontId="20" fillId="16" borderId="37" xfId="8" applyNumberFormat="1" applyFont="1" applyFill="1" applyBorder="1" applyAlignment="1">
      <alignment horizontal="right" vertical="top" wrapText="1"/>
    </xf>
    <xf numFmtId="49" fontId="20" fillId="7" borderId="1" xfId="8" applyNumberFormat="1" applyFont="1" applyFill="1" applyBorder="1" applyAlignment="1">
      <alignment horizontal="right" vertical="top"/>
    </xf>
    <xf numFmtId="0" fontId="18" fillId="7" borderId="1" xfId="8" applyFont="1" applyFill="1" applyBorder="1" applyAlignment="1">
      <alignment vertical="top"/>
    </xf>
    <xf numFmtId="0" fontId="54" fillId="0" borderId="110" xfId="0" applyFont="1" applyBorder="1" applyAlignment="1">
      <alignment horizontal="left" vertical="top" wrapText="1"/>
    </xf>
    <xf numFmtId="0" fontId="54" fillId="0" borderId="118" xfId="0" applyFont="1" applyBorder="1" applyAlignment="1">
      <alignment horizontal="left" vertical="top" wrapText="1"/>
    </xf>
    <xf numFmtId="0" fontId="18" fillId="3" borderId="42" xfId="0" applyFont="1" applyFill="1" applyBorder="1" applyAlignment="1">
      <alignment horizontal="left" vertical="top" wrapText="1"/>
    </xf>
    <xf numFmtId="0" fontId="18" fillId="3" borderId="28" xfId="0" applyFont="1" applyFill="1" applyBorder="1" applyAlignment="1">
      <alignment horizontal="left" vertical="top" wrapText="1"/>
    </xf>
    <xf numFmtId="0" fontId="18" fillId="3" borderId="0" xfId="0" applyFont="1" applyFill="1" applyAlignment="1">
      <alignment horizontal="left" vertical="top" wrapText="1"/>
    </xf>
    <xf numFmtId="0" fontId="20" fillId="16" borderId="35" xfId="8" applyFont="1" applyFill="1" applyBorder="1" applyAlignment="1">
      <alignment horizontal="left" vertical="top"/>
    </xf>
    <xf numFmtId="0" fontId="20" fillId="16" borderId="26" xfId="8" applyFont="1" applyFill="1" applyBorder="1" applyAlignment="1">
      <alignment horizontal="left" vertical="top"/>
    </xf>
    <xf numFmtId="0" fontId="20" fillId="16" borderId="27" xfId="8" applyFont="1" applyFill="1" applyBorder="1" applyAlignment="1">
      <alignment horizontal="left" vertical="top"/>
    </xf>
    <xf numFmtId="49" fontId="20" fillId="19" borderId="35" xfId="8" applyNumberFormat="1" applyFont="1" applyFill="1" applyBorder="1" applyAlignment="1">
      <alignment horizontal="left" vertical="top" wrapText="1"/>
    </xf>
    <xf numFmtId="49" fontId="20" fillId="19" borderId="26" xfId="8" applyNumberFormat="1" applyFont="1" applyFill="1" applyBorder="1" applyAlignment="1">
      <alignment horizontal="left" vertical="top" wrapText="1"/>
    </xf>
    <xf numFmtId="0" fontId="18" fillId="12" borderId="32" xfId="8" applyFont="1" applyFill="1" applyBorder="1" applyAlignment="1">
      <alignment horizontal="center" vertical="top"/>
    </xf>
    <xf numFmtId="0" fontId="18" fillId="12" borderId="21" xfId="8" applyFont="1" applyFill="1" applyBorder="1" applyAlignment="1">
      <alignment horizontal="center" vertical="top"/>
    </xf>
    <xf numFmtId="0" fontId="18" fillId="12" borderId="22" xfId="8" applyFont="1" applyFill="1" applyBorder="1" applyAlignment="1">
      <alignment horizontal="center" vertical="top"/>
    </xf>
    <xf numFmtId="0" fontId="18" fillId="12" borderId="178" xfId="8" applyFont="1" applyFill="1" applyBorder="1" applyAlignment="1">
      <alignment horizontal="center" vertical="top"/>
    </xf>
    <xf numFmtId="0" fontId="18" fillId="12" borderId="49" xfId="8" applyFont="1" applyFill="1" applyBorder="1" applyAlignment="1">
      <alignment horizontal="center" vertical="top"/>
    </xf>
    <xf numFmtId="0" fontId="20" fillId="0" borderId="69" xfId="0" applyFont="1" applyBorder="1" applyAlignment="1">
      <alignment horizontal="left" vertical="top" wrapText="1"/>
    </xf>
    <xf numFmtId="0" fontId="20" fillId="0" borderId="90" xfId="0" applyFont="1" applyBorder="1" applyAlignment="1">
      <alignment horizontal="left" vertical="top" wrapText="1"/>
    </xf>
    <xf numFmtId="0" fontId="18" fillId="3" borderId="88" xfId="0" applyFont="1" applyFill="1" applyBorder="1" applyAlignment="1">
      <alignment horizontal="left" vertical="top" wrapText="1"/>
    </xf>
    <xf numFmtId="0" fontId="18" fillId="3" borderId="172" xfId="0" applyFont="1" applyFill="1" applyBorder="1" applyAlignment="1">
      <alignment horizontal="left" vertical="top" wrapText="1"/>
    </xf>
    <xf numFmtId="0" fontId="20" fillId="2" borderId="26" xfId="8" applyFont="1" applyFill="1" applyBorder="1" applyAlignment="1">
      <alignment horizontal="left" vertical="top" wrapText="1"/>
    </xf>
    <xf numFmtId="49" fontId="20" fillId="12" borderId="176" xfId="8" applyNumberFormat="1" applyFont="1" applyFill="1" applyBorder="1" applyAlignment="1">
      <alignment horizontal="left" vertical="top"/>
    </xf>
    <xf numFmtId="49" fontId="20" fillId="12" borderId="182" xfId="8" applyNumberFormat="1" applyFont="1" applyFill="1" applyBorder="1" applyAlignment="1">
      <alignment horizontal="left" vertical="top"/>
    </xf>
    <xf numFmtId="49" fontId="20" fillId="3" borderId="76" xfId="8" applyNumberFormat="1" applyFont="1" applyFill="1" applyBorder="1" applyAlignment="1">
      <alignment horizontal="left" vertical="top" wrapText="1"/>
    </xf>
    <xf numFmtId="0" fontId="18" fillId="5" borderId="76" xfId="8" applyFont="1" applyFill="1" applyBorder="1" applyAlignment="1">
      <alignment horizontal="left" vertical="top" wrapText="1"/>
    </xf>
    <xf numFmtId="49" fontId="20" fillId="12" borderId="0" xfId="8" applyNumberFormat="1" applyFont="1" applyFill="1" applyAlignment="1">
      <alignment horizontal="right" vertical="top"/>
    </xf>
    <xf numFmtId="0" fontId="18" fillId="12" borderId="128" xfId="8" applyFont="1" applyFill="1" applyBorder="1" applyAlignment="1">
      <alignment horizontal="center" vertical="top" wrapText="1"/>
    </xf>
    <xf numFmtId="0" fontId="18" fillId="12" borderId="23" xfId="8" applyFont="1" applyFill="1" applyBorder="1" applyAlignment="1">
      <alignment horizontal="center" vertical="top" wrapText="1"/>
    </xf>
    <xf numFmtId="0" fontId="18" fillId="12" borderId="24" xfId="8" applyFont="1" applyFill="1" applyBorder="1" applyAlignment="1">
      <alignment horizontal="center" vertical="top" wrapText="1"/>
    </xf>
    <xf numFmtId="0" fontId="20" fillId="11" borderId="80" xfId="8" applyFont="1" applyFill="1" applyBorder="1" applyAlignment="1">
      <alignment horizontal="right" vertical="top"/>
    </xf>
    <xf numFmtId="0" fontId="20" fillId="11" borderId="131" xfId="8" applyFont="1" applyFill="1" applyBorder="1" applyAlignment="1">
      <alignment horizontal="right" vertical="top"/>
    </xf>
    <xf numFmtId="0" fontId="20" fillId="11" borderId="111" xfId="8" applyFont="1" applyFill="1" applyBorder="1" applyAlignment="1">
      <alignment horizontal="right" vertical="top"/>
    </xf>
    <xf numFmtId="0" fontId="20" fillId="11" borderId="67" xfId="8" applyFont="1" applyFill="1" applyBorder="1" applyAlignment="1">
      <alignment horizontal="center" vertical="top"/>
    </xf>
    <xf numFmtId="166" fontId="18" fillId="0" borderId="3" xfId="8" applyNumberFormat="1" applyFont="1" applyBorder="1" applyAlignment="1">
      <alignment horizontal="left" vertical="top"/>
    </xf>
    <xf numFmtId="0" fontId="18" fillId="3" borderId="3" xfId="8" applyFont="1" applyFill="1" applyBorder="1" applyAlignment="1">
      <alignment horizontal="left" vertical="top" wrapText="1"/>
    </xf>
    <xf numFmtId="0" fontId="18" fillId="0" borderId="3" xfId="8" applyFont="1" applyBorder="1" applyAlignment="1">
      <alignment horizontal="left" vertical="top"/>
    </xf>
    <xf numFmtId="0" fontId="18" fillId="0" borderId="25" xfId="8" applyFont="1" applyBorder="1" applyAlignment="1">
      <alignment horizontal="left" vertical="top"/>
    </xf>
    <xf numFmtId="0" fontId="18" fillId="0" borderId="64" xfId="8" applyFont="1" applyBorder="1" applyAlignment="1">
      <alignment horizontal="left" vertical="top"/>
    </xf>
    <xf numFmtId="0" fontId="54" fillId="0" borderId="154" xfId="8" applyFont="1" applyBorder="1" applyAlignment="1">
      <alignment horizontal="left" vertical="top" wrapText="1"/>
    </xf>
    <xf numFmtId="0" fontId="51" fillId="0" borderId="30" xfId="8" applyFont="1" applyBorder="1" applyAlignment="1">
      <alignment horizontal="left" vertical="top" wrapText="1"/>
    </xf>
    <xf numFmtId="0" fontId="51" fillId="0" borderId="65" xfId="8" applyFont="1" applyBorder="1" applyAlignment="1">
      <alignment horizontal="left" vertical="top" wrapText="1"/>
    </xf>
    <xf numFmtId="3" fontId="18" fillId="0" borderId="76" xfId="8" applyNumberFormat="1" applyFont="1" applyBorder="1" applyAlignment="1">
      <alignment horizontal="left" vertical="top"/>
    </xf>
    <xf numFmtId="3" fontId="18" fillId="0" borderId="76" xfId="8" applyNumberFormat="1" applyFont="1" applyBorder="1" applyAlignment="1">
      <alignment horizontal="left" vertical="top" wrapText="1"/>
    </xf>
    <xf numFmtId="0" fontId="18" fillId="0" borderId="111" xfId="8" applyFont="1" applyBorder="1" applyAlignment="1">
      <alignment horizontal="left" vertical="top" wrapText="1"/>
    </xf>
    <xf numFmtId="166" fontId="18" fillId="0" borderId="25" xfId="8" applyNumberFormat="1" applyFont="1" applyBorder="1" applyAlignment="1">
      <alignment horizontal="left" vertical="top"/>
    </xf>
    <xf numFmtId="166" fontId="18" fillId="0" borderId="28" xfId="8" applyNumberFormat="1" applyFont="1" applyBorder="1" applyAlignment="1">
      <alignment horizontal="left" vertical="top"/>
    </xf>
    <xf numFmtId="0" fontId="18" fillId="0" borderId="27" xfId="1" applyFont="1" applyBorder="1" applyAlignment="1">
      <alignment horizontal="center" vertical="top" wrapText="1"/>
    </xf>
    <xf numFmtId="0" fontId="20" fillId="0" borderId="30" xfId="8" applyFont="1" applyBorder="1" applyAlignment="1">
      <alignment horizontal="center" vertical="top" wrapText="1"/>
    </xf>
    <xf numFmtId="0" fontId="18" fillId="0" borderId="0" xfId="8" applyFont="1" applyAlignment="1">
      <alignment horizontal="center" vertical="top" wrapText="1"/>
    </xf>
    <xf numFmtId="0" fontId="18" fillId="0" borderId="30" xfId="8" applyFont="1" applyBorder="1" applyAlignment="1">
      <alignment horizontal="center" vertical="top" wrapText="1"/>
    </xf>
    <xf numFmtId="0" fontId="18" fillId="0" borderId="19" xfId="1" applyFont="1" applyBorder="1" applyAlignment="1">
      <alignment horizontal="center" vertical="center" wrapText="1"/>
    </xf>
    <xf numFmtId="0" fontId="18" fillId="0" borderId="17" xfId="1" applyFont="1" applyBorder="1" applyAlignment="1">
      <alignment horizontal="center" vertical="center" wrapText="1"/>
    </xf>
    <xf numFmtId="49" fontId="20" fillId="16" borderId="35" xfId="8" applyNumberFormat="1" applyFont="1" applyFill="1" applyBorder="1" applyAlignment="1">
      <alignment horizontal="left" vertical="top" wrapText="1"/>
    </xf>
    <xf numFmtId="49" fontId="20" fillId="16" borderId="26" xfId="8" applyNumberFormat="1" applyFont="1" applyFill="1" applyBorder="1" applyAlignment="1">
      <alignment horizontal="left" vertical="top" wrapText="1"/>
    </xf>
    <xf numFmtId="49" fontId="20" fillId="16" borderId="123" xfId="8" applyNumberFormat="1" applyFont="1" applyFill="1" applyBorder="1" applyAlignment="1">
      <alignment horizontal="left" vertical="top" wrapText="1"/>
    </xf>
    <xf numFmtId="0" fontId="18" fillId="16" borderId="46" xfId="8" applyFont="1" applyFill="1" applyBorder="1" applyAlignment="1">
      <alignment horizontal="center" vertical="top"/>
    </xf>
    <xf numFmtId="0" fontId="20" fillId="7" borderId="35" xfId="8" applyFont="1" applyFill="1" applyBorder="1" applyAlignment="1">
      <alignment horizontal="left" vertical="top" wrapText="1"/>
    </xf>
    <xf numFmtId="0" fontId="20" fillId="7" borderId="26" xfId="8" applyFont="1" applyFill="1" applyBorder="1" applyAlignment="1">
      <alignment horizontal="left" vertical="top" wrapText="1"/>
    </xf>
    <xf numFmtId="0" fontId="20" fillId="7" borderId="27" xfId="8" applyFont="1" applyFill="1" applyBorder="1" applyAlignment="1">
      <alignment horizontal="left" vertical="top" wrapText="1"/>
    </xf>
    <xf numFmtId="49" fontId="20" fillId="3" borderId="76" xfId="8" applyNumberFormat="1" applyFont="1" applyFill="1" applyBorder="1" applyAlignment="1">
      <alignment horizontal="left" vertical="top"/>
    </xf>
    <xf numFmtId="49" fontId="18" fillId="3" borderId="29" xfId="8" applyNumberFormat="1" applyFont="1" applyFill="1" applyBorder="1" applyAlignment="1">
      <alignment horizontal="left" vertical="top"/>
    </xf>
    <xf numFmtId="3" fontId="18" fillId="3" borderId="29" xfId="8" applyNumberFormat="1" applyFont="1" applyFill="1" applyBorder="1" applyAlignment="1">
      <alignment horizontal="left" vertical="top" wrapText="1"/>
    </xf>
    <xf numFmtId="0" fontId="20" fillId="3" borderId="77" xfId="0" applyFont="1" applyFill="1" applyBorder="1" applyAlignment="1">
      <alignment horizontal="left" vertical="top" wrapText="1"/>
    </xf>
    <xf numFmtId="0" fontId="20" fillId="0" borderId="0" xfId="0" applyFont="1" applyAlignment="1">
      <alignment horizontal="left" vertical="top" wrapText="1"/>
    </xf>
    <xf numFmtId="0" fontId="18" fillId="3" borderId="154" xfId="0" applyFont="1" applyFill="1" applyBorder="1" applyAlignment="1">
      <alignment horizontal="left" vertical="top" wrapText="1"/>
    </xf>
    <xf numFmtId="0" fontId="18" fillId="3" borderId="30" xfId="0" applyFont="1" applyFill="1" applyBorder="1" applyAlignment="1">
      <alignment horizontal="left" vertical="top" wrapText="1"/>
    </xf>
    <xf numFmtId="0" fontId="18" fillId="3" borderId="104" xfId="0" applyFont="1" applyFill="1" applyBorder="1" applyAlignment="1">
      <alignment horizontal="left" vertical="top" wrapText="1"/>
    </xf>
    <xf numFmtId="0" fontId="18" fillId="3" borderId="64" xfId="0" applyFont="1" applyFill="1" applyBorder="1" applyAlignment="1">
      <alignment horizontal="left" vertical="top" wrapText="1"/>
    </xf>
    <xf numFmtId="49" fontId="20" fillId="12" borderId="57" xfId="8" applyNumberFormat="1" applyFont="1" applyFill="1" applyBorder="1" applyAlignment="1">
      <alignment horizontal="right" vertical="top" wrapText="1"/>
    </xf>
    <xf numFmtId="49" fontId="20" fillId="12" borderId="17" xfId="8" applyNumberFormat="1" applyFont="1" applyFill="1" applyBorder="1" applyAlignment="1">
      <alignment horizontal="right" vertical="top" wrapText="1"/>
    </xf>
    <xf numFmtId="49" fontId="20" fillId="12" borderId="54" xfId="8" applyNumberFormat="1" applyFont="1" applyFill="1" applyBorder="1" applyAlignment="1">
      <alignment horizontal="right" vertical="top" wrapText="1"/>
    </xf>
    <xf numFmtId="0" fontId="20" fillId="0" borderId="204" xfId="0" applyFont="1" applyBorder="1" applyAlignment="1">
      <alignment horizontal="left" vertical="top" wrapText="1"/>
    </xf>
    <xf numFmtId="0" fontId="20" fillId="0" borderId="138" xfId="0" applyFont="1" applyBorder="1" applyAlignment="1">
      <alignment horizontal="left" vertical="top" wrapText="1"/>
    </xf>
    <xf numFmtId="0" fontId="20" fillId="0" borderId="205" xfId="0" applyFont="1" applyBorder="1" applyAlignment="1">
      <alignment horizontal="left" vertical="top" wrapText="1"/>
    </xf>
    <xf numFmtId="0" fontId="18" fillId="3" borderId="62"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9" xfId="0" applyFont="1" applyFill="1" applyBorder="1" applyAlignment="1">
      <alignment horizontal="left" vertical="top" wrapText="1"/>
    </xf>
    <xf numFmtId="49" fontId="20" fillId="12" borderId="50" xfId="8" applyNumberFormat="1" applyFont="1" applyFill="1" applyBorder="1" applyAlignment="1">
      <alignment horizontal="left" vertical="top" wrapText="1"/>
    </xf>
    <xf numFmtId="49" fontId="20" fillId="12" borderId="30" xfId="8" applyNumberFormat="1" applyFont="1" applyFill="1" applyBorder="1" applyAlignment="1">
      <alignment horizontal="left" vertical="top" wrapText="1"/>
    </xf>
    <xf numFmtId="0" fontId="18" fillId="3" borderId="82" xfId="0" applyFont="1" applyFill="1" applyBorder="1" applyAlignment="1">
      <alignment horizontal="left" vertical="top" wrapText="1"/>
    </xf>
    <xf numFmtId="0" fontId="18" fillId="3" borderId="81" xfId="0" applyFont="1" applyFill="1" applyBorder="1" applyAlignment="1">
      <alignment horizontal="left" vertical="top" wrapText="1"/>
    </xf>
    <xf numFmtId="0" fontId="18" fillId="0" borderId="77" xfId="0" applyFont="1" applyBorder="1" applyAlignment="1">
      <alignment horizontal="left" vertical="top"/>
    </xf>
    <xf numFmtId="0" fontId="18" fillId="0" borderId="43" xfId="0" applyFont="1" applyBorder="1" applyAlignment="1">
      <alignment horizontal="left" vertical="top"/>
    </xf>
    <xf numFmtId="3" fontId="18" fillId="3" borderId="8" xfId="8" applyNumberFormat="1" applyFont="1" applyFill="1" applyBorder="1" applyAlignment="1">
      <alignment horizontal="left" vertical="top" wrapText="1"/>
    </xf>
    <xf numFmtId="0" fontId="18" fillId="3" borderId="79" xfId="0" applyFont="1" applyFill="1" applyBorder="1" applyAlignment="1">
      <alignment horizontal="left" vertical="top" wrapText="1"/>
    </xf>
    <xf numFmtId="2" fontId="18" fillId="0" borderId="29" xfId="8" applyNumberFormat="1" applyFont="1" applyBorder="1" applyAlignment="1">
      <alignment horizontal="left" vertical="top"/>
    </xf>
    <xf numFmtId="3" fontId="18" fillId="0" borderId="78" xfId="1" applyNumberFormat="1" applyFont="1" applyBorder="1" applyAlignment="1">
      <alignment horizontal="left" vertical="top"/>
    </xf>
    <xf numFmtId="3" fontId="18" fillId="0" borderId="77" xfId="1" applyNumberFormat="1" applyFont="1" applyBorder="1" applyAlignment="1">
      <alignment horizontal="left" vertical="top"/>
    </xf>
    <xf numFmtId="0" fontId="18" fillId="0" borderId="92" xfId="1" applyFont="1" applyBorder="1" applyAlignment="1">
      <alignment horizontal="left" vertical="top" wrapText="1"/>
    </xf>
    <xf numFmtId="0" fontId="18" fillId="0" borderId="93" xfId="1" applyFont="1" applyBorder="1" applyAlignment="1">
      <alignment horizontal="left" vertical="top" wrapText="1"/>
    </xf>
    <xf numFmtId="3" fontId="18" fillId="0" borderId="78" xfId="1" applyNumberFormat="1" applyFont="1" applyBorder="1" applyAlignment="1">
      <alignment horizontal="left" vertical="top" wrapText="1"/>
    </xf>
    <xf numFmtId="3" fontId="18" fillId="0" borderId="77" xfId="1" applyNumberFormat="1" applyFont="1" applyBorder="1" applyAlignment="1">
      <alignment horizontal="left" vertical="top" wrapText="1"/>
    </xf>
    <xf numFmtId="3" fontId="18" fillId="0" borderId="76" xfId="1" applyNumberFormat="1" applyFont="1" applyBorder="1" applyAlignment="1">
      <alignment horizontal="left" vertical="top" wrapText="1"/>
    </xf>
    <xf numFmtId="3" fontId="18" fillId="0" borderId="83" xfId="1" applyNumberFormat="1" applyFont="1" applyBorder="1" applyAlignment="1">
      <alignment horizontal="left" vertical="top" wrapText="1"/>
    </xf>
    <xf numFmtId="0" fontId="22" fillId="0" borderId="76" xfId="0" applyFont="1" applyBorder="1" applyAlignment="1">
      <alignment horizontal="left" vertical="top" wrapText="1"/>
    </xf>
    <xf numFmtId="3" fontId="18" fillId="3" borderId="78" xfId="1" applyNumberFormat="1" applyFont="1" applyFill="1" applyBorder="1" applyAlignment="1">
      <alignment horizontal="left" vertical="top" wrapText="1"/>
    </xf>
    <xf numFmtId="3" fontId="18" fillId="3" borderId="77" xfId="1" applyNumberFormat="1" applyFont="1" applyFill="1" applyBorder="1" applyAlignment="1">
      <alignment horizontal="left" vertical="top" wrapText="1"/>
    </xf>
    <xf numFmtId="49" fontId="18" fillId="0" borderId="78" xfId="1" applyNumberFormat="1" applyFont="1" applyBorder="1" applyAlignment="1">
      <alignment horizontal="left" vertical="top" wrapText="1"/>
    </xf>
    <xf numFmtId="49" fontId="18" fillId="0" borderId="77" xfId="1" applyNumberFormat="1" applyFont="1" applyBorder="1" applyAlignment="1">
      <alignment horizontal="left" vertical="top" wrapText="1"/>
    </xf>
    <xf numFmtId="0" fontId="18" fillId="0" borderId="84" xfId="1" applyFont="1" applyBorder="1" applyAlignment="1">
      <alignment horizontal="center" vertical="top" wrapText="1"/>
    </xf>
    <xf numFmtId="0" fontId="18" fillId="0" borderId="124" xfId="1" applyFont="1" applyBorder="1" applyAlignment="1">
      <alignment horizontal="center" vertical="top" wrapText="1"/>
    </xf>
    <xf numFmtId="0" fontId="18" fillId="0" borderId="78" xfId="1" applyFont="1" applyBorder="1" applyAlignment="1">
      <alignment horizontal="left" vertical="top" wrapText="1"/>
    </xf>
    <xf numFmtId="0" fontId="18" fillId="0" borderId="77" xfId="1" applyFont="1" applyBorder="1" applyAlignment="1">
      <alignment horizontal="left" vertical="top" wrapText="1"/>
    </xf>
    <xf numFmtId="0" fontId="18" fillId="0" borderId="144" xfId="1" applyFont="1" applyBorder="1" applyAlignment="1">
      <alignment horizontal="left" vertical="top" wrapText="1"/>
    </xf>
    <xf numFmtId="0" fontId="18" fillId="0" borderId="110" xfId="1" applyFont="1" applyBorder="1" applyAlignment="1">
      <alignment horizontal="left" vertical="top" wrapText="1"/>
    </xf>
    <xf numFmtId="0" fontId="18" fillId="0" borderId="79" xfId="1" applyFont="1" applyBorder="1" applyAlignment="1">
      <alignment horizontal="left" vertical="top" wrapText="1"/>
    </xf>
    <xf numFmtId="0" fontId="18" fillId="0" borderId="109" xfId="1" applyFont="1" applyBorder="1" applyAlignment="1">
      <alignment horizontal="left" vertical="top" wrapText="1"/>
    </xf>
    <xf numFmtId="3" fontId="18" fillId="0" borderId="92" xfId="1" applyNumberFormat="1" applyFont="1" applyBorder="1" applyAlignment="1">
      <alignment horizontal="left" vertical="top"/>
    </xf>
    <xf numFmtId="3" fontId="18" fillId="0" borderId="87" xfId="1" applyNumberFormat="1" applyFont="1" applyBorder="1" applyAlignment="1">
      <alignment horizontal="left" vertical="top"/>
    </xf>
    <xf numFmtId="3" fontId="18" fillId="0" borderId="0" xfId="1" applyNumberFormat="1" applyFont="1" applyAlignment="1">
      <alignment horizontal="left" vertical="top"/>
    </xf>
    <xf numFmtId="3" fontId="18" fillId="0" borderId="79" xfId="1" applyNumberFormat="1" applyFont="1" applyBorder="1" applyAlignment="1">
      <alignment horizontal="left" vertical="top"/>
    </xf>
    <xf numFmtId="3" fontId="18" fillId="0" borderId="93" xfId="1" applyNumberFormat="1" applyFont="1" applyBorder="1" applyAlignment="1">
      <alignment horizontal="left" vertical="top"/>
    </xf>
    <xf numFmtId="0" fontId="18" fillId="0" borderId="125" xfId="1" applyFont="1" applyBorder="1" applyAlignment="1">
      <alignment horizontal="left" vertical="top" wrapText="1"/>
    </xf>
    <xf numFmtId="0" fontId="18" fillId="0" borderId="104" xfId="1" applyFont="1" applyBorder="1" applyAlignment="1">
      <alignment horizontal="left" vertical="top" wrapText="1"/>
    </xf>
    <xf numFmtId="166" fontId="18" fillId="0" borderId="78" xfId="1" applyNumberFormat="1" applyFont="1" applyBorder="1" applyAlignment="1">
      <alignment horizontal="left" vertical="top"/>
    </xf>
    <xf numFmtId="166" fontId="18" fillId="0" borderId="77" xfId="1" applyNumberFormat="1" applyFont="1" applyBorder="1" applyAlignment="1">
      <alignment horizontal="left" vertical="top"/>
    </xf>
    <xf numFmtId="49" fontId="54" fillId="3" borderId="78" xfId="1" applyNumberFormat="1" applyFont="1" applyFill="1" applyBorder="1" applyAlignment="1">
      <alignment horizontal="left" vertical="top"/>
    </xf>
    <xf numFmtId="49" fontId="54" fillId="3" borderId="77" xfId="1" applyNumberFormat="1" applyFont="1" applyFill="1" applyBorder="1" applyAlignment="1">
      <alignment horizontal="left" vertical="top"/>
    </xf>
    <xf numFmtId="0" fontId="20" fillId="3" borderId="92" xfId="1" applyFont="1" applyFill="1" applyBorder="1" applyAlignment="1">
      <alignment horizontal="left" vertical="top" wrapText="1"/>
    </xf>
    <xf numFmtId="0" fontId="20" fillId="3" borderId="86" xfId="1" applyFont="1" applyFill="1" applyBorder="1" applyAlignment="1">
      <alignment horizontal="left" vertical="top" wrapText="1"/>
    </xf>
    <xf numFmtId="0" fontId="20" fillId="3" borderId="82" xfId="1" applyFont="1" applyFill="1" applyBorder="1" applyAlignment="1">
      <alignment horizontal="left" vertical="top" wrapText="1"/>
    </xf>
    <xf numFmtId="0" fontId="20" fillId="3" borderId="93" xfId="1" applyFont="1" applyFill="1" applyBorder="1" applyAlignment="1">
      <alignment horizontal="left" vertical="top" wrapText="1"/>
    </xf>
    <xf numFmtId="0" fontId="20" fillId="3" borderId="90" xfId="1" applyFont="1" applyFill="1" applyBorder="1" applyAlignment="1">
      <alignment horizontal="left" vertical="top" wrapText="1"/>
    </xf>
    <xf numFmtId="0" fontId="20" fillId="3" borderId="81" xfId="1" applyFont="1" applyFill="1" applyBorder="1" applyAlignment="1">
      <alignment horizontal="left" vertical="top" wrapText="1"/>
    </xf>
    <xf numFmtId="0" fontId="20" fillId="3" borderId="83" xfId="1" applyFont="1" applyFill="1" applyBorder="1" applyAlignment="1">
      <alignment horizontal="left" vertical="top" wrapText="1"/>
    </xf>
    <xf numFmtId="3" fontId="18" fillId="0" borderId="84" xfId="1" applyNumberFormat="1" applyFont="1" applyBorder="1" applyAlignment="1">
      <alignment horizontal="left" vertical="top" wrapText="1"/>
    </xf>
    <xf numFmtId="0" fontId="18" fillId="3" borderId="78" xfId="1" applyFont="1" applyFill="1" applyBorder="1" applyAlignment="1">
      <alignment horizontal="left" vertical="top" wrapText="1"/>
    </xf>
    <xf numFmtId="0" fontId="18" fillId="3" borderId="77" xfId="1" applyFont="1" applyFill="1" applyBorder="1" applyAlignment="1">
      <alignment horizontal="left" vertical="top" wrapText="1"/>
    </xf>
    <xf numFmtId="49" fontId="56" fillId="3" borderId="76" xfId="1" applyNumberFormat="1" applyFont="1" applyFill="1" applyBorder="1" applyAlignment="1">
      <alignment horizontal="left" vertical="top" wrapText="1"/>
    </xf>
    <xf numFmtId="49" fontId="56" fillId="3" borderId="78" xfId="1" applyNumberFormat="1" applyFont="1" applyFill="1" applyBorder="1" applyAlignment="1">
      <alignment horizontal="left" vertical="top" wrapText="1"/>
    </xf>
    <xf numFmtId="0" fontId="20" fillId="3" borderId="85" xfId="1" applyFont="1" applyFill="1" applyBorder="1" applyAlignment="1">
      <alignment horizontal="left" vertical="top" wrapText="1"/>
    </xf>
    <xf numFmtId="0" fontId="18" fillId="0" borderId="81" xfId="1" applyFont="1" applyBorder="1" applyAlignment="1">
      <alignment horizontal="left" vertical="top" wrapText="1"/>
    </xf>
    <xf numFmtId="49" fontId="56" fillId="3" borderId="78" xfId="1" applyNumberFormat="1" applyFont="1" applyFill="1" applyBorder="1" applyAlignment="1">
      <alignment horizontal="left" vertical="top"/>
    </xf>
    <xf numFmtId="49" fontId="56" fillId="3" borderId="77" xfId="1" applyNumberFormat="1" applyFont="1" applyFill="1" applyBorder="1" applyAlignment="1">
      <alignment horizontal="left" vertical="top"/>
    </xf>
    <xf numFmtId="0" fontId="20" fillId="3" borderId="78" xfId="1" applyFont="1" applyFill="1" applyBorder="1" applyAlignment="1">
      <alignment horizontal="left" vertical="top" wrapText="1"/>
    </xf>
    <xf numFmtId="0" fontId="20" fillId="3" borderId="77" xfId="1" applyFont="1" applyFill="1" applyBorder="1" applyAlignment="1">
      <alignment horizontal="left" vertical="top" wrapText="1"/>
    </xf>
    <xf numFmtId="0" fontId="18" fillId="12" borderId="126" xfId="1" applyFont="1" applyFill="1" applyBorder="1" applyAlignment="1">
      <alignment horizontal="center" vertical="top" wrapText="1"/>
    </xf>
    <xf numFmtId="0" fontId="18" fillId="12" borderId="148" xfId="1" applyFont="1" applyFill="1" applyBorder="1" applyAlignment="1">
      <alignment horizontal="center" vertical="top" wrapText="1"/>
    </xf>
    <xf numFmtId="0" fontId="55" fillId="0" borderId="78" xfId="1" applyFont="1" applyBorder="1" applyAlignment="1">
      <alignment horizontal="left" vertical="top" wrapText="1"/>
    </xf>
    <xf numFmtId="0" fontId="18" fillId="0" borderId="78" xfId="1" applyFont="1" applyBorder="1" applyAlignment="1">
      <alignment horizontal="left" vertical="top" wrapText="1" shrinkToFit="1"/>
    </xf>
    <xf numFmtId="0" fontId="18" fillId="0" borderId="77" xfId="1" applyFont="1" applyBorder="1" applyAlignment="1">
      <alignment horizontal="left" vertical="top" wrapText="1" shrinkToFit="1"/>
    </xf>
    <xf numFmtId="0" fontId="18" fillId="0" borderId="78" xfId="1" applyFont="1" applyBorder="1" applyAlignment="1">
      <alignment horizontal="left" vertical="top"/>
    </xf>
    <xf numFmtId="49" fontId="20" fillId="12" borderId="147" xfId="1" applyNumberFormat="1" applyFont="1" applyFill="1" applyBorder="1" applyAlignment="1">
      <alignment horizontal="center" vertical="top" wrapText="1"/>
    </xf>
    <xf numFmtId="0" fontId="20" fillId="12" borderId="147" xfId="1" applyFont="1" applyFill="1" applyBorder="1" applyAlignment="1">
      <alignment horizontal="center" vertical="top"/>
    </xf>
    <xf numFmtId="0" fontId="20" fillId="3" borderId="84" xfId="1" applyFont="1" applyFill="1" applyBorder="1" applyAlignment="1">
      <alignment horizontal="left" vertical="top" wrapText="1"/>
    </xf>
    <xf numFmtId="0" fontId="66" fillId="0" borderId="114" xfId="1" applyFont="1" applyBorder="1" applyAlignment="1">
      <alignment horizontal="left" vertical="top" wrapText="1"/>
    </xf>
    <xf numFmtId="0" fontId="66" fillId="0" borderId="86" xfId="1" applyFont="1" applyBorder="1" applyAlignment="1">
      <alignment horizontal="left" vertical="top" wrapText="1"/>
    </xf>
    <xf numFmtId="0" fontId="66" fillId="0" borderId="146" xfId="1" applyFont="1" applyBorder="1" applyAlignment="1">
      <alignment horizontal="left" vertical="top" wrapText="1"/>
    </xf>
    <xf numFmtId="0" fontId="20" fillId="3" borderId="99" xfId="1" applyFont="1" applyFill="1" applyBorder="1" applyAlignment="1">
      <alignment horizontal="left" vertical="top" wrapText="1"/>
    </xf>
    <xf numFmtId="0" fontId="20" fillId="3" borderId="115" xfId="1" applyFont="1" applyFill="1" applyBorder="1" applyAlignment="1">
      <alignment horizontal="left" vertical="top" wrapText="1"/>
    </xf>
    <xf numFmtId="0" fontId="20" fillId="0" borderId="93" xfId="1" applyFont="1" applyBorder="1" applyAlignment="1">
      <alignment horizontal="left" vertical="top" wrapText="1"/>
    </xf>
    <xf numFmtId="0" fontId="20" fillId="0" borderId="90" xfId="1" applyFont="1" applyBorder="1" applyAlignment="1">
      <alignment horizontal="left" vertical="top" wrapText="1"/>
    </xf>
    <xf numFmtId="0" fontId="20" fillId="0" borderId="81" xfId="1" applyFont="1" applyBorder="1" applyAlignment="1">
      <alignment horizontal="left" vertical="top" wrapText="1"/>
    </xf>
    <xf numFmtId="49" fontId="20" fillId="3" borderId="78" xfId="1" applyNumberFormat="1" applyFont="1" applyFill="1" applyBorder="1" applyAlignment="1">
      <alignment horizontal="left" vertical="top"/>
    </xf>
    <xf numFmtId="49" fontId="20" fillId="3" borderId="77" xfId="1" applyNumberFormat="1" applyFont="1" applyFill="1" applyBorder="1" applyAlignment="1">
      <alignment horizontal="left" vertical="top"/>
    </xf>
    <xf numFmtId="49" fontId="54" fillId="3" borderId="78" xfId="1" applyNumberFormat="1" applyFont="1" applyFill="1" applyBorder="1" applyAlignment="1">
      <alignment horizontal="left" vertical="top" wrapText="1"/>
    </xf>
    <xf numFmtId="49" fontId="54" fillId="3" borderId="77" xfId="1" applyNumberFormat="1" applyFont="1" applyFill="1" applyBorder="1" applyAlignment="1">
      <alignment horizontal="left" vertical="top" wrapText="1"/>
    </xf>
    <xf numFmtId="0" fontId="53" fillId="0" borderId="78" xfId="0" applyFont="1" applyBorder="1" applyAlignment="1">
      <alignment horizontal="left" vertical="top"/>
    </xf>
    <xf numFmtId="0" fontId="53" fillId="0" borderId="77" xfId="0" applyFont="1" applyBorder="1" applyAlignment="1">
      <alignment horizontal="left" vertical="top"/>
    </xf>
    <xf numFmtId="49" fontId="18" fillId="0" borderId="78" xfId="1" applyNumberFormat="1" applyFont="1" applyBorder="1" applyAlignment="1">
      <alignment horizontal="left" vertical="top"/>
    </xf>
    <xf numFmtId="49" fontId="18" fillId="3" borderId="78" xfId="1" applyNumberFormat="1" applyFont="1" applyFill="1" applyBorder="1" applyAlignment="1">
      <alignment horizontal="left" vertical="top" wrapText="1"/>
    </xf>
    <xf numFmtId="49" fontId="18" fillId="3" borderId="77" xfId="1" applyNumberFormat="1" applyFont="1" applyFill="1" applyBorder="1" applyAlignment="1">
      <alignment horizontal="left" vertical="top" wrapText="1"/>
    </xf>
    <xf numFmtId="0" fontId="18" fillId="0" borderId="95" xfId="1" applyFont="1" applyBorder="1" applyAlignment="1">
      <alignment horizontal="left" vertical="top" wrapText="1"/>
    </xf>
    <xf numFmtId="0" fontId="18" fillId="0" borderId="97" xfId="1" applyFont="1" applyBorder="1" applyAlignment="1">
      <alignment horizontal="left" vertical="top" wrapText="1"/>
    </xf>
    <xf numFmtId="0" fontId="18" fillId="0" borderId="109" xfId="1" applyFont="1" applyBorder="1" applyAlignment="1">
      <alignment horizontal="left" vertical="top" wrapText="1" shrinkToFit="1"/>
    </xf>
    <xf numFmtId="0" fontId="18" fillId="0" borderId="110" xfId="1" applyFont="1" applyBorder="1" applyAlignment="1">
      <alignment horizontal="left" vertical="top" wrapText="1" shrinkToFit="1"/>
    </xf>
    <xf numFmtId="0" fontId="18" fillId="0" borderId="107" xfId="1" applyFont="1" applyBorder="1" applyAlignment="1">
      <alignment horizontal="left" vertical="top" wrapText="1" shrinkToFit="1"/>
    </xf>
    <xf numFmtId="0" fontId="18" fillId="0" borderId="108" xfId="1" applyFont="1" applyBorder="1" applyAlignment="1">
      <alignment horizontal="left" vertical="top" wrapText="1" shrinkToFit="1"/>
    </xf>
    <xf numFmtId="0" fontId="54" fillId="0" borderId="109" xfId="0" applyFont="1" applyBorder="1" applyAlignment="1">
      <alignment horizontal="left" vertical="top" wrapText="1"/>
    </xf>
    <xf numFmtId="0" fontId="18" fillId="0" borderId="109" xfId="1" applyFont="1" applyBorder="1" applyAlignment="1">
      <alignment vertical="top" wrapText="1"/>
    </xf>
    <xf numFmtId="0" fontId="18" fillId="0" borderId="110" xfId="1" applyFont="1" applyBorder="1" applyAlignment="1">
      <alignment vertical="top" wrapText="1"/>
    </xf>
    <xf numFmtId="0" fontId="20" fillId="12" borderId="147" xfId="1" applyFont="1" applyFill="1" applyBorder="1" applyAlignment="1">
      <alignment horizontal="left" vertical="top"/>
    </xf>
    <xf numFmtId="0" fontId="20" fillId="12" borderId="77" xfId="1" applyFont="1" applyFill="1" applyBorder="1" applyAlignment="1">
      <alignment horizontal="left" vertical="top"/>
    </xf>
    <xf numFmtId="0" fontId="20" fillId="12" borderId="79" xfId="1" applyFont="1" applyFill="1" applyBorder="1" applyAlignment="1">
      <alignment horizontal="left" vertical="top"/>
    </xf>
    <xf numFmtId="0" fontId="20" fillId="12" borderId="144" xfId="1" applyFont="1" applyFill="1" applyBorder="1" applyAlignment="1">
      <alignment horizontal="left" vertical="top"/>
    </xf>
    <xf numFmtId="0" fontId="18" fillId="3" borderId="76" xfId="1" applyFont="1" applyFill="1" applyBorder="1" applyAlignment="1">
      <alignment horizontal="center" vertical="top" wrapText="1"/>
    </xf>
    <xf numFmtId="3" fontId="18" fillId="0" borderId="88" xfId="1" applyNumberFormat="1" applyFont="1" applyBorder="1" applyAlignment="1">
      <alignment horizontal="left" vertical="top" wrapText="1"/>
    </xf>
    <xf numFmtId="3" fontId="18" fillId="0" borderId="89" xfId="1" applyNumberFormat="1" applyFont="1" applyBorder="1" applyAlignment="1">
      <alignment horizontal="left" vertical="top" wrapText="1"/>
    </xf>
    <xf numFmtId="0" fontId="18" fillId="3" borderId="95" xfId="1" applyFont="1" applyFill="1" applyBorder="1" applyAlignment="1">
      <alignment horizontal="left" vertical="top" wrapText="1"/>
    </xf>
    <xf numFmtId="0" fontId="18" fillId="3" borderId="97" xfId="1" applyFont="1" applyFill="1" applyBorder="1" applyAlignment="1">
      <alignment horizontal="left" vertical="top" wrapText="1"/>
    </xf>
    <xf numFmtId="0" fontId="20" fillId="12" borderId="151" xfId="1" applyFont="1" applyFill="1" applyBorder="1" applyAlignment="1">
      <alignment horizontal="left" vertical="top"/>
    </xf>
    <xf numFmtId="0" fontId="20" fillId="12" borderId="131" xfId="1" applyFont="1" applyFill="1" applyBorder="1" applyAlignment="1">
      <alignment horizontal="left" vertical="top"/>
    </xf>
    <xf numFmtId="0" fontId="20" fillId="12" borderId="152" xfId="1" applyFont="1" applyFill="1" applyBorder="1" applyAlignment="1">
      <alignment horizontal="left" vertical="top"/>
    </xf>
    <xf numFmtId="0" fontId="20" fillId="12" borderId="153" xfId="1" applyFont="1" applyFill="1" applyBorder="1" applyAlignment="1">
      <alignment horizontal="left" vertical="top"/>
    </xf>
    <xf numFmtId="49" fontId="20" fillId="3" borderId="79" xfId="1" applyNumberFormat="1" applyFont="1" applyFill="1" applyBorder="1" applyAlignment="1">
      <alignment horizontal="left" vertical="top"/>
    </xf>
    <xf numFmtId="49" fontId="20" fillId="12" borderId="149" xfId="1" applyNumberFormat="1" applyFont="1" applyFill="1" applyBorder="1" applyAlignment="1">
      <alignment horizontal="right" vertical="top" wrapText="1"/>
    </xf>
    <xf numFmtId="49" fontId="20" fillId="12" borderId="126" xfId="1" applyNumberFormat="1" applyFont="1" applyFill="1" applyBorder="1" applyAlignment="1">
      <alignment horizontal="right" vertical="top" wrapText="1"/>
    </xf>
    <xf numFmtId="49" fontId="20" fillId="4" borderId="1" xfId="1" applyNumberFormat="1" applyFont="1" applyFill="1" applyBorder="1" applyAlignment="1">
      <alignment horizontal="right" vertical="top" wrapText="1"/>
    </xf>
    <xf numFmtId="49" fontId="20" fillId="4" borderId="34" xfId="1" applyNumberFormat="1" applyFont="1" applyFill="1" applyBorder="1" applyAlignment="1">
      <alignment horizontal="right" vertical="top" wrapText="1"/>
    </xf>
    <xf numFmtId="0" fontId="18" fillId="4" borderId="1" xfId="1" applyFont="1" applyFill="1" applyBorder="1" applyAlignment="1">
      <alignment horizontal="center" vertical="top" wrapText="1"/>
    </xf>
    <xf numFmtId="0" fontId="18" fillId="4" borderId="34" xfId="1" applyFont="1" applyFill="1" applyBorder="1" applyAlignment="1">
      <alignment horizontal="center" vertical="top" wrapText="1"/>
    </xf>
    <xf numFmtId="0" fontId="18" fillId="0" borderId="118" xfId="1" applyFont="1" applyBorder="1" applyAlignment="1">
      <alignment horizontal="left" vertical="top" wrapText="1" shrinkToFit="1"/>
    </xf>
    <xf numFmtId="49" fontId="18" fillId="3" borderId="76" xfId="1" applyNumberFormat="1" applyFont="1" applyFill="1" applyBorder="1" applyAlignment="1">
      <alignment horizontal="left" vertical="top"/>
    </xf>
    <xf numFmtId="49" fontId="20" fillId="12" borderId="46" xfId="1" applyNumberFormat="1" applyFont="1" applyFill="1" applyBorder="1" applyAlignment="1">
      <alignment horizontal="right" vertical="top" wrapText="1"/>
    </xf>
    <xf numFmtId="0" fontId="18" fillId="12" borderId="145" xfId="1" applyFont="1" applyFill="1" applyBorder="1" applyAlignment="1">
      <alignment horizontal="center" vertical="top" wrapText="1"/>
    </xf>
    <xf numFmtId="0" fontId="18" fillId="12" borderId="106" xfId="1" applyFont="1" applyFill="1" applyBorder="1" applyAlignment="1">
      <alignment horizontal="center" vertical="top" wrapText="1"/>
    </xf>
    <xf numFmtId="0" fontId="18" fillId="12" borderId="129" xfId="1" applyFont="1" applyFill="1" applyBorder="1" applyAlignment="1">
      <alignment horizontal="center" vertical="top" wrapText="1"/>
    </xf>
    <xf numFmtId="3" fontId="18" fillId="0" borderId="101" xfId="1" applyNumberFormat="1" applyFont="1" applyBorder="1" applyAlignment="1">
      <alignment horizontal="left" vertical="top" wrapText="1"/>
    </xf>
    <xf numFmtId="3" fontId="18" fillId="0" borderId="79" xfId="1" applyNumberFormat="1" applyFont="1" applyBorder="1" applyAlignment="1">
      <alignment horizontal="left" vertical="top" wrapText="1"/>
    </xf>
    <xf numFmtId="49" fontId="20" fillId="16" borderId="1" xfId="1" applyNumberFormat="1" applyFont="1" applyFill="1" applyBorder="1" applyAlignment="1">
      <alignment horizontal="right" vertical="top" wrapText="1"/>
    </xf>
    <xf numFmtId="49" fontId="20" fillId="16" borderId="34" xfId="1" applyNumberFormat="1" applyFont="1" applyFill="1" applyBorder="1" applyAlignment="1">
      <alignment horizontal="right" vertical="top" wrapText="1"/>
    </xf>
    <xf numFmtId="0" fontId="20" fillId="7" borderId="1" xfId="1" applyFont="1" applyFill="1" applyBorder="1" applyAlignment="1">
      <alignment horizontal="right" vertical="top" wrapText="1"/>
    </xf>
    <xf numFmtId="0" fontId="20" fillId="7" borderId="34" xfId="1" applyFont="1" applyFill="1" applyBorder="1" applyAlignment="1">
      <alignment horizontal="right" vertical="top" wrapText="1"/>
    </xf>
    <xf numFmtId="0" fontId="53" fillId="0" borderId="76" xfId="0" applyFont="1" applyBorder="1" applyAlignment="1">
      <alignment horizontal="left" vertical="top"/>
    </xf>
    <xf numFmtId="3" fontId="18" fillId="3" borderId="82" xfId="1" applyNumberFormat="1" applyFont="1" applyFill="1" applyBorder="1" applyAlignment="1">
      <alignment horizontal="left" vertical="top" wrapText="1"/>
    </xf>
    <xf numFmtId="3" fontId="18" fillId="3" borderId="80" xfId="1" applyNumberFormat="1" applyFont="1" applyFill="1" applyBorder="1" applyAlignment="1">
      <alignment horizontal="left" vertical="top" wrapText="1"/>
    </xf>
    <xf numFmtId="3" fontId="18" fillId="3" borderId="0" xfId="1" applyNumberFormat="1" applyFont="1" applyFill="1" applyAlignment="1">
      <alignment horizontal="left" vertical="top" wrapText="1"/>
    </xf>
    <xf numFmtId="3" fontId="18" fillId="3" borderId="81" xfId="1" applyNumberFormat="1" applyFont="1" applyFill="1" applyBorder="1" applyAlignment="1">
      <alignment horizontal="left" vertical="top" wrapText="1"/>
    </xf>
    <xf numFmtId="0" fontId="18" fillId="21" borderId="42" xfId="0" applyFont="1" applyFill="1" applyBorder="1" applyAlignment="1">
      <alignment horizontal="left" vertical="top" wrapText="1"/>
    </xf>
    <xf numFmtId="0" fontId="18" fillId="21" borderId="94" xfId="0" applyFont="1" applyFill="1" applyBorder="1" applyAlignment="1">
      <alignment horizontal="left" vertical="top" wrapText="1"/>
    </xf>
    <xf numFmtId="0" fontId="18" fillId="21" borderId="19" xfId="0" applyFont="1" applyFill="1" applyBorder="1" applyAlignment="1">
      <alignment wrapText="1"/>
    </xf>
    <xf numFmtId="0" fontId="18" fillId="21" borderId="91" xfId="0" applyFont="1" applyFill="1" applyBorder="1" applyAlignment="1">
      <alignment wrapText="1"/>
    </xf>
    <xf numFmtId="0" fontId="18" fillId="25" borderId="19" xfId="0" applyFont="1" applyFill="1" applyBorder="1" applyAlignment="1">
      <alignment horizontal="left" vertical="top" wrapText="1"/>
    </xf>
    <xf numFmtId="0" fontId="18" fillId="25" borderId="91" xfId="0" applyFont="1" applyFill="1" applyBorder="1" applyAlignment="1">
      <alignment horizontal="left" vertical="top" wrapText="1"/>
    </xf>
    <xf numFmtId="0" fontId="18" fillId="3" borderId="92" xfId="1" applyFont="1" applyFill="1" applyBorder="1" applyAlignment="1">
      <alignment horizontal="left" vertical="top" wrapText="1"/>
    </xf>
    <xf numFmtId="0" fontId="18" fillId="3" borderId="87" xfId="1" applyFont="1" applyFill="1" applyBorder="1" applyAlignment="1">
      <alignment horizontal="left" vertical="top" wrapText="1"/>
    </xf>
    <xf numFmtId="0" fontId="18" fillId="3" borderId="93" xfId="1" applyFont="1" applyFill="1" applyBorder="1" applyAlignment="1">
      <alignment horizontal="left" vertical="top" wrapText="1"/>
    </xf>
    <xf numFmtId="0" fontId="18" fillId="0" borderId="9" xfId="1" applyFont="1" applyBorder="1" applyAlignment="1">
      <alignment horizontal="left" vertical="top" wrapText="1" shrinkToFit="1"/>
    </xf>
    <xf numFmtId="0" fontId="20" fillId="16" borderId="35" xfId="1" applyFont="1" applyFill="1" applyBorder="1" applyAlignment="1">
      <alignment horizontal="left" vertical="top"/>
    </xf>
    <xf numFmtId="0" fontId="20" fillId="16" borderId="26" xfId="1" applyFont="1" applyFill="1" applyBorder="1" applyAlignment="1">
      <alignment horizontal="left" vertical="top"/>
    </xf>
    <xf numFmtId="0" fontId="20" fillId="16" borderId="27" xfId="1" applyFont="1" applyFill="1" applyBorder="1" applyAlignment="1">
      <alignment horizontal="left" vertical="top"/>
    </xf>
    <xf numFmtId="0" fontId="18" fillId="0" borderId="105" xfId="1" applyFont="1" applyBorder="1" applyAlignment="1">
      <alignment horizontal="left" vertical="top" wrapText="1"/>
    </xf>
    <xf numFmtId="3" fontId="18" fillId="0" borderId="105" xfId="1" applyNumberFormat="1" applyFont="1" applyBorder="1" applyAlignment="1">
      <alignment horizontal="left" vertical="top" wrapText="1"/>
    </xf>
    <xf numFmtId="0" fontId="18" fillId="0" borderId="104" xfId="1" applyFont="1" applyBorder="1" applyAlignment="1">
      <alignment horizontal="left" vertical="top" wrapText="1" shrinkToFit="1"/>
    </xf>
    <xf numFmtId="0" fontId="18" fillId="0" borderId="124" xfId="1" applyFont="1" applyBorder="1" applyAlignment="1">
      <alignment horizontal="left" vertical="top" wrapText="1" shrinkToFit="1"/>
    </xf>
    <xf numFmtId="0" fontId="18" fillId="0" borderId="125" xfId="1" applyFont="1" applyBorder="1" applyAlignment="1">
      <alignment horizontal="left" vertical="top" wrapText="1" shrinkToFit="1"/>
    </xf>
    <xf numFmtId="0" fontId="18" fillId="3" borderId="101" xfId="1" applyFont="1" applyFill="1" applyBorder="1" applyAlignment="1">
      <alignment horizontal="left" vertical="top" wrapText="1"/>
    </xf>
    <xf numFmtId="0" fontId="18" fillId="3" borderId="79" xfId="1" applyFont="1" applyFill="1" applyBorder="1" applyAlignment="1">
      <alignment horizontal="left" vertical="top" wrapText="1"/>
    </xf>
    <xf numFmtId="0" fontId="18" fillId="3" borderId="105" xfId="1" applyFont="1" applyFill="1" applyBorder="1" applyAlignment="1">
      <alignment horizontal="left" vertical="top" wrapText="1"/>
    </xf>
    <xf numFmtId="0" fontId="18" fillId="0" borderId="183" xfId="1" applyFont="1" applyBorder="1" applyAlignment="1">
      <alignment horizontal="left" vertical="top" wrapText="1" shrinkToFit="1"/>
    </xf>
    <xf numFmtId="0" fontId="18" fillId="0" borderId="184" xfId="1" applyFont="1" applyBorder="1" applyAlignment="1">
      <alignment horizontal="left" vertical="top" wrapText="1" shrinkToFit="1"/>
    </xf>
    <xf numFmtId="0" fontId="18" fillId="0" borderId="185" xfId="1" applyFont="1" applyBorder="1" applyAlignment="1">
      <alignment horizontal="left" vertical="top" wrapText="1" shrinkToFit="1"/>
    </xf>
    <xf numFmtId="0" fontId="18" fillId="3" borderId="109" xfId="1" applyFont="1" applyFill="1" applyBorder="1" applyAlignment="1">
      <alignment horizontal="center" vertical="top" wrapText="1"/>
    </xf>
    <xf numFmtId="0" fontId="18" fillId="3" borderId="77" xfId="1" applyFont="1" applyFill="1" applyBorder="1" applyAlignment="1">
      <alignment horizontal="center" vertical="top" wrapText="1"/>
    </xf>
    <xf numFmtId="0" fontId="18" fillId="3" borderId="110" xfId="1" applyFont="1" applyFill="1" applyBorder="1" applyAlignment="1">
      <alignment horizontal="center" vertical="top" wrapText="1"/>
    </xf>
    <xf numFmtId="0" fontId="18" fillId="3" borderId="173" xfId="1" applyFont="1" applyFill="1" applyBorder="1" applyAlignment="1">
      <alignment horizontal="left" vertical="top" wrapText="1"/>
    </xf>
    <xf numFmtId="0" fontId="18" fillId="3" borderId="203" xfId="1" applyFont="1" applyFill="1" applyBorder="1" applyAlignment="1">
      <alignment horizontal="left" vertical="top" wrapText="1"/>
    </xf>
    <xf numFmtId="49" fontId="20" fillId="2" borderId="35" xfId="1" applyNumberFormat="1" applyFont="1" applyFill="1" applyBorder="1" applyAlignment="1">
      <alignment horizontal="left" vertical="top" wrapText="1"/>
    </xf>
    <xf numFmtId="49" fontId="20" fillId="2" borderId="26" xfId="1" applyNumberFormat="1" applyFont="1" applyFill="1" applyBorder="1" applyAlignment="1">
      <alignment horizontal="left" vertical="top" wrapText="1"/>
    </xf>
    <xf numFmtId="49" fontId="20" fillId="2" borderId="27" xfId="1" applyNumberFormat="1" applyFont="1" applyFill="1" applyBorder="1" applyAlignment="1">
      <alignment horizontal="left" vertical="top" wrapText="1"/>
    </xf>
    <xf numFmtId="49" fontId="20" fillId="12" borderId="27" xfId="1" applyNumberFormat="1" applyFont="1" applyFill="1" applyBorder="1" applyAlignment="1">
      <alignment horizontal="left" vertical="top" wrapText="1"/>
    </xf>
    <xf numFmtId="0" fontId="17" fillId="0" borderId="130" xfId="1" applyFont="1" applyBorder="1" applyAlignment="1">
      <alignment horizontal="center" vertical="top" wrapText="1"/>
    </xf>
    <xf numFmtId="0" fontId="19" fillId="0" borderId="80" xfId="1" applyFont="1" applyBorder="1" applyAlignment="1">
      <alignment horizontal="center" vertical="top" wrapText="1"/>
    </xf>
    <xf numFmtId="0" fontId="17" fillId="0" borderId="0" xfId="1" applyFont="1" applyAlignment="1">
      <alignment horizontal="center" vertical="top" wrapText="1"/>
    </xf>
    <xf numFmtId="0" fontId="17" fillId="0" borderId="80" xfId="1" applyFont="1" applyBorder="1" applyAlignment="1">
      <alignment horizontal="center" vertical="top" wrapText="1"/>
    </xf>
    <xf numFmtId="0" fontId="18" fillId="0" borderId="76" xfId="1" applyFont="1" applyBorder="1" applyAlignment="1">
      <alignment horizontal="center" vertical="center" textRotation="90" wrapText="1"/>
    </xf>
    <xf numFmtId="0" fontId="18" fillId="0" borderId="78" xfId="1" applyFont="1" applyBorder="1" applyAlignment="1">
      <alignment horizontal="center" vertical="center" textRotation="90" wrapText="1"/>
    </xf>
    <xf numFmtId="0" fontId="18" fillId="0" borderId="26" xfId="1" applyFont="1" applyBorder="1" applyAlignment="1">
      <alignment horizontal="center" vertical="center" wrapText="1"/>
    </xf>
    <xf numFmtId="0" fontId="18" fillId="3" borderId="12" xfId="1" applyFont="1" applyFill="1" applyBorder="1" applyAlignment="1">
      <alignment horizontal="center" vertical="center" textRotation="90"/>
    </xf>
    <xf numFmtId="0" fontId="18" fillId="3" borderId="20" xfId="1" applyFont="1" applyFill="1" applyBorder="1" applyAlignment="1">
      <alignment horizontal="center" vertical="center" textRotation="90"/>
    </xf>
    <xf numFmtId="0" fontId="18" fillId="3" borderId="107" xfId="1" applyFont="1" applyFill="1" applyBorder="1" applyAlignment="1">
      <alignment horizontal="left" vertical="top" wrapText="1"/>
    </xf>
    <xf numFmtId="0" fontId="53" fillId="0" borderId="101" xfId="0" applyFont="1" applyBorder="1" applyAlignment="1">
      <alignment horizontal="left" vertical="top"/>
    </xf>
    <xf numFmtId="0" fontId="25" fillId="0" borderId="101" xfId="1" applyFont="1" applyBorder="1" applyAlignment="1">
      <alignment horizontal="left" vertical="top" wrapText="1"/>
    </xf>
    <xf numFmtId="0" fontId="53" fillId="0" borderId="79" xfId="0" applyFont="1" applyBorder="1" applyAlignment="1">
      <alignment horizontal="left" vertical="top"/>
    </xf>
    <xf numFmtId="0" fontId="18" fillId="0" borderId="79" xfId="1" applyFont="1" applyBorder="1" applyAlignment="1">
      <alignment horizontal="left" vertical="top" wrapText="1" shrinkToFit="1"/>
    </xf>
    <xf numFmtId="49" fontId="34" fillId="5" borderId="76" xfId="1" applyNumberFormat="1" applyFont="1" applyFill="1" applyBorder="1" applyAlignment="1">
      <alignment horizontal="left" vertical="top" wrapText="1"/>
    </xf>
    <xf numFmtId="49" fontId="50" fillId="0" borderId="12" xfId="1" applyNumberFormat="1" applyFont="1" applyBorder="1" applyAlignment="1">
      <alignment horizontal="left" vertical="top" wrapText="1"/>
    </xf>
    <xf numFmtId="49" fontId="50" fillId="0" borderId="13" xfId="1" applyNumberFormat="1" applyFont="1" applyBorder="1" applyAlignment="1">
      <alignment horizontal="left" vertical="top" wrapText="1"/>
    </xf>
    <xf numFmtId="49" fontId="50" fillId="0" borderId="45" xfId="1" applyNumberFormat="1" applyFont="1" applyBorder="1" applyAlignment="1">
      <alignment horizontal="left" vertical="top" wrapText="1"/>
    </xf>
    <xf numFmtId="0" fontId="33" fillId="15" borderId="35" xfId="1" applyFont="1" applyFill="1" applyBorder="1" applyAlignment="1">
      <alignment horizontal="left" vertical="top" shrinkToFit="1"/>
    </xf>
    <xf numFmtId="0" fontId="33" fillId="15" borderId="26" xfId="1" applyFont="1" applyFill="1" applyBorder="1" applyAlignment="1">
      <alignment horizontal="left" vertical="top" shrinkToFit="1"/>
    </xf>
    <xf numFmtId="0" fontId="33" fillId="15" borderId="27" xfId="1" applyFont="1" applyFill="1" applyBorder="1" applyAlignment="1">
      <alignment horizontal="left" vertical="top" shrinkToFit="1"/>
    </xf>
    <xf numFmtId="0" fontId="38" fillId="0" borderId="12" xfId="0" applyFont="1" applyBorder="1" applyAlignment="1">
      <alignment horizontal="left" vertical="top"/>
    </xf>
    <xf numFmtId="0" fontId="33" fillId="14" borderId="35" xfId="1" applyFont="1" applyFill="1" applyBorder="1" applyAlignment="1">
      <alignment horizontal="left" vertical="top"/>
    </xf>
    <xf numFmtId="0" fontId="33" fillId="14" borderId="26" xfId="1" applyFont="1" applyFill="1" applyBorder="1" applyAlignment="1">
      <alignment horizontal="left" vertical="top"/>
    </xf>
    <xf numFmtId="0" fontId="33" fillId="14" borderId="27" xfId="1" applyFont="1" applyFill="1" applyBorder="1" applyAlignment="1">
      <alignment horizontal="left" vertical="top"/>
    </xf>
    <xf numFmtId="0" fontId="33" fillId="0" borderId="19" xfId="1" applyFont="1" applyBorder="1" applyAlignment="1">
      <alignment horizontal="left" vertical="top" wrapText="1"/>
    </xf>
    <xf numFmtId="0" fontId="33" fillId="0" borderId="8" xfId="1" applyFont="1" applyBorder="1" applyAlignment="1">
      <alignment horizontal="left" vertical="top" wrapText="1"/>
    </xf>
    <xf numFmtId="0" fontId="33" fillId="0" borderId="33" xfId="1" applyFont="1" applyBorder="1" applyAlignment="1">
      <alignment horizontal="left" vertical="top" wrapText="1"/>
    </xf>
    <xf numFmtId="0" fontId="34" fillId="12" borderId="67" xfId="1" applyFont="1" applyFill="1" applyBorder="1" applyAlignment="1">
      <alignment horizontal="center" vertical="top" wrapText="1"/>
    </xf>
    <xf numFmtId="0" fontId="33" fillId="0" borderId="29" xfId="1" applyFont="1" applyBorder="1" applyAlignment="1">
      <alignment horizontal="left" vertical="top" wrapText="1"/>
    </xf>
    <xf numFmtId="0" fontId="20" fillId="13" borderId="50" xfId="1" applyFont="1" applyFill="1" applyBorder="1" applyAlignment="1">
      <alignment horizontal="left" vertical="top"/>
    </xf>
    <xf numFmtId="0" fontId="20" fillId="13" borderId="0" xfId="1" applyFont="1" applyFill="1" applyAlignment="1">
      <alignment horizontal="left" vertical="top"/>
    </xf>
    <xf numFmtId="0" fontId="20" fillId="13" borderId="30" xfId="1" applyFont="1" applyFill="1" applyBorder="1" applyAlignment="1">
      <alignment horizontal="left" vertical="top"/>
    </xf>
    <xf numFmtId="0" fontId="20" fillId="14" borderId="35" xfId="1" applyFont="1" applyFill="1" applyBorder="1" applyAlignment="1">
      <alignment horizontal="left" vertical="top"/>
    </xf>
    <xf numFmtId="0" fontId="20" fillId="14" borderId="26" xfId="1" applyFont="1" applyFill="1" applyBorder="1" applyAlignment="1">
      <alignment horizontal="left" vertical="top"/>
    </xf>
    <xf numFmtId="0" fontId="20" fillId="14" borderId="27" xfId="1" applyFont="1" applyFill="1" applyBorder="1" applyAlignment="1">
      <alignment horizontal="left" vertical="top"/>
    </xf>
    <xf numFmtId="0" fontId="20" fillId="15" borderId="35" xfId="1" applyFont="1" applyFill="1" applyBorder="1" applyAlignment="1">
      <alignment horizontal="left" vertical="top"/>
    </xf>
    <xf numFmtId="0" fontId="20" fillId="15" borderId="26" xfId="1" applyFont="1" applyFill="1" applyBorder="1" applyAlignment="1">
      <alignment horizontal="left" vertical="top"/>
    </xf>
    <xf numFmtId="0" fontId="20" fillId="15" borderId="27" xfId="1" applyFont="1" applyFill="1" applyBorder="1" applyAlignment="1">
      <alignment horizontal="left" vertical="top"/>
    </xf>
    <xf numFmtId="0" fontId="20" fillId="0" borderId="0" xfId="1" applyFont="1" applyAlignment="1">
      <alignment horizontal="center" vertical="top" wrapText="1"/>
    </xf>
    <xf numFmtId="0" fontId="20" fillId="0" borderId="30" xfId="1" applyFont="1" applyBorder="1" applyAlignment="1">
      <alignment horizontal="center" vertical="top" wrapText="1"/>
    </xf>
    <xf numFmtId="0" fontId="18" fillId="0" borderId="1" xfId="1" applyFont="1" applyBorder="1" applyAlignment="1">
      <alignment horizontal="center" vertical="top" wrapText="1"/>
    </xf>
    <xf numFmtId="0" fontId="18" fillId="0" borderId="34" xfId="1" applyFont="1" applyBorder="1" applyAlignment="1">
      <alignment horizontal="center" vertical="top" wrapText="1"/>
    </xf>
    <xf numFmtId="0" fontId="20" fillId="0" borderId="25" xfId="1" applyFont="1" applyBorder="1" applyAlignment="1">
      <alignment horizontal="center" vertical="center"/>
    </xf>
    <xf numFmtId="0" fontId="20" fillId="0" borderId="26" xfId="1" applyFont="1" applyBorder="1" applyAlignment="1">
      <alignment horizontal="center" vertical="center"/>
    </xf>
    <xf numFmtId="0" fontId="20" fillId="0" borderId="48" xfId="1" applyFont="1" applyBorder="1" applyAlignment="1">
      <alignment horizontal="center" vertical="center"/>
    </xf>
    <xf numFmtId="0" fontId="18" fillId="0" borderId="29" xfId="1" applyFont="1" applyBorder="1" applyAlignment="1">
      <alignment horizontal="center" vertical="center" textRotation="90" wrapText="1"/>
    </xf>
    <xf numFmtId="0" fontId="18" fillId="0" borderId="54" xfId="1" applyFont="1" applyBorder="1" applyAlignment="1">
      <alignment horizontal="center" vertical="center" textRotation="90" wrapText="1"/>
    </xf>
    <xf numFmtId="0" fontId="18" fillId="0" borderId="26" xfId="1" applyFont="1" applyBorder="1" applyAlignment="1">
      <alignment horizontal="center" vertical="center" textRotation="90" shrinkToFit="1"/>
    </xf>
    <xf numFmtId="0" fontId="18" fillId="0" borderId="0" xfId="1" applyFont="1" applyAlignment="1">
      <alignment horizontal="center" vertical="center" textRotation="90" shrinkToFit="1"/>
    </xf>
    <xf numFmtId="0" fontId="18" fillId="0" borderId="1" xfId="1" applyFont="1" applyBorder="1" applyAlignment="1">
      <alignment horizontal="center" vertical="center" textRotation="90" shrinkToFit="1"/>
    </xf>
    <xf numFmtId="166" fontId="33" fillId="12" borderId="1" xfId="1" applyNumberFormat="1" applyFont="1" applyFill="1" applyBorder="1" applyAlignment="1">
      <alignment horizontal="center" vertical="top"/>
    </xf>
    <xf numFmtId="166" fontId="33" fillId="12" borderId="34" xfId="1" applyNumberFormat="1" applyFont="1" applyFill="1" applyBorder="1" applyAlignment="1">
      <alignment horizontal="center" vertical="top"/>
    </xf>
    <xf numFmtId="49" fontId="33" fillId="22" borderId="1" xfId="1" applyNumberFormat="1" applyFont="1" applyFill="1" applyBorder="1" applyAlignment="1">
      <alignment horizontal="right" vertical="top" wrapText="1"/>
    </xf>
    <xf numFmtId="49" fontId="33" fillId="22" borderId="34" xfId="1" applyNumberFormat="1" applyFont="1" applyFill="1" applyBorder="1" applyAlignment="1">
      <alignment horizontal="right" vertical="top" wrapText="1"/>
    </xf>
    <xf numFmtId="49" fontId="33" fillId="16" borderId="1" xfId="1" applyNumberFormat="1" applyFont="1" applyFill="1" applyBorder="1" applyAlignment="1">
      <alignment horizontal="right" vertical="top" wrapText="1"/>
    </xf>
    <xf numFmtId="49" fontId="33" fillId="16" borderId="34" xfId="1" applyNumberFormat="1" applyFont="1" applyFill="1" applyBorder="1" applyAlignment="1">
      <alignment horizontal="right" vertical="top" wrapText="1"/>
    </xf>
    <xf numFmtId="49" fontId="33" fillId="12" borderId="35" xfId="1" applyNumberFormat="1" applyFont="1" applyFill="1" applyBorder="1" applyAlignment="1">
      <alignment horizontal="left" vertical="top"/>
    </xf>
    <xf numFmtId="49" fontId="33" fillId="12" borderId="26" xfId="1" applyNumberFormat="1" applyFont="1" applyFill="1" applyBorder="1" applyAlignment="1">
      <alignment horizontal="left" vertical="top"/>
    </xf>
    <xf numFmtId="49" fontId="33" fillId="12" borderId="27" xfId="1" applyNumberFormat="1" applyFont="1" applyFill="1" applyBorder="1" applyAlignment="1">
      <alignment horizontal="left" vertical="top"/>
    </xf>
    <xf numFmtId="0" fontId="34" fillId="0" borderId="76" xfId="0" applyFont="1" applyBorder="1" applyAlignment="1">
      <alignment horizontal="left" vertical="top" wrapText="1"/>
    </xf>
    <xf numFmtId="0" fontId="34" fillId="0" borderId="5" xfId="1" applyFont="1" applyBorder="1" applyAlignment="1">
      <alignment horizontal="left" vertical="top" wrapText="1"/>
    </xf>
    <xf numFmtId="0" fontId="34" fillId="0" borderId="36" xfId="1" applyFont="1" applyBorder="1" applyAlignment="1">
      <alignment horizontal="left" vertical="top" wrapText="1"/>
    </xf>
    <xf numFmtId="0" fontId="34" fillId="0" borderId="118" xfId="1" applyFont="1" applyBorder="1" applyAlignment="1">
      <alignment horizontal="left" vertical="top" wrapText="1"/>
    </xf>
    <xf numFmtId="0" fontId="34" fillId="0" borderId="20" xfId="1" applyFont="1" applyBorder="1" applyAlignment="1">
      <alignment horizontal="left" vertical="top" wrapText="1"/>
    </xf>
    <xf numFmtId="0" fontId="34" fillId="0" borderId="64" xfId="1" applyFont="1" applyBorder="1" applyAlignment="1">
      <alignment horizontal="left" vertical="top" wrapText="1"/>
    </xf>
    <xf numFmtId="49" fontId="33" fillId="0" borderId="29" xfId="1" applyNumberFormat="1" applyFont="1" applyBorder="1" applyAlignment="1">
      <alignment horizontal="left" vertical="top"/>
    </xf>
    <xf numFmtId="49" fontId="33" fillId="0" borderId="19" xfId="1" applyNumberFormat="1" applyFont="1" applyBorder="1" applyAlignment="1">
      <alignment horizontal="left" vertical="top"/>
    </xf>
    <xf numFmtId="49" fontId="33" fillId="0" borderId="8" xfId="1" applyNumberFormat="1" applyFont="1" applyBorder="1" applyAlignment="1">
      <alignment horizontal="left" vertical="top"/>
    </xf>
    <xf numFmtId="49" fontId="33" fillId="0" borderId="33" xfId="1" applyNumberFormat="1" applyFont="1" applyBorder="1" applyAlignment="1">
      <alignment horizontal="left" vertical="top"/>
    </xf>
    <xf numFmtId="49" fontId="20" fillId="12" borderId="35" xfId="1" applyNumberFormat="1" applyFont="1" applyFill="1" applyBorder="1" applyAlignment="1">
      <alignment horizontal="left" vertical="top"/>
    </xf>
    <xf numFmtId="49" fontId="20" fillId="12" borderId="26" xfId="1" applyNumberFormat="1" applyFont="1" applyFill="1" applyBorder="1" applyAlignment="1">
      <alignment horizontal="left" vertical="top"/>
    </xf>
    <xf numFmtId="49" fontId="20" fillId="12" borderId="27" xfId="1" applyNumberFormat="1" applyFont="1" applyFill="1" applyBorder="1" applyAlignment="1">
      <alignment horizontal="left" vertical="top"/>
    </xf>
    <xf numFmtId="0" fontId="33" fillId="4" borderId="40" xfId="1" applyFont="1" applyFill="1" applyBorder="1" applyAlignment="1">
      <alignment horizontal="right" vertical="top" wrapText="1"/>
    </xf>
    <xf numFmtId="0" fontId="33" fillId="4" borderId="37" xfId="1" applyFont="1" applyFill="1" applyBorder="1" applyAlignment="1">
      <alignment horizontal="right" vertical="top" wrapText="1"/>
    </xf>
    <xf numFmtId="0" fontId="33" fillId="4" borderId="38" xfId="1" applyFont="1" applyFill="1" applyBorder="1" applyAlignment="1">
      <alignment horizontal="right" vertical="top" wrapText="1"/>
    </xf>
    <xf numFmtId="0" fontId="33" fillId="7" borderId="4" xfId="1" applyFont="1" applyFill="1" applyBorder="1" applyAlignment="1">
      <alignment horizontal="right" vertical="top" wrapText="1"/>
    </xf>
    <xf numFmtId="0" fontId="33" fillId="7" borderId="5" xfId="1" applyFont="1" applyFill="1" applyBorder="1" applyAlignment="1">
      <alignment horizontal="right" vertical="top" wrapText="1"/>
    </xf>
    <xf numFmtId="0" fontId="33" fillId="7" borderId="6" xfId="1" applyFont="1" applyFill="1" applyBorder="1" applyAlignment="1">
      <alignment horizontal="right" vertical="top" wrapText="1"/>
    </xf>
    <xf numFmtId="0" fontId="33" fillId="7" borderId="21" xfId="1" applyFont="1" applyFill="1" applyBorder="1" applyAlignment="1">
      <alignment horizontal="right" vertical="top" wrapText="1"/>
    </xf>
    <xf numFmtId="0" fontId="33" fillId="7" borderId="13" xfId="1" applyFont="1" applyFill="1" applyBorder="1" applyAlignment="1">
      <alignment horizontal="right" vertical="top" wrapText="1"/>
    </xf>
    <xf numFmtId="0" fontId="33" fillId="7" borderId="14" xfId="1" applyFont="1" applyFill="1" applyBorder="1" applyAlignment="1">
      <alignment horizontal="right" vertical="top" wrapText="1"/>
    </xf>
    <xf numFmtId="0" fontId="33" fillId="0" borderId="21" xfId="1" applyFont="1" applyBorder="1" applyAlignment="1">
      <alignment horizontal="left" vertical="top" wrapText="1"/>
    </xf>
    <xf numFmtId="0" fontId="33" fillId="0" borderId="13" xfId="1" applyFont="1" applyBorder="1" applyAlignment="1">
      <alignment horizontal="left" vertical="top" wrapText="1"/>
    </xf>
    <xf numFmtId="0" fontId="33" fillId="0" borderId="14" xfId="1" applyFont="1" applyBorder="1" applyAlignment="1">
      <alignment horizontal="left" vertical="top" wrapText="1"/>
    </xf>
    <xf numFmtId="0" fontId="34" fillId="5" borderId="21" xfId="1" applyFont="1" applyFill="1" applyBorder="1" applyAlignment="1">
      <alignment horizontal="left" vertical="top" wrapText="1"/>
    </xf>
    <xf numFmtId="0" fontId="34" fillId="5" borderId="13" xfId="1" applyFont="1" applyFill="1" applyBorder="1" applyAlignment="1">
      <alignment horizontal="left" vertical="top" wrapText="1"/>
    </xf>
    <xf numFmtId="0" fontId="34" fillId="5" borderId="14" xfId="1" applyFont="1" applyFill="1" applyBorder="1" applyAlignment="1">
      <alignment horizontal="left" vertical="top" wrapText="1"/>
    </xf>
    <xf numFmtId="0" fontId="34" fillId="0" borderId="21" xfId="1" applyFont="1" applyBorder="1" applyAlignment="1">
      <alignment horizontal="left" wrapText="1"/>
    </xf>
    <xf numFmtId="0" fontId="34" fillId="0" borderId="13" xfId="1" applyFont="1" applyBorder="1" applyAlignment="1">
      <alignment horizontal="left" wrapText="1"/>
    </xf>
    <xf numFmtId="0" fontId="34" fillId="0" borderId="14" xfId="1" applyFont="1" applyBorder="1" applyAlignment="1">
      <alignment horizontal="left" wrapText="1"/>
    </xf>
    <xf numFmtId="0" fontId="34" fillId="0" borderId="8" xfId="1" applyFont="1" applyBorder="1" applyAlignment="1">
      <alignment horizontal="left" vertical="top" wrapText="1"/>
    </xf>
    <xf numFmtId="166" fontId="34" fillId="0" borderId="19" xfId="1" applyNumberFormat="1" applyFont="1" applyBorder="1" applyAlignment="1">
      <alignment horizontal="left" vertical="top" wrapText="1"/>
    </xf>
    <xf numFmtId="166" fontId="34" fillId="0" borderId="8" xfId="1" applyNumberFormat="1" applyFont="1" applyBorder="1" applyAlignment="1">
      <alignment horizontal="left" vertical="top" wrapText="1"/>
    </xf>
    <xf numFmtId="166" fontId="34" fillId="0" borderId="33" xfId="1" applyNumberFormat="1" applyFont="1" applyBorder="1" applyAlignment="1">
      <alignment horizontal="left" vertical="top" wrapText="1"/>
    </xf>
    <xf numFmtId="0" fontId="34" fillId="0" borderId="49" xfId="1" applyFont="1" applyBorder="1" applyAlignment="1">
      <alignment horizontal="left" wrapText="1"/>
    </xf>
    <xf numFmtId="0" fontId="34" fillId="0" borderId="23" xfId="1" applyFont="1" applyBorder="1" applyAlignment="1">
      <alignment horizontal="left" wrapText="1"/>
    </xf>
    <xf numFmtId="0" fontId="34" fillId="0" borderId="24" xfId="1" applyFont="1" applyBorder="1" applyAlignment="1">
      <alignment horizontal="left" wrapText="1"/>
    </xf>
    <xf numFmtId="0" fontId="33" fillId="7" borderId="1" xfId="1" applyFont="1" applyFill="1" applyBorder="1" applyAlignment="1">
      <alignment horizontal="right" vertical="top" wrapText="1"/>
    </xf>
    <xf numFmtId="0" fontId="33" fillId="7" borderId="34" xfId="1" applyFont="1" applyFill="1" applyBorder="1" applyAlignment="1">
      <alignment horizontal="right" vertical="top" wrapText="1"/>
    </xf>
    <xf numFmtId="0" fontId="18" fillId="0" borderId="49" xfId="1" applyFont="1" applyBorder="1" applyAlignment="1">
      <alignment horizontal="left"/>
    </xf>
    <xf numFmtId="0" fontId="18" fillId="0" borderId="23" xfId="1" applyFont="1" applyBorder="1" applyAlignment="1">
      <alignment horizontal="left"/>
    </xf>
    <xf numFmtId="0" fontId="18" fillId="0" borderId="24" xfId="1" applyFont="1" applyBorder="1" applyAlignment="1">
      <alignment horizontal="left"/>
    </xf>
    <xf numFmtId="0" fontId="20" fillId="4" borderId="40" xfId="1" applyFont="1" applyFill="1" applyBorder="1" applyAlignment="1">
      <alignment horizontal="right" vertical="top"/>
    </xf>
    <xf numFmtId="0" fontId="20" fillId="4" borderId="37" xfId="1" applyFont="1" applyFill="1" applyBorder="1" applyAlignment="1">
      <alignment horizontal="right" vertical="top"/>
    </xf>
    <xf numFmtId="0" fontId="20" fillId="4" borderId="38" xfId="1" applyFont="1" applyFill="1" applyBorder="1" applyAlignment="1">
      <alignment horizontal="right" vertical="top"/>
    </xf>
    <xf numFmtId="0" fontId="20" fillId="6" borderId="4" xfId="1" applyFont="1" applyFill="1" applyBorder="1" applyAlignment="1">
      <alignment horizontal="right" vertical="top" wrapText="1"/>
    </xf>
    <xf numFmtId="0" fontId="20" fillId="6" borderId="5" xfId="1" applyFont="1" applyFill="1" applyBorder="1" applyAlignment="1">
      <alignment horizontal="right" vertical="top" wrapText="1"/>
    </xf>
    <xf numFmtId="0" fontId="20" fillId="6" borderId="6" xfId="1" applyFont="1" applyFill="1" applyBorder="1" applyAlignment="1">
      <alignment horizontal="right" vertical="top" wrapText="1"/>
    </xf>
    <xf numFmtId="0" fontId="20" fillId="6" borderId="21" xfId="1" applyFont="1" applyFill="1" applyBorder="1" applyAlignment="1">
      <alignment horizontal="right" vertical="top" wrapText="1"/>
    </xf>
    <xf numFmtId="0" fontId="20" fillId="6" borderId="13" xfId="1" applyFont="1" applyFill="1" applyBorder="1" applyAlignment="1">
      <alignment horizontal="right" vertical="top" wrapText="1"/>
    </xf>
    <xf numFmtId="0" fontId="20" fillId="6" borderId="14" xfId="1" applyFont="1" applyFill="1" applyBorder="1" applyAlignment="1">
      <alignment horizontal="right" vertical="top" wrapText="1"/>
    </xf>
    <xf numFmtId="0" fontId="40" fillId="3" borderId="0" xfId="0" applyFont="1" applyFill="1" applyAlignment="1">
      <alignment horizontal="center"/>
    </xf>
    <xf numFmtId="1" fontId="47" fillId="3" borderId="0" xfId="0" applyNumberFormat="1" applyFont="1" applyFill="1" applyAlignment="1">
      <alignment horizontal="center"/>
    </xf>
    <xf numFmtId="1" fontId="48" fillId="3" borderId="0" xfId="0" applyNumberFormat="1" applyFont="1" applyFill="1" applyAlignment="1">
      <alignment horizontal="center"/>
    </xf>
    <xf numFmtId="0" fontId="48" fillId="3" borderId="0" xfId="0" applyFont="1" applyFill="1" applyAlignment="1">
      <alignment horizontal="center"/>
    </xf>
    <xf numFmtId="0" fontId="20" fillId="18" borderId="4" xfId="1" applyFont="1" applyFill="1" applyBorder="1" applyAlignment="1">
      <alignment horizontal="right" vertical="top" wrapText="1"/>
    </xf>
    <xf numFmtId="0" fontId="20" fillId="18" borderId="5" xfId="1" applyFont="1" applyFill="1" applyBorder="1" applyAlignment="1">
      <alignment horizontal="right" vertical="top" wrapText="1"/>
    </xf>
    <xf numFmtId="0" fontId="20" fillId="18" borderId="6" xfId="1" applyFont="1" applyFill="1" applyBorder="1" applyAlignment="1">
      <alignment horizontal="right" vertical="top" wrapText="1"/>
    </xf>
  </cellXfs>
  <cellStyles count="5133">
    <cellStyle name="Įprastas" xfId="0" builtinId="0"/>
    <cellStyle name="Įprastas 2" xfId="1" xr:uid="{00000000-0005-0000-0000-000001000000}"/>
    <cellStyle name="Įprastas 2 2" xfId="4" xr:uid="{00000000-0005-0000-0000-000002000000}"/>
    <cellStyle name="Įprastas 2 2 2" xfId="10" xr:uid="{00000000-0005-0000-0000-000003000000}"/>
    <cellStyle name="Įprastas 2 3" xfId="3" xr:uid="{00000000-0005-0000-0000-000004000000}"/>
    <cellStyle name="Įprastas 2 3 2" xfId="9" xr:uid="{00000000-0005-0000-0000-000005000000}"/>
    <cellStyle name="Įprastas 2 4" xfId="7" xr:uid="{00000000-0005-0000-0000-000006000000}"/>
    <cellStyle name="Įprastas 2 4 2" xfId="15" xr:uid="{00000000-0005-0000-0000-000007000000}"/>
    <cellStyle name="Įprastas 3" xfId="5" xr:uid="{00000000-0005-0000-0000-000008000000}"/>
    <cellStyle name="Įprastas 3 10" xfId="170" xr:uid="{0A804F1A-1C3F-4C8F-9D41-4F56BFA7B417}"/>
    <cellStyle name="Įprastas 3 10 2" xfId="331" xr:uid="{168ABF90-6C3D-499B-BF8F-D61FEC31E44A}"/>
    <cellStyle name="Įprastas 3 10 2 2" xfId="653" xr:uid="{8994BEE1-2B24-4CF0-93A3-1BD88C7FCFCE}"/>
    <cellStyle name="Įprastas 3 10 2 2 2" xfId="1933" xr:uid="{73FB7BAB-8961-466B-9CE6-364E6C0EF901}"/>
    <cellStyle name="Įprastas 3 10 2 2 2 2" xfId="4494" xr:uid="{D6457564-1244-46CD-B670-40A27817F017}"/>
    <cellStyle name="Įprastas 3 10 2 2 3" xfId="3214" xr:uid="{14B6F095-0505-4094-AC7A-4D8A4970658C}"/>
    <cellStyle name="Įprastas 3 10 2 3" xfId="1612" xr:uid="{16DCE213-DFCC-4724-8CB8-88F3CFEB6688}"/>
    <cellStyle name="Įprastas 3 10 2 3 2" xfId="4173" xr:uid="{61E94F42-8E8F-40B7-8966-6A0D16792861}"/>
    <cellStyle name="Įprastas 3 10 2 4" xfId="2893" xr:uid="{CFF40150-D655-410C-A3AA-BFA400182208}"/>
    <cellStyle name="Įprastas 3 10 3" xfId="652" xr:uid="{D86BA912-8551-4F86-B6C3-B84057B5161B}"/>
    <cellStyle name="Įprastas 3 10 3 2" xfId="1932" xr:uid="{607AFF55-D783-481F-87D5-7CCA60311C3F}"/>
    <cellStyle name="Įprastas 3 10 3 2 2" xfId="4493" xr:uid="{95727E32-365D-40B8-AECB-67C01C9FDE53}"/>
    <cellStyle name="Įprastas 3 10 3 3" xfId="3213" xr:uid="{0EAFF6C5-72AC-404D-9B5F-B41F1C2AE30A}"/>
    <cellStyle name="Įprastas 3 10 4" xfId="1451" xr:uid="{3B238D95-AC82-44F2-BFA7-B6C5D2DF3F9F}"/>
    <cellStyle name="Įprastas 3 10 4 2" xfId="4012" xr:uid="{DE2DA53A-EB52-472C-A766-3241E92480C9}"/>
    <cellStyle name="Įprastas 3 10 5" xfId="2732" xr:uid="{9B58978C-0315-47A5-A907-1F9640C8E6D0}"/>
    <cellStyle name="Įprastas 3 11" xfId="250" xr:uid="{912B7526-701A-4040-8F6B-294232842526}"/>
    <cellStyle name="Įprastas 3 11 2" xfId="332" xr:uid="{893653BB-7304-4C6B-ABFE-3F4AFBA04C0C}"/>
    <cellStyle name="Įprastas 3 11 2 2" xfId="655" xr:uid="{D36619D1-5F3A-4DD4-9B75-0377ADDD7C42}"/>
    <cellStyle name="Įprastas 3 11 2 2 2" xfId="1935" xr:uid="{C8E066C2-4213-4517-9E11-83C4AF226893}"/>
    <cellStyle name="Įprastas 3 11 2 2 2 2" xfId="4496" xr:uid="{49742EFF-79CC-454A-A798-C7FD8EDCAE14}"/>
    <cellStyle name="Įprastas 3 11 2 2 3" xfId="3216" xr:uid="{ACBE0482-9D1D-4AD1-9240-E8DE8F32A479}"/>
    <cellStyle name="Įprastas 3 11 2 3" xfId="1613" xr:uid="{4F87D1A8-4116-4FB8-B2F6-BDEAA5C198AB}"/>
    <cellStyle name="Įprastas 3 11 2 3 2" xfId="4174" xr:uid="{209AEA8D-3490-4062-AC5F-8F6149AECA98}"/>
    <cellStyle name="Įprastas 3 11 2 4" xfId="2894" xr:uid="{419300CB-0599-4CA7-9C1A-363BBAF85CAC}"/>
    <cellStyle name="Įprastas 3 11 3" xfId="654" xr:uid="{FF0DC795-D6EE-4BC4-888A-1B2A43DA612C}"/>
    <cellStyle name="Įprastas 3 11 3 2" xfId="1934" xr:uid="{1F92A325-C407-4A56-ACC3-D9F145C159AD}"/>
    <cellStyle name="Įprastas 3 11 3 2 2" xfId="4495" xr:uid="{29780749-DE22-4BD1-96E3-7AD177507E59}"/>
    <cellStyle name="Įprastas 3 11 3 3" xfId="3215" xr:uid="{56251BC3-686A-46E7-99A1-966A86616C03}"/>
    <cellStyle name="Įprastas 3 11 4" xfId="1531" xr:uid="{E10F683A-F651-4AA1-AB6D-512E0EEA27DB}"/>
    <cellStyle name="Įprastas 3 11 4 2" xfId="4092" xr:uid="{9279383C-E248-4003-A22C-DB45C76093C0}"/>
    <cellStyle name="Įprastas 3 11 5" xfId="2812" xr:uid="{DF14ED85-BC51-47EB-BFC3-C893C621C71F}"/>
    <cellStyle name="Įprastas 3 12" xfId="330" xr:uid="{E60DAA5B-83F5-4702-9248-29916598C3F6}"/>
    <cellStyle name="Įprastas 3 12 2" xfId="656" xr:uid="{3581761E-6029-4461-8465-2EE49FE1B101}"/>
    <cellStyle name="Įprastas 3 12 2 2" xfId="1936" xr:uid="{11E9DFCE-F6F7-411B-89E1-726926027FEA}"/>
    <cellStyle name="Įprastas 3 12 2 2 2" xfId="4497" xr:uid="{9BA3A3C3-108E-4293-96C9-A131BEEC8DD2}"/>
    <cellStyle name="Įprastas 3 12 2 3" xfId="3217" xr:uid="{FA5CD242-FFF7-4D88-AF1C-92F90FD42D6E}"/>
    <cellStyle name="Įprastas 3 12 3" xfId="1611" xr:uid="{88E6F14E-34A9-432D-A05A-B67C50CD1C09}"/>
    <cellStyle name="Įprastas 3 12 3 2" xfId="4172" xr:uid="{C2F1565B-F94E-49BC-9E7F-E8497B7145D3}"/>
    <cellStyle name="Įprastas 3 12 4" xfId="2892" xr:uid="{6E9C0723-3242-4614-9169-E4DA45FAF17F}"/>
    <cellStyle name="Įprastas 3 13" xfId="651" xr:uid="{610F4A54-046C-42B1-9B3A-25436B07A2F5}"/>
    <cellStyle name="Įprastas 3 13 2" xfId="1931" xr:uid="{62F5EA4A-B4BD-439A-83C0-69C7F742072D}"/>
    <cellStyle name="Įprastas 3 13 2 2" xfId="4492" xr:uid="{3018CD0A-25B2-41D4-BB33-91BCFF676BF6}"/>
    <cellStyle name="Įprastas 3 13 3" xfId="3212" xr:uid="{3E45357E-8EBA-49AC-8FAA-3D69AA99FD70}"/>
    <cellStyle name="Įprastas 3 14" xfId="1291" xr:uid="{D7A43508-1DDA-4351-A7ED-CDB7C26A5E48}"/>
    <cellStyle name="Įprastas 3 14 2" xfId="3852" xr:uid="{91622721-0D02-478D-A98C-8A0C3CF0F5EB}"/>
    <cellStyle name="Įprastas 3 15" xfId="2572" xr:uid="{BA0F0521-8ECC-4B36-B8D0-E3B6EABBC922}"/>
    <cellStyle name="Įprastas 3 2" xfId="6" xr:uid="{00000000-0005-0000-0000-000009000000}"/>
    <cellStyle name="Įprastas 3 2 10" xfId="251" xr:uid="{A6A43378-5F28-4920-AB4C-7C22D34ABD0F}"/>
    <cellStyle name="Įprastas 3 2 10 2" xfId="334" xr:uid="{72C5F3BC-F3E6-43B3-9F8B-D8D4B77C6411}"/>
    <cellStyle name="Įprastas 3 2 10 2 2" xfId="659" xr:uid="{0A0A3259-F6AB-42AC-8447-E266348B3FBC}"/>
    <cellStyle name="Įprastas 3 2 10 2 2 2" xfId="1939" xr:uid="{53668956-0AAE-4DD1-BC25-6952D8A8CCD5}"/>
    <cellStyle name="Įprastas 3 2 10 2 2 2 2" xfId="4500" xr:uid="{31A44D83-7C0D-4EC0-B2FC-77843E7F67FB}"/>
    <cellStyle name="Įprastas 3 2 10 2 2 3" xfId="3220" xr:uid="{452571C6-93DE-46F3-A95A-370037063EEB}"/>
    <cellStyle name="Įprastas 3 2 10 2 3" xfId="1615" xr:uid="{8BDDDF88-1B9A-4E0E-85A3-87F268516C22}"/>
    <cellStyle name="Įprastas 3 2 10 2 3 2" xfId="4176" xr:uid="{4DBD95C4-341E-4FA1-87A1-2F5BBB63D5EC}"/>
    <cellStyle name="Įprastas 3 2 10 2 4" xfId="2896" xr:uid="{42EE9AC4-67C3-4556-A229-74861C347FA0}"/>
    <cellStyle name="Įprastas 3 2 10 3" xfId="658" xr:uid="{5A31313A-F4CD-4DAC-8854-5CE0FFECE78F}"/>
    <cellStyle name="Įprastas 3 2 10 3 2" xfId="1938" xr:uid="{C6491797-2EAA-44E9-A2B0-ADD05162C92E}"/>
    <cellStyle name="Įprastas 3 2 10 3 2 2" xfId="4499" xr:uid="{8DA8FB59-D6A1-4E8F-935C-3F23183EFE61}"/>
    <cellStyle name="Įprastas 3 2 10 3 3" xfId="3219" xr:uid="{D49E8EDA-0747-4C6C-ADA9-FCCA68276BA4}"/>
    <cellStyle name="Įprastas 3 2 10 4" xfId="1532" xr:uid="{E4F66BB0-B802-49DF-BDD4-2822BF4E3E76}"/>
    <cellStyle name="Įprastas 3 2 10 4 2" xfId="4093" xr:uid="{098A99DC-0908-477F-9EBE-E43AE4C4B5B7}"/>
    <cellStyle name="Įprastas 3 2 10 5" xfId="2813" xr:uid="{0E6BE651-427F-456B-9A87-2987F38BEA39}"/>
    <cellStyle name="Įprastas 3 2 11" xfId="333" xr:uid="{725D65AE-7E97-4CDA-87A4-B987B64255BE}"/>
    <cellStyle name="Įprastas 3 2 11 2" xfId="660" xr:uid="{A7BF4C89-679D-4F1F-913A-022E121D6B53}"/>
    <cellStyle name="Įprastas 3 2 11 2 2" xfId="1940" xr:uid="{3E13E381-5E2F-4A1F-AE13-B98DC4C44025}"/>
    <cellStyle name="Įprastas 3 2 11 2 2 2" xfId="4501" xr:uid="{AC3DD227-1DB3-405E-9EA3-4C4BF25C98A2}"/>
    <cellStyle name="Įprastas 3 2 11 2 3" xfId="3221" xr:uid="{8A88BC00-3D97-4E86-A107-04CA5879DEFE}"/>
    <cellStyle name="Įprastas 3 2 11 3" xfId="1614" xr:uid="{E76C5FFF-FB2C-4487-96FA-9DA8730FD6B9}"/>
    <cellStyle name="Įprastas 3 2 11 3 2" xfId="4175" xr:uid="{B6D498AA-54C5-47B4-8DB2-240CEB56EAFA}"/>
    <cellStyle name="Įprastas 3 2 11 4" xfId="2895" xr:uid="{2D59CD67-9C2C-4ABA-AC04-F9686C944EF4}"/>
    <cellStyle name="Įprastas 3 2 12" xfId="657" xr:uid="{E68E43BD-1EB0-4817-9322-EF061F8179E1}"/>
    <cellStyle name="Įprastas 3 2 12 2" xfId="1937" xr:uid="{D5FF5E25-ED4D-45BA-A656-4098512693FC}"/>
    <cellStyle name="Įprastas 3 2 12 2 2" xfId="4498" xr:uid="{6FE9C42F-5C42-4E1B-BF5B-BD960A8CCCA7}"/>
    <cellStyle name="Įprastas 3 2 12 3" xfId="3218" xr:uid="{47CB3379-B6C7-4C25-AA1A-162D6934072D}"/>
    <cellStyle name="Įprastas 3 2 13" xfId="1292" xr:uid="{89378411-6D43-4E41-9CD9-12DF4BAB9E20}"/>
    <cellStyle name="Įprastas 3 2 13 2" xfId="3853" xr:uid="{A9DF3E89-B8D3-4877-BD97-7D9171EBD0FB}"/>
    <cellStyle name="Įprastas 3 2 14" xfId="2573" xr:uid="{5809E443-CD3F-4230-B33A-6F227AE0A9FC}"/>
    <cellStyle name="Įprastas 3 2 2" xfId="12" xr:uid="{00000000-0005-0000-0000-00000A000000}"/>
    <cellStyle name="Įprastas 3 2 2 10" xfId="335" xr:uid="{6965DBA5-0C1C-4744-9417-0EF727D6365A}"/>
    <cellStyle name="Įprastas 3 2 2 10 2" xfId="662" xr:uid="{BE20F614-276A-4F35-BADC-FF2B8D2D42CC}"/>
    <cellStyle name="Įprastas 3 2 2 10 2 2" xfId="1942" xr:uid="{826F8015-6025-4685-851B-B3F35EAEA05F}"/>
    <cellStyle name="Įprastas 3 2 2 10 2 2 2" xfId="4503" xr:uid="{A1E26A7B-F62F-4B7D-8012-21FB1AFFB45A}"/>
    <cellStyle name="Įprastas 3 2 2 10 2 3" xfId="3223" xr:uid="{527C7E0E-AFF2-407F-975B-3C3CC0B00E4A}"/>
    <cellStyle name="Įprastas 3 2 2 10 3" xfId="1616" xr:uid="{1278961A-5E51-4102-B6AA-28FD7803B1D0}"/>
    <cellStyle name="Įprastas 3 2 2 10 3 2" xfId="4177" xr:uid="{0A8BDD5E-A558-45C1-942C-E47ACFD45572}"/>
    <cellStyle name="Įprastas 3 2 2 10 4" xfId="2897" xr:uid="{657E07FF-4054-4904-BC84-293BB822B9FE}"/>
    <cellStyle name="Įprastas 3 2 2 11" xfId="661" xr:uid="{032DAFE6-1588-4303-A270-C9EFA7193A9A}"/>
    <cellStyle name="Įprastas 3 2 2 11 2" xfId="1941" xr:uid="{C2508081-5105-47A7-A65C-E9B20C6A5DA8}"/>
    <cellStyle name="Įprastas 3 2 2 11 2 2" xfId="4502" xr:uid="{15CEC847-1714-45F6-9560-7698F9E950FE}"/>
    <cellStyle name="Įprastas 3 2 2 11 3" xfId="3222" xr:uid="{086F8B1F-349E-4E17-821E-347E5AD4B11E}"/>
    <cellStyle name="Įprastas 3 2 2 12" xfId="1294" xr:uid="{25BB8934-8CC1-4417-B40D-26250E511EFE}"/>
    <cellStyle name="Įprastas 3 2 2 12 2" xfId="3855" xr:uid="{E484C699-FCFA-488D-B13E-5A141DDA7FB9}"/>
    <cellStyle name="Įprastas 3 2 2 13" xfId="2575" xr:uid="{5E182B6B-CBBF-4A1F-A2CF-8CE79B8230E0}"/>
    <cellStyle name="Įprastas 3 2 2 2" xfId="17" xr:uid="{00000000-0005-0000-0000-00000B000000}"/>
    <cellStyle name="Įprastas 3 2 2 2 10" xfId="1298" xr:uid="{AF7798E2-E66A-467F-B72A-E0E262B149FE}"/>
    <cellStyle name="Įprastas 3 2 2 2 10 2" xfId="3859" xr:uid="{77D8F4A9-4168-48AA-BB89-A25BCF22EFDA}"/>
    <cellStyle name="Įprastas 3 2 2 2 11" xfId="2579" xr:uid="{15126418-BAE8-4809-B15D-D7DBDC12CE08}"/>
    <cellStyle name="Įprastas 3 2 2 2 2" xfId="25" xr:uid="{00000000-0005-0000-0000-00000C000000}"/>
    <cellStyle name="Įprastas 3 2 2 2 2 10" xfId="2587" xr:uid="{435C0BEF-F7D9-4815-A96C-FBCD62178079}"/>
    <cellStyle name="Įprastas 3 2 2 2 2 2" xfId="45" xr:uid="{2B396032-3748-4252-A9FB-02D5B01AC812}"/>
    <cellStyle name="Įprastas 3 2 2 2 2 2 2" xfId="85" xr:uid="{23D586F9-8CEB-4EAD-BB44-B94A90D7EF40}"/>
    <cellStyle name="Įprastas 3 2 2 2 2 2 2 2" xfId="165" xr:uid="{9C4CAB46-361F-46EE-BAC0-10F469F71319}"/>
    <cellStyle name="Įprastas 3 2 2 2 2 2 2 2 2" xfId="340" xr:uid="{5679559A-24B6-4D8B-9105-AA141A90CF8E}"/>
    <cellStyle name="Įprastas 3 2 2 2 2 2 2 2 2 2" xfId="668" xr:uid="{D1720B5B-ADE4-4B02-93AD-BD0649BB280D}"/>
    <cellStyle name="Įprastas 3 2 2 2 2 2 2 2 2 2 2" xfId="1948" xr:uid="{1A639CC4-C66A-4F50-9B3D-DDB81A568A5E}"/>
    <cellStyle name="Įprastas 3 2 2 2 2 2 2 2 2 2 2 2" xfId="4509" xr:uid="{CE1AD3E3-E35E-4995-A1BC-D4FF2388F4D9}"/>
    <cellStyle name="Įprastas 3 2 2 2 2 2 2 2 2 2 3" xfId="3229" xr:uid="{5D63DEC2-3621-4BD2-B0E5-9E156CFC581A}"/>
    <cellStyle name="Įprastas 3 2 2 2 2 2 2 2 2 3" xfId="1621" xr:uid="{EC910B7A-4E2A-4973-83BD-AC6405CBF9A3}"/>
    <cellStyle name="Įprastas 3 2 2 2 2 2 2 2 2 3 2" xfId="4182" xr:uid="{B850E047-8CE6-4A72-BFC5-674DF0202A98}"/>
    <cellStyle name="Įprastas 3 2 2 2 2 2 2 2 2 4" xfId="2902" xr:uid="{85266C26-6609-4627-BABD-FA1D3003DCDC}"/>
    <cellStyle name="Įprastas 3 2 2 2 2 2 2 2 3" xfId="667" xr:uid="{9FD42695-2153-45FE-9B5A-7FA053E04EEB}"/>
    <cellStyle name="Įprastas 3 2 2 2 2 2 2 2 3 2" xfId="1947" xr:uid="{10A18311-EA39-40D7-8E43-C876515EC4DD}"/>
    <cellStyle name="Įprastas 3 2 2 2 2 2 2 2 3 2 2" xfId="4508" xr:uid="{001C3920-B669-4EB9-8DC6-25E183C634E5}"/>
    <cellStyle name="Įprastas 3 2 2 2 2 2 2 2 3 3" xfId="3228" xr:uid="{2D2BF441-FB3F-4096-90F8-FB253E15811F}"/>
    <cellStyle name="Įprastas 3 2 2 2 2 2 2 2 4" xfId="1446" xr:uid="{15642CA4-3EE9-4256-9581-0092A3B4D865}"/>
    <cellStyle name="Įprastas 3 2 2 2 2 2 2 2 4 2" xfId="4007" xr:uid="{764C698C-278A-4CA4-BF3A-CD281D7F0896}"/>
    <cellStyle name="Įprastas 3 2 2 2 2 2 2 2 5" xfId="2727" xr:uid="{5002A656-CF42-403C-8F8D-13ACA286E4A9}"/>
    <cellStyle name="Įprastas 3 2 2 2 2 2 2 3" xfId="245" xr:uid="{EF425D14-79B4-4021-9029-5C397D7529A9}"/>
    <cellStyle name="Įprastas 3 2 2 2 2 2 2 3 2" xfId="341" xr:uid="{487173F0-3A76-4F3D-A86E-F8D3141E1614}"/>
    <cellStyle name="Įprastas 3 2 2 2 2 2 2 3 2 2" xfId="670" xr:uid="{9527927E-904F-4E0B-9C50-99E0FC28E61B}"/>
    <cellStyle name="Įprastas 3 2 2 2 2 2 2 3 2 2 2" xfId="1950" xr:uid="{76015616-4FFE-4955-9296-8398D5838DAA}"/>
    <cellStyle name="Įprastas 3 2 2 2 2 2 2 3 2 2 2 2" xfId="4511" xr:uid="{1FE3DC0F-6C7B-40A2-B3B4-499957B3468D}"/>
    <cellStyle name="Įprastas 3 2 2 2 2 2 2 3 2 2 3" xfId="3231" xr:uid="{253EEB74-E3D6-441D-98CA-F148ADE39199}"/>
    <cellStyle name="Įprastas 3 2 2 2 2 2 2 3 2 3" xfId="1622" xr:uid="{D3B39346-12E2-4960-BD43-720F7799BAA2}"/>
    <cellStyle name="Įprastas 3 2 2 2 2 2 2 3 2 3 2" xfId="4183" xr:uid="{BF7EBEC0-C7A3-4E80-9EF9-BD4D4835DFB2}"/>
    <cellStyle name="Įprastas 3 2 2 2 2 2 2 3 2 4" xfId="2903" xr:uid="{D58714B0-E260-47FE-ABBB-3A9AA5A2B0CC}"/>
    <cellStyle name="Įprastas 3 2 2 2 2 2 2 3 3" xfId="669" xr:uid="{187584EE-44AA-4EFA-82C8-B72CB0C53C4C}"/>
    <cellStyle name="Įprastas 3 2 2 2 2 2 2 3 3 2" xfId="1949" xr:uid="{3DDD64EF-9EE2-40B8-9617-FB0A55DB4785}"/>
    <cellStyle name="Įprastas 3 2 2 2 2 2 2 3 3 2 2" xfId="4510" xr:uid="{DFD644A4-3CA8-467B-A305-CAA9B5D91155}"/>
    <cellStyle name="Įprastas 3 2 2 2 2 2 2 3 3 3" xfId="3230" xr:uid="{4DB5A8CE-2E71-4F15-A8CC-3DD32FCF305A}"/>
    <cellStyle name="Įprastas 3 2 2 2 2 2 2 3 4" xfId="1526" xr:uid="{FF75FC33-8C56-433A-BA78-3338F28233E2}"/>
    <cellStyle name="Įprastas 3 2 2 2 2 2 2 3 4 2" xfId="4087" xr:uid="{A8054CF4-D52C-421F-85D1-2C521BE159E5}"/>
    <cellStyle name="Įprastas 3 2 2 2 2 2 2 3 5" xfId="2807" xr:uid="{70932AC8-52FE-4CD0-B22C-062B8E2C919F}"/>
    <cellStyle name="Įprastas 3 2 2 2 2 2 2 4" xfId="325" xr:uid="{CC7A851E-55DC-4274-8EBB-96F52C1AD25E}"/>
    <cellStyle name="Įprastas 3 2 2 2 2 2 2 4 2" xfId="342" xr:uid="{A76CC208-4601-4ED5-B5DB-2651A408820D}"/>
    <cellStyle name="Įprastas 3 2 2 2 2 2 2 4 2 2" xfId="672" xr:uid="{5DD4C6CF-048B-41E9-B5A0-9FCB5716FDDC}"/>
    <cellStyle name="Įprastas 3 2 2 2 2 2 2 4 2 2 2" xfId="1952" xr:uid="{51038C63-2EA7-43AF-9806-A82CEA2B85C8}"/>
    <cellStyle name="Įprastas 3 2 2 2 2 2 2 4 2 2 2 2" xfId="4513" xr:uid="{94BBAA8A-F737-4585-888F-1271B0BF5B01}"/>
    <cellStyle name="Įprastas 3 2 2 2 2 2 2 4 2 2 3" xfId="3233" xr:uid="{473E3E86-4EEA-4BB0-9F6E-4DC9ED269B3A}"/>
    <cellStyle name="Įprastas 3 2 2 2 2 2 2 4 2 3" xfId="1623" xr:uid="{543E085F-5E4A-4775-96EC-D8757AFA6990}"/>
    <cellStyle name="Įprastas 3 2 2 2 2 2 2 4 2 3 2" xfId="4184" xr:uid="{96E3218A-BFA0-424A-9FBD-CF8CA4DAE6E1}"/>
    <cellStyle name="Įprastas 3 2 2 2 2 2 2 4 2 4" xfId="2904" xr:uid="{89C28563-439C-44EA-AF9C-D587A7627C43}"/>
    <cellStyle name="Įprastas 3 2 2 2 2 2 2 4 3" xfId="671" xr:uid="{5237A03C-215E-40DC-95ED-E28859CAC796}"/>
    <cellStyle name="Įprastas 3 2 2 2 2 2 2 4 3 2" xfId="1951" xr:uid="{5C24FD26-4A67-48F8-B50C-B810878516F2}"/>
    <cellStyle name="Įprastas 3 2 2 2 2 2 2 4 3 2 2" xfId="4512" xr:uid="{CA8B9A23-985E-4C51-B0E0-18E52AF8A330}"/>
    <cellStyle name="Įprastas 3 2 2 2 2 2 2 4 3 3" xfId="3232" xr:uid="{79CA339E-2E31-4C3D-A227-EF634CC5EC15}"/>
    <cellStyle name="Įprastas 3 2 2 2 2 2 2 4 4" xfId="1606" xr:uid="{83278978-C885-4622-B955-68EC15402B16}"/>
    <cellStyle name="Įprastas 3 2 2 2 2 2 2 4 4 2" xfId="4167" xr:uid="{6BAADE0F-216C-4A57-B710-B8700B5EBE3D}"/>
    <cellStyle name="Įprastas 3 2 2 2 2 2 2 4 5" xfId="2887" xr:uid="{45DF2015-2346-4401-B1F6-6048F4D7F41D}"/>
    <cellStyle name="Įprastas 3 2 2 2 2 2 2 5" xfId="339" xr:uid="{427C345F-A531-4E30-B65A-FE8185BC729F}"/>
    <cellStyle name="Įprastas 3 2 2 2 2 2 2 5 2" xfId="673" xr:uid="{58506F43-853A-41C9-829E-752FE80BBF36}"/>
    <cellStyle name="Įprastas 3 2 2 2 2 2 2 5 2 2" xfId="1953" xr:uid="{7B4F51A4-A03C-41C5-9972-2CA2A6B02409}"/>
    <cellStyle name="Įprastas 3 2 2 2 2 2 2 5 2 2 2" xfId="4514" xr:uid="{4913B717-ADE3-4CE6-9B5E-EFA3D8636202}"/>
    <cellStyle name="Įprastas 3 2 2 2 2 2 2 5 2 3" xfId="3234" xr:uid="{749BC1B4-49C0-43E2-B5E2-D62664C6B340}"/>
    <cellStyle name="Įprastas 3 2 2 2 2 2 2 5 3" xfId="1620" xr:uid="{F2CA41C1-DB0C-4A7D-966F-0FF061A96B35}"/>
    <cellStyle name="Įprastas 3 2 2 2 2 2 2 5 3 2" xfId="4181" xr:uid="{2C6E6434-2823-451B-919A-28865D850FBB}"/>
    <cellStyle name="Įprastas 3 2 2 2 2 2 2 5 4" xfId="2901" xr:uid="{224261F3-3D3E-4CD2-B716-14AAEDB6F78F}"/>
    <cellStyle name="Įprastas 3 2 2 2 2 2 2 6" xfId="666" xr:uid="{A6F2CDB7-C168-44AE-AEFF-A8224A1C040F}"/>
    <cellStyle name="Įprastas 3 2 2 2 2 2 2 6 2" xfId="1946" xr:uid="{E94B8402-A21C-41CE-B15E-A38B02C95676}"/>
    <cellStyle name="Įprastas 3 2 2 2 2 2 2 6 2 2" xfId="4507" xr:uid="{7ED2A5D3-FE9C-4015-B911-6CDF2C42FE66}"/>
    <cellStyle name="Įprastas 3 2 2 2 2 2 2 6 3" xfId="3227" xr:uid="{2526D734-56E5-42F9-BC24-17FC7D0E5F1E}"/>
    <cellStyle name="Įprastas 3 2 2 2 2 2 2 7" xfId="1366" xr:uid="{BBF84271-3095-4ECC-9DC1-D1BC1AA0B41C}"/>
    <cellStyle name="Įprastas 3 2 2 2 2 2 2 7 2" xfId="3927" xr:uid="{163E2465-C3A7-44F1-89EA-FAF69A5A34C5}"/>
    <cellStyle name="Įprastas 3 2 2 2 2 2 2 8" xfId="2647" xr:uid="{6F47A967-DCE4-485A-B6E7-26BCC9836A40}"/>
    <cellStyle name="Įprastas 3 2 2 2 2 2 3" xfId="125" xr:uid="{58FEE84E-9DC8-4773-A3F3-E146914A609C}"/>
    <cellStyle name="Įprastas 3 2 2 2 2 2 3 2" xfId="343" xr:uid="{15D31B0A-D6B5-449E-AE84-42B4B9EE1274}"/>
    <cellStyle name="Įprastas 3 2 2 2 2 2 3 2 2" xfId="675" xr:uid="{2F7EA1F9-6E7A-4564-A293-26B2A29D5251}"/>
    <cellStyle name="Įprastas 3 2 2 2 2 2 3 2 2 2" xfId="1955" xr:uid="{8ACE647F-6589-4A94-A85B-A3E76E678910}"/>
    <cellStyle name="Įprastas 3 2 2 2 2 2 3 2 2 2 2" xfId="4516" xr:uid="{9EB1ABBE-A007-455D-AD76-124ED03762BD}"/>
    <cellStyle name="Įprastas 3 2 2 2 2 2 3 2 2 3" xfId="3236" xr:uid="{67A8E778-8993-4DF5-960C-E36BCAEEBAA4}"/>
    <cellStyle name="Įprastas 3 2 2 2 2 2 3 2 3" xfId="1624" xr:uid="{6BE6A248-55A1-4781-87B6-198E0EC7C5E0}"/>
    <cellStyle name="Įprastas 3 2 2 2 2 2 3 2 3 2" xfId="4185" xr:uid="{302D2E84-0954-4BC7-9643-C2AEC038054C}"/>
    <cellStyle name="Įprastas 3 2 2 2 2 2 3 2 4" xfId="2905" xr:uid="{5A97A1A6-7DA9-418D-9429-C3F6578C916E}"/>
    <cellStyle name="Įprastas 3 2 2 2 2 2 3 3" xfId="674" xr:uid="{41D05A34-3241-44E9-9C91-14EF5CB93D6F}"/>
    <cellStyle name="Įprastas 3 2 2 2 2 2 3 3 2" xfId="1954" xr:uid="{926AF1FA-F19A-4919-A325-510586E2DB72}"/>
    <cellStyle name="Įprastas 3 2 2 2 2 2 3 3 2 2" xfId="4515" xr:uid="{183D989B-80FE-4724-8C94-11DE65E51230}"/>
    <cellStyle name="Įprastas 3 2 2 2 2 2 3 3 3" xfId="3235" xr:uid="{1E9B8E6B-C2B3-4DAB-A79C-BC22023EE7C6}"/>
    <cellStyle name="Įprastas 3 2 2 2 2 2 3 4" xfId="1406" xr:uid="{AA764021-B0AE-49D3-82CD-5C7F2FAF1318}"/>
    <cellStyle name="Įprastas 3 2 2 2 2 2 3 4 2" xfId="3967" xr:uid="{777960CC-36F9-4590-8C74-7009D4915495}"/>
    <cellStyle name="Įprastas 3 2 2 2 2 2 3 5" xfId="2687" xr:uid="{08574AED-249C-4877-9727-620CFDDAE6E9}"/>
    <cellStyle name="Įprastas 3 2 2 2 2 2 4" xfId="205" xr:uid="{D3424DCB-734F-4E75-993E-E35899B8FF70}"/>
    <cellStyle name="Įprastas 3 2 2 2 2 2 4 2" xfId="344" xr:uid="{1BD52D75-3578-48F5-BC3C-95220CF34F41}"/>
    <cellStyle name="Įprastas 3 2 2 2 2 2 4 2 2" xfId="677" xr:uid="{8FD18EF6-B403-47E7-BC29-FF7B4184670E}"/>
    <cellStyle name="Įprastas 3 2 2 2 2 2 4 2 2 2" xfId="1957" xr:uid="{FF398E99-A4CF-45BA-96AA-7AB1FE579752}"/>
    <cellStyle name="Įprastas 3 2 2 2 2 2 4 2 2 2 2" xfId="4518" xr:uid="{2EE77EBF-2BD1-4B10-9337-DED9B1E4DF7F}"/>
    <cellStyle name="Įprastas 3 2 2 2 2 2 4 2 2 3" xfId="3238" xr:uid="{3F141539-6CDB-447B-B1CC-2527FB9F86AB}"/>
    <cellStyle name="Įprastas 3 2 2 2 2 2 4 2 3" xfId="1625" xr:uid="{F0C0FCBD-1CC6-40ED-A892-FE6A8D6B380A}"/>
    <cellStyle name="Įprastas 3 2 2 2 2 2 4 2 3 2" xfId="4186" xr:uid="{1E7E293D-2A04-479C-85B6-DB168AAADDD1}"/>
    <cellStyle name="Įprastas 3 2 2 2 2 2 4 2 4" xfId="2906" xr:uid="{E6F40160-4CA3-4A69-A109-F4EB9D1D814A}"/>
    <cellStyle name="Įprastas 3 2 2 2 2 2 4 3" xfId="676" xr:uid="{8938D785-8967-4FB6-90D9-DDB98249FC1B}"/>
    <cellStyle name="Įprastas 3 2 2 2 2 2 4 3 2" xfId="1956" xr:uid="{17B7AAB2-1F52-4887-B403-7D4CA2CEE423}"/>
    <cellStyle name="Įprastas 3 2 2 2 2 2 4 3 2 2" xfId="4517" xr:uid="{9C009623-4489-42F4-A03A-0CE800781D10}"/>
    <cellStyle name="Įprastas 3 2 2 2 2 2 4 3 3" xfId="3237" xr:uid="{D334DB63-4879-49E0-BA21-57133E0C2ED7}"/>
    <cellStyle name="Įprastas 3 2 2 2 2 2 4 4" xfId="1486" xr:uid="{7309EE23-6B5C-4481-8AE3-07D175CA8E6F}"/>
    <cellStyle name="Įprastas 3 2 2 2 2 2 4 4 2" xfId="4047" xr:uid="{15332EEB-B46D-428F-9B1B-BFEF5C967F4C}"/>
    <cellStyle name="Įprastas 3 2 2 2 2 2 4 5" xfId="2767" xr:uid="{41031971-822F-4C03-A95B-736AA63717BF}"/>
    <cellStyle name="Įprastas 3 2 2 2 2 2 5" xfId="285" xr:uid="{7C894D49-EB6E-47D7-AAAE-8B9032C1B983}"/>
    <cellStyle name="Įprastas 3 2 2 2 2 2 5 2" xfId="345" xr:uid="{2C2CAAAD-E9B3-47D3-8E3B-F5CBFF161CA4}"/>
    <cellStyle name="Įprastas 3 2 2 2 2 2 5 2 2" xfId="679" xr:uid="{7F9C37CB-8880-4EEA-B14A-2A4037A39E62}"/>
    <cellStyle name="Įprastas 3 2 2 2 2 2 5 2 2 2" xfId="1959" xr:uid="{05DB3F0F-E3F5-4C6B-8407-29E2D7DD5CCE}"/>
    <cellStyle name="Įprastas 3 2 2 2 2 2 5 2 2 2 2" xfId="4520" xr:uid="{8DAFC682-3685-4D1E-9A2E-430C94C192B1}"/>
    <cellStyle name="Įprastas 3 2 2 2 2 2 5 2 2 3" xfId="3240" xr:uid="{628ABAB3-5F35-484E-A95B-9AE123F14F9B}"/>
    <cellStyle name="Įprastas 3 2 2 2 2 2 5 2 3" xfId="1626" xr:uid="{9304901C-CF4A-41BA-8933-F519AD2B5C30}"/>
    <cellStyle name="Įprastas 3 2 2 2 2 2 5 2 3 2" xfId="4187" xr:uid="{DAE414B0-563C-4612-B557-AA0CC4258DCA}"/>
    <cellStyle name="Įprastas 3 2 2 2 2 2 5 2 4" xfId="2907" xr:uid="{A825F414-AD50-4C3A-851E-AAC420D1CD5E}"/>
    <cellStyle name="Įprastas 3 2 2 2 2 2 5 3" xfId="678" xr:uid="{D6D33453-381F-40D1-A555-A3418637663B}"/>
    <cellStyle name="Įprastas 3 2 2 2 2 2 5 3 2" xfId="1958" xr:uid="{F0E800F1-F2AD-43B2-9B21-8879107611CC}"/>
    <cellStyle name="Įprastas 3 2 2 2 2 2 5 3 2 2" xfId="4519" xr:uid="{BEC87A69-C783-4912-A905-32D3C1BA27B5}"/>
    <cellStyle name="Įprastas 3 2 2 2 2 2 5 3 3" xfId="3239" xr:uid="{20B328E0-7E91-4502-BA61-F6F5E46C3ADE}"/>
    <cellStyle name="Įprastas 3 2 2 2 2 2 5 4" xfId="1566" xr:uid="{569F7244-D94E-4B2A-9E17-0F753D087A7B}"/>
    <cellStyle name="Įprastas 3 2 2 2 2 2 5 4 2" xfId="4127" xr:uid="{80162803-9AD4-4CE8-B54B-4D2683AA1318}"/>
    <cellStyle name="Įprastas 3 2 2 2 2 2 5 5" xfId="2847" xr:uid="{AA579FA3-BAA7-45D9-BC4F-1F525295B7AD}"/>
    <cellStyle name="Įprastas 3 2 2 2 2 2 6" xfId="338" xr:uid="{B87E22AE-6CC4-42EE-92BD-F10058996950}"/>
    <cellStyle name="Įprastas 3 2 2 2 2 2 6 2" xfId="680" xr:uid="{939D8345-8C8E-4C06-BEFD-10944B2F46C0}"/>
    <cellStyle name="Įprastas 3 2 2 2 2 2 6 2 2" xfId="1960" xr:uid="{5DBBCF27-8610-4BEA-995A-47AFE737E786}"/>
    <cellStyle name="Įprastas 3 2 2 2 2 2 6 2 2 2" xfId="4521" xr:uid="{6CA6D828-2CFA-4C84-8C0E-85187C44C570}"/>
    <cellStyle name="Įprastas 3 2 2 2 2 2 6 2 3" xfId="3241" xr:uid="{379C86BF-D01E-49B0-9788-18178464487C}"/>
    <cellStyle name="Įprastas 3 2 2 2 2 2 6 3" xfId="1619" xr:uid="{6135B3B5-4CCA-4347-B43A-579C3B17D947}"/>
    <cellStyle name="Įprastas 3 2 2 2 2 2 6 3 2" xfId="4180" xr:uid="{D6BC2EF6-26A2-4075-8FA1-FB39A4D19CA6}"/>
    <cellStyle name="Įprastas 3 2 2 2 2 2 6 4" xfId="2900" xr:uid="{3EA3A477-F1D0-4228-A8C3-FE9FDE67FC32}"/>
    <cellStyle name="Įprastas 3 2 2 2 2 2 7" xfId="665" xr:uid="{575ADA02-9810-4239-A9F4-0F5B125B644D}"/>
    <cellStyle name="Įprastas 3 2 2 2 2 2 7 2" xfId="1945" xr:uid="{C086C2EE-35BE-4570-8DA9-6ED93D9542C3}"/>
    <cellStyle name="Įprastas 3 2 2 2 2 2 7 2 2" xfId="4506" xr:uid="{24CBEAFD-D150-45D3-8B76-01D6313DD54F}"/>
    <cellStyle name="Įprastas 3 2 2 2 2 2 7 3" xfId="3226" xr:uid="{03D9D11A-608A-4AC2-A433-1D7C05FDEE18}"/>
    <cellStyle name="Įprastas 3 2 2 2 2 2 8" xfId="1326" xr:uid="{3E0E7FAB-B4F3-4293-9445-C2EE96F5366F}"/>
    <cellStyle name="Įprastas 3 2 2 2 2 2 8 2" xfId="3887" xr:uid="{F99AFEEC-4C9D-4A77-B96F-9BA32D77F936}"/>
    <cellStyle name="Įprastas 3 2 2 2 2 2 9" xfId="2607" xr:uid="{1E71FC7D-DA5B-468E-82EB-059A5036CD88}"/>
    <cellStyle name="Įprastas 3 2 2 2 2 3" xfId="65" xr:uid="{90226C6F-D767-4477-9C1C-75950365781B}"/>
    <cellStyle name="Įprastas 3 2 2 2 2 3 2" xfId="145" xr:uid="{550270E4-ECD5-4783-A6A7-801C9B59F1E2}"/>
    <cellStyle name="Įprastas 3 2 2 2 2 3 2 2" xfId="347" xr:uid="{895027D5-DA01-4A95-8761-04F094CB4ED6}"/>
    <cellStyle name="Įprastas 3 2 2 2 2 3 2 2 2" xfId="683" xr:uid="{71E0B216-4383-4D14-A7DB-ACB4BC7AAF93}"/>
    <cellStyle name="Įprastas 3 2 2 2 2 3 2 2 2 2" xfId="1963" xr:uid="{C974E127-F849-49A6-9C15-D9D05CA1D916}"/>
    <cellStyle name="Įprastas 3 2 2 2 2 3 2 2 2 2 2" xfId="4524" xr:uid="{E31C330E-6312-43DE-AB0B-14DCA2FAEDD1}"/>
    <cellStyle name="Įprastas 3 2 2 2 2 3 2 2 2 3" xfId="3244" xr:uid="{C5D42CB2-DD18-45A0-92BB-FCDCC2310BA2}"/>
    <cellStyle name="Įprastas 3 2 2 2 2 3 2 2 3" xfId="1628" xr:uid="{8B6F5736-B54C-45B6-AD09-37E04281EE0D}"/>
    <cellStyle name="Įprastas 3 2 2 2 2 3 2 2 3 2" xfId="4189" xr:uid="{7E545CE6-DE77-48DB-855B-7B6106BEDF62}"/>
    <cellStyle name="Įprastas 3 2 2 2 2 3 2 2 4" xfId="2909" xr:uid="{C54A9E65-2619-4E3A-B57C-F36467C812CF}"/>
    <cellStyle name="Įprastas 3 2 2 2 2 3 2 3" xfId="682" xr:uid="{3B529309-AE2B-434E-B162-45F5DDA24EA4}"/>
    <cellStyle name="Įprastas 3 2 2 2 2 3 2 3 2" xfId="1962" xr:uid="{A0B328AF-7B82-45D3-9787-C1FDE91ECE16}"/>
    <cellStyle name="Įprastas 3 2 2 2 2 3 2 3 2 2" xfId="4523" xr:uid="{1FA8CB4F-89E7-49F4-9C97-258F14B843E5}"/>
    <cellStyle name="Įprastas 3 2 2 2 2 3 2 3 3" xfId="3243" xr:uid="{F423756A-2757-4D80-8487-B8973AD676AF}"/>
    <cellStyle name="Įprastas 3 2 2 2 2 3 2 4" xfId="1426" xr:uid="{E438FA8F-54B9-425B-BEA0-CC35B6B3A478}"/>
    <cellStyle name="Įprastas 3 2 2 2 2 3 2 4 2" xfId="3987" xr:uid="{18AD6D09-FBD8-420E-A7E5-D467521B2584}"/>
    <cellStyle name="Įprastas 3 2 2 2 2 3 2 5" xfId="2707" xr:uid="{1A6ECDAE-65E8-4A3F-A98B-D22C0858D790}"/>
    <cellStyle name="Įprastas 3 2 2 2 2 3 3" xfId="225" xr:uid="{9E197F2A-C5AB-4C4B-BAB1-C0BFFCA867C3}"/>
    <cellStyle name="Įprastas 3 2 2 2 2 3 3 2" xfId="348" xr:uid="{73A3E95E-7B42-44C0-8FE7-6CCEF5B19B05}"/>
    <cellStyle name="Įprastas 3 2 2 2 2 3 3 2 2" xfId="685" xr:uid="{E7B22924-5267-465C-AFD8-2E42507B9BF1}"/>
    <cellStyle name="Įprastas 3 2 2 2 2 3 3 2 2 2" xfId="1965" xr:uid="{CBA9044E-2BEE-405B-8EED-B3F16CC6E64A}"/>
    <cellStyle name="Įprastas 3 2 2 2 2 3 3 2 2 2 2" xfId="4526" xr:uid="{6F3B199F-FB09-45D4-9975-90343D0BC396}"/>
    <cellStyle name="Įprastas 3 2 2 2 2 3 3 2 2 3" xfId="3246" xr:uid="{A12DA30E-C936-4132-A317-AABB9F8AAFD9}"/>
    <cellStyle name="Įprastas 3 2 2 2 2 3 3 2 3" xfId="1629" xr:uid="{5A2A5D28-D3B3-44F5-9B97-C1D6949D979C}"/>
    <cellStyle name="Įprastas 3 2 2 2 2 3 3 2 3 2" xfId="4190" xr:uid="{A1BB35A4-5241-4DA4-93B1-CF95EF1DB8E2}"/>
    <cellStyle name="Įprastas 3 2 2 2 2 3 3 2 4" xfId="2910" xr:uid="{3D217594-5022-40B4-A2E6-52EB4131AA3F}"/>
    <cellStyle name="Įprastas 3 2 2 2 2 3 3 3" xfId="684" xr:uid="{505EBB26-2EBE-419D-924C-C9E96992E626}"/>
    <cellStyle name="Įprastas 3 2 2 2 2 3 3 3 2" xfId="1964" xr:uid="{BAF405AA-140C-494D-B91D-5EDAC2F14C2E}"/>
    <cellStyle name="Įprastas 3 2 2 2 2 3 3 3 2 2" xfId="4525" xr:uid="{10CB0B14-C87D-41D9-9B26-2A2A5FD6497D}"/>
    <cellStyle name="Įprastas 3 2 2 2 2 3 3 3 3" xfId="3245" xr:uid="{1BA94D08-E101-4991-9A0A-CD32B359E197}"/>
    <cellStyle name="Įprastas 3 2 2 2 2 3 3 4" xfId="1506" xr:uid="{09D23CC9-D93B-48E2-8190-59A694B14CBC}"/>
    <cellStyle name="Įprastas 3 2 2 2 2 3 3 4 2" xfId="4067" xr:uid="{A5A56EFB-311C-4165-9AE1-267C1B487B0A}"/>
    <cellStyle name="Įprastas 3 2 2 2 2 3 3 5" xfId="2787" xr:uid="{85EABBAC-4326-4ADC-BA48-42A5AD5B4C47}"/>
    <cellStyle name="Įprastas 3 2 2 2 2 3 4" xfId="305" xr:uid="{88C88948-781A-443C-A53E-98BB01C7C18C}"/>
    <cellStyle name="Įprastas 3 2 2 2 2 3 4 2" xfId="349" xr:uid="{A74A9C4E-8F54-47B5-8892-D7A02968AC16}"/>
    <cellStyle name="Įprastas 3 2 2 2 2 3 4 2 2" xfId="687" xr:uid="{01A12913-7220-4D9E-8831-4E3B574220DA}"/>
    <cellStyle name="Įprastas 3 2 2 2 2 3 4 2 2 2" xfId="1967" xr:uid="{369B7A4A-2EE6-4F95-96E9-498DB977A37F}"/>
    <cellStyle name="Įprastas 3 2 2 2 2 3 4 2 2 2 2" xfId="4528" xr:uid="{F2969262-1381-41DD-B5B8-A14710857052}"/>
    <cellStyle name="Įprastas 3 2 2 2 2 3 4 2 2 3" xfId="3248" xr:uid="{FCC59EAB-89F1-4041-82B2-3708FED80558}"/>
    <cellStyle name="Įprastas 3 2 2 2 2 3 4 2 3" xfId="1630" xr:uid="{8E5327B8-4EF8-4F3F-9644-789EB926F351}"/>
    <cellStyle name="Įprastas 3 2 2 2 2 3 4 2 3 2" xfId="4191" xr:uid="{F5BBBA09-8B1B-434E-B16B-B0F582CD1AC1}"/>
    <cellStyle name="Įprastas 3 2 2 2 2 3 4 2 4" xfId="2911" xr:uid="{A40E3641-545F-4A89-8F02-6EC1BBA0B8B4}"/>
    <cellStyle name="Įprastas 3 2 2 2 2 3 4 3" xfId="686" xr:uid="{56418D20-D072-4591-A018-3A9A2AB5CB60}"/>
    <cellStyle name="Įprastas 3 2 2 2 2 3 4 3 2" xfId="1966" xr:uid="{A0E4934E-68E7-4C5A-B753-C6C4BEE07B18}"/>
    <cellStyle name="Įprastas 3 2 2 2 2 3 4 3 2 2" xfId="4527" xr:uid="{8D940B53-8BB0-4B6A-B5D2-E7822BB9062B}"/>
    <cellStyle name="Įprastas 3 2 2 2 2 3 4 3 3" xfId="3247" xr:uid="{9F34D5C3-00EF-41FB-8C68-816D5010FC1B}"/>
    <cellStyle name="Įprastas 3 2 2 2 2 3 4 4" xfId="1586" xr:uid="{EF6B53EA-53D2-4668-91EB-BA365BB1AB5C}"/>
    <cellStyle name="Įprastas 3 2 2 2 2 3 4 4 2" xfId="4147" xr:uid="{B9FE7987-CA04-4B5D-8702-F4018BB1E3FD}"/>
    <cellStyle name="Įprastas 3 2 2 2 2 3 4 5" xfId="2867" xr:uid="{5B0A9CFC-1BF6-493C-A4C5-804140714535}"/>
    <cellStyle name="Įprastas 3 2 2 2 2 3 5" xfId="346" xr:uid="{0784A104-3E49-4487-85A4-FDE8D92D7EE4}"/>
    <cellStyle name="Įprastas 3 2 2 2 2 3 5 2" xfId="688" xr:uid="{C2AEDDD5-89BA-435A-9425-A4E7FC25B208}"/>
    <cellStyle name="Įprastas 3 2 2 2 2 3 5 2 2" xfId="1968" xr:uid="{5CA4A281-CCD4-4AE6-A4A8-6AC469EEEE09}"/>
    <cellStyle name="Įprastas 3 2 2 2 2 3 5 2 2 2" xfId="4529" xr:uid="{AFA921CE-1E25-4681-A98F-580F50731598}"/>
    <cellStyle name="Įprastas 3 2 2 2 2 3 5 2 3" xfId="3249" xr:uid="{151D5801-E558-47D3-ABA9-C8B620E1CBF3}"/>
    <cellStyle name="Įprastas 3 2 2 2 2 3 5 3" xfId="1627" xr:uid="{5C4BCDA4-F199-41A6-A81E-C2FB8DA42D0C}"/>
    <cellStyle name="Įprastas 3 2 2 2 2 3 5 3 2" xfId="4188" xr:uid="{268BCC67-77D6-49CC-8753-94077D5EA14C}"/>
    <cellStyle name="Įprastas 3 2 2 2 2 3 5 4" xfId="2908" xr:uid="{3E5E1402-423B-496A-A480-D59C6CBB1738}"/>
    <cellStyle name="Įprastas 3 2 2 2 2 3 6" xfId="681" xr:uid="{B3E64B18-9143-4D6B-BA35-697E989B71F0}"/>
    <cellStyle name="Įprastas 3 2 2 2 2 3 6 2" xfId="1961" xr:uid="{FA7F17C3-2AD9-49EF-8118-D62623CD1DFA}"/>
    <cellStyle name="Įprastas 3 2 2 2 2 3 6 2 2" xfId="4522" xr:uid="{515D3DBD-CA0F-4F35-8178-3A5471193E2C}"/>
    <cellStyle name="Įprastas 3 2 2 2 2 3 6 3" xfId="3242" xr:uid="{8F9C86A4-28D1-4851-AE65-E9B7AFBAC504}"/>
    <cellStyle name="Įprastas 3 2 2 2 2 3 7" xfId="1346" xr:uid="{84119211-7806-45A6-AF9C-3578C50FA594}"/>
    <cellStyle name="Įprastas 3 2 2 2 2 3 7 2" xfId="3907" xr:uid="{20002778-28C2-4D2A-9D15-D3C0B995DB89}"/>
    <cellStyle name="Įprastas 3 2 2 2 2 3 8" xfId="2627" xr:uid="{B9C2D2E7-CD1C-43D1-B1BD-804FEDEDE7C7}"/>
    <cellStyle name="Įprastas 3 2 2 2 2 4" xfId="105" xr:uid="{08E054B5-5C7D-486F-B334-363B9E0EB54B}"/>
    <cellStyle name="Įprastas 3 2 2 2 2 4 2" xfId="350" xr:uid="{3A6EF1C2-9CC1-4A12-99D5-952B54DDCBEA}"/>
    <cellStyle name="Įprastas 3 2 2 2 2 4 2 2" xfId="690" xr:uid="{77FC6BC9-1F20-4044-9921-93EE772FEF88}"/>
    <cellStyle name="Įprastas 3 2 2 2 2 4 2 2 2" xfId="1970" xr:uid="{C7EC2B57-FE65-44D9-B73F-53B5B8B7A8D4}"/>
    <cellStyle name="Įprastas 3 2 2 2 2 4 2 2 2 2" xfId="4531" xr:uid="{3E3EE4D9-D523-4E8E-B828-413F78680255}"/>
    <cellStyle name="Įprastas 3 2 2 2 2 4 2 2 3" xfId="3251" xr:uid="{A9A6EE5F-FBDC-4418-91A7-7CDCFA48E4EB}"/>
    <cellStyle name="Įprastas 3 2 2 2 2 4 2 3" xfId="1631" xr:uid="{5D01F0C7-CCF0-45AF-94D4-5BF0E99CDB62}"/>
    <cellStyle name="Įprastas 3 2 2 2 2 4 2 3 2" xfId="4192" xr:uid="{96433CB1-6190-41A6-ADE6-F484E284226D}"/>
    <cellStyle name="Įprastas 3 2 2 2 2 4 2 4" xfId="2912" xr:uid="{8E9E1091-87B1-494C-9263-7338F6E58C75}"/>
    <cellStyle name="Įprastas 3 2 2 2 2 4 3" xfId="689" xr:uid="{18437F34-85B2-4743-996F-FDA7D163E143}"/>
    <cellStyle name="Įprastas 3 2 2 2 2 4 3 2" xfId="1969" xr:uid="{1042629F-8CA1-4BF4-8DAB-217817AE3160}"/>
    <cellStyle name="Įprastas 3 2 2 2 2 4 3 2 2" xfId="4530" xr:uid="{133CF527-075A-4028-B366-824C236A5F7C}"/>
    <cellStyle name="Įprastas 3 2 2 2 2 4 3 3" xfId="3250" xr:uid="{E3AA68F8-ACFD-4431-852A-DC5A9D3D110A}"/>
    <cellStyle name="Įprastas 3 2 2 2 2 4 4" xfId="1386" xr:uid="{3D5496FF-C6ED-441A-B1AB-37F087BE526C}"/>
    <cellStyle name="Įprastas 3 2 2 2 2 4 4 2" xfId="3947" xr:uid="{0BFE29F6-43E6-455A-A7B6-238057D02C84}"/>
    <cellStyle name="Įprastas 3 2 2 2 2 4 5" xfId="2667" xr:uid="{7ACDC7BC-52D2-48A2-B855-8260C58788AE}"/>
    <cellStyle name="Įprastas 3 2 2 2 2 5" xfId="185" xr:uid="{ACBE9596-B3B7-4B39-AE17-BC808C0E1293}"/>
    <cellStyle name="Įprastas 3 2 2 2 2 5 2" xfId="351" xr:uid="{112F4DF9-DAE4-486F-9052-241A868D31B1}"/>
    <cellStyle name="Įprastas 3 2 2 2 2 5 2 2" xfId="692" xr:uid="{C5AFCEE2-DFF9-4421-87FC-F6E8DA3C63FA}"/>
    <cellStyle name="Įprastas 3 2 2 2 2 5 2 2 2" xfId="1972" xr:uid="{4703B589-84C1-42D0-A57D-3E1F4DD18807}"/>
    <cellStyle name="Įprastas 3 2 2 2 2 5 2 2 2 2" xfId="4533" xr:uid="{8132CD32-FD6B-41E8-A6D0-E6FBE534666B}"/>
    <cellStyle name="Įprastas 3 2 2 2 2 5 2 2 3" xfId="3253" xr:uid="{112711DD-7C40-476A-9D85-94BC9F498E7F}"/>
    <cellStyle name="Įprastas 3 2 2 2 2 5 2 3" xfId="1632" xr:uid="{14C8BDBF-5E14-4BBE-BA34-9836304610A2}"/>
    <cellStyle name="Įprastas 3 2 2 2 2 5 2 3 2" xfId="4193" xr:uid="{8E0EE770-0F24-42EF-A0C5-56E72D6FCCC3}"/>
    <cellStyle name="Įprastas 3 2 2 2 2 5 2 4" xfId="2913" xr:uid="{AA790C24-F6A8-4EC3-B0FC-DFB7E248A836}"/>
    <cellStyle name="Įprastas 3 2 2 2 2 5 3" xfId="691" xr:uid="{EEBC4F9A-67CA-447E-B974-FCD72EF605BC}"/>
    <cellStyle name="Įprastas 3 2 2 2 2 5 3 2" xfId="1971" xr:uid="{EBFE2485-6D6C-4F25-835F-F2C0056216A5}"/>
    <cellStyle name="Įprastas 3 2 2 2 2 5 3 2 2" xfId="4532" xr:uid="{107573D1-CA1C-4993-8B92-224E957FAE30}"/>
    <cellStyle name="Įprastas 3 2 2 2 2 5 3 3" xfId="3252" xr:uid="{89303FE5-0E21-410F-901F-3D2CF04108E5}"/>
    <cellStyle name="Įprastas 3 2 2 2 2 5 4" xfId="1466" xr:uid="{5BB655EA-26CA-42E5-B1E9-ED4864D889E1}"/>
    <cellStyle name="Įprastas 3 2 2 2 2 5 4 2" xfId="4027" xr:uid="{34566F48-BF5B-4975-8D59-9E5FF036B0E5}"/>
    <cellStyle name="Įprastas 3 2 2 2 2 5 5" xfId="2747" xr:uid="{2629A5DF-047B-43F9-A4BC-8B4C35B9A76A}"/>
    <cellStyle name="Įprastas 3 2 2 2 2 6" xfId="265" xr:uid="{77F8DE1C-A652-480B-9982-02A07D0CF745}"/>
    <cellStyle name="Įprastas 3 2 2 2 2 6 2" xfId="352" xr:uid="{9A5041B6-AE84-46AB-9172-543555F9F42B}"/>
    <cellStyle name="Įprastas 3 2 2 2 2 6 2 2" xfId="694" xr:uid="{BC1AEA44-DB49-4D0B-952C-3AB5C3C73956}"/>
    <cellStyle name="Įprastas 3 2 2 2 2 6 2 2 2" xfId="1974" xr:uid="{A2E5B8D6-0032-40BB-9F3A-532895F406CD}"/>
    <cellStyle name="Įprastas 3 2 2 2 2 6 2 2 2 2" xfId="4535" xr:uid="{F2B3ACCF-1A60-4399-A58F-8361B6FFA523}"/>
    <cellStyle name="Įprastas 3 2 2 2 2 6 2 2 3" xfId="3255" xr:uid="{98D1C20A-FADB-4271-99B3-E6313615105B}"/>
    <cellStyle name="Įprastas 3 2 2 2 2 6 2 3" xfId="1633" xr:uid="{D2FD1100-4097-4FCF-B3B1-FF49DA37E033}"/>
    <cellStyle name="Įprastas 3 2 2 2 2 6 2 3 2" xfId="4194" xr:uid="{30DCC734-DF19-4835-9E27-FDA86B73C6CE}"/>
    <cellStyle name="Įprastas 3 2 2 2 2 6 2 4" xfId="2914" xr:uid="{9172C9D9-344E-4944-A90B-AFFDAE4DB748}"/>
    <cellStyle name="Įprastas 3 2 2 2 2 6 3" xfId="693" xr:uid="{0A18E27E-2D5E-4DFC-8DCD-23682841FC91}"/>
    <cellStyle name="Įprastas 3 2 2 2 2 6 3 2" xfId="1973" xr:uid="{19A5DDE0-9A8B-47EC-BB0E-0A512601FB8B}"/>
    <cellStyle name="Įprastas 3 2 2 2 2 6 3 2 2" xfId="4534" xr:uid="{781DFCE8-A7A0-4CE2-992E-17C109606BDC}"/>
    <cellStyle name="Įprastas 3 2 2 2 2 6 3 3" xfId="3254" xr:uid="{0334FF9F-8C0E-4BD3-9571-4E4809891A7C}"/>
    <cellStyle name="Įprastas 3 2 2 2 2 6 4" xfId="1546" xr:uid="{46395D64-9F61-49AC-97B8-C43F7BCB3266}"/>
    <cellStyle name="Įprastas 3 2 2 2 2 6 4 2" xfId="4107" xr:uid="{50C399CB-7EED-4D9A-8D0F-DCFEEAC07337}"/>
    <cellStyle name="Įprastas 3 2 2 2 2 6 5" xfId="2827" xr:uid="{1C7CBB97-A064-43AC-B1D5-87F6298F4E1B}"/>
    <cellStyle name="Įprastas 3 2 2 2 2 7" xfId="337" xr:uid="{0501732E-25A7-4AE9-9FB3-5B8576140266}"/>
    <cellStyle name="Įprastas 3 2 2 2 2 7 2" xfId="695" xr:uid="{546D9B37-9BD4-4294-A213-7FB3FEC9478A}"/>
    <cellStyle name="Įprastas 3 2 2 2 2 7 2 2" xfId="1975" xr:uid="{3631A953-9968-4822-8E6E-49D163773018}"/>
    <cellStyle name="Įprastas 3 2 2 2 2 7 2 2 2" xfId="4536" xr:uid="{069484B6-9BE9-4E23-A9F2-B430133132D7}"/>
    <cellStyle name="Įprastas 3 2 2 2 2 7 2 3" xfId="3256" xr:uid="{C5E4C464-BD76-438A-BABB-DA56F25C178C}"/>
    <cellStyle name="Įprastas 3 2 2 2 2 7 3" xfId="1618" xr:uid="{FBDEE80D-C9DA-4445-8597-51C325B7B6EA}"/>
    <cellStyle name="Įprastas 3 2 2 2 2 7 3 2" xfId="4179" xr:uid="{C8EDCFCE-A663-4C6C-BFC2-50177BED1FAE}"/>
    <cellStyle name="Įprastas 3 2 2 2 2 7 4" xfId="2899" xr:uid="{A6AC2E0D-BA87-495D-888F-034DCCDB649C}"/>
    <cellStyle name="Įprastas 3 2 2 2 2 8" xfId="664" xr:uid="{DA7AF085-A6D5-41F7-9B7B-30CAF2BAB69A}"/>
    <cellStyle name="Įprastas 3 2 2 2 2 8 2" xfId="1944" xr:uid="{B45C4F88-49E8-4D0E-8E0E-7EDF1E2D8138}"/>
    <cellStyle name="Įprastas 3 2 2 2 2 8 2 2" xfId="4505" xr:uid="{8D96C7D8-9970-429B-A864-7286F9F187B1}"/>
    <cellStyle name="Įprastas 3 2 2 2 2 8 3" xfId="3225" xr:uid="{4F2BCF49-4220-4850-9BE3-FB0DA4A257A4}"/>
    <cellStyle name="Įprastas 3 2 2 2 2 9" xfId="1306" xr:uid="{FF80C727-C7BF-4F57-A965-43493077A6B1}"/>
    <cellStyle name="Įprastas 3 2 2 2 2 9 2" xfId="3867" xr:uid="{98AB80E5-069D-4D37-A550-3583ACE343D4}"/>
    <cellStyle name="Įprastas 3 2 2 2 3" xfId="37" xr:uid="{222232C3-17BC-4ACD-9222-CB7C15A996FE}"/>
    <cellStyle name="Įprastas 3 2 2 2 3 2" xfId="77" xr:uid="{8D9D5F4E-4DCC-4FFF-B86D-79F54A50EE28}"/>
    <cellStyle name="Įprastas 3 2 2 2 3 2 2" xfId="157" xr:uid="{41EF2806-48B1-48A5-835A-B13647320C54}"/>
    <cellStyle name="Įprastas 3 2 2 2 3 2 2 2" xfId="355" xr:uid="{A135566D-60C9-42AE-AB06-2CF07357D846}"/>
    <cellStyle name="Įprastas 3 2 2 2 3 2 2 2 2" xfId="699" xr:uid="{6EDCF3E1-1F76-450D-ADA6-2A0081E6633A}"/>
    <cellStyle name="Įprastas 3 2 2 2 3 2 2 2 2 2" xfId="1979" xr:uid="{40BECCC4-03E9-420E-9D03-7CC8564ECE00}"/>
    <cellStyle name="Įprastas 3 2 2 2 3 2 2 2 2 2 2" xfId="4540" xr:uid="{80161E66-6B57-40AB-A40F-52F7F18C5800}"/>
    <cellStyle name="Įprastas 3 2 2 2 3 2 2 2 2 3" xfId="3260" xr:uid="{4E79A832-E43C-447D-A317-91C0F8ED6316}"/>
    <cellStyle name="Įprastas 3 2 2 2 3 2 2 2 3" xfId="1636" xr:uid="{78E15559-0446-40F2-8062-FB5F94AD11BC}"/>
    <cellStyle name="Įprastas 3 2 2 2 3 2 2 2 3 2" xfId="4197" xr:uid="{445B34C3-20BC-4CE7-9D09-3DFC708CD9EF}"/>
    <cellStyle name="Įprastas 3 2 2 2 3 2 2 2 4" xfId="2917" xr:uid="{6523B476-C0A8-41A3-870D-370EE2EA0492}"/>
    <cellStyle name="Įprastas 3 2 2 2 3 2 2 3" xfId="698" xr:uid="{D43AB084-A5D1-4249-AEF6-F892657F367F}"/>
    <cellStyle name="Įprastas 3 2 2 2 3 2 2 3 2" xfId="1978" xr:uid="{E71E28B5-4C81-42F2-AC33-261802F5F8DE}"/>
    <cellStyle name="Įprastas 3 2 2 2 3 2 2 3 2 2" xfId="4539" xr:uid="{C031F967-0C64-462F-AC9B-85520D8FE46E}"/>
    <cellStyle name="Įprastas 3 2 2 2 3 2 2 3 3" xfId="3259" xr:uid="{D6076884-3152-458C-934B-34F2366F7465}"/>
    <cellStyle name="Įprastas 3 2 2 2 3 2 2 4" xfId="1438" xr:uid="{21CAD7F3-40A8-43F2-81AB-AB5FF6A31CC1}"/>
    <cellStyle name="Įprastas 3 2 2 2 3 2 2 4 2" xfId="3999" xr:uid="{DEB12C8F-F35E-41A4-B5B8-988D3275FFD4}"/>
    <cellStyle name="Įprastas 3 2 2 2 3 2 2 5" xfId="2719" xr:uid="{70DDE42C-7EF6-44FC-8933-258F6D12566D}"/>
    <cellStyle name="Įprastas 3 2 2 2 3 2 3" xfId="237" xr:uid="{0697318C-F8D7-4EAB-A983-4EBE8FB6D281}"/>
    <cellStyle name="Įprastas 3 2 2 2 3 2 3 2" xfId="356" xr:uid="{9A1CA1D7-B2FB-4D27-8954-30840C46115C}"/>
    <cellStyle name="Įprastas 3 2 2 2 3 2 3 2 2" xfId="701" xr:uid="{B5B89C2D-6DEC-45EB-9FD1-119BEA506CBD}"/>
    <cellStyle name="Įprastas 3 2 2 2 3 2 3 2 2 2" xfId="1981" xr:uid="{0D77BC55-AFD8-4CCE-877D-08450F89A5CC}"/>
    <cellStyle name="Įprastas 3 2 2 2 3 2 3 2 2 2 2" xfId="4542" xr:uid="{619496BF-E15F-4E9B-A7CD-807871220B08}"/>
    <cellStyle name="Įprastas 3 2 2 2 3 2 3 2 2 3" xfId="3262" xr:uid="{FD354705-6804-4EF5-8893-F3A6607BF941}"/>
    <cellStyle name="Įprastas 3 2 2 2 3 2 3 2 3" xfId="1637" xr:uid="{BC75FCDD-02A4-4216-A681-AE81F787E040}"/>
    <cellStyle name="Įprastas 3 2 2 2 3 2 3 2 3 2" xfId="4198" xr:uid="{DD5B7F24-E70F-4257-88E8-EF37D8EA9F64}"/>
    <cellStyle name="Įprastas 3 2 2 2 3 2 3 2 4" xfId="2918" xr:uid="{2E9EF27F-81C6-4184-ACA6-D82B05C774A1}"/>
    <cellStyle name="Įprastas 3 2 2 2 3 2 3 3" xfId="700" xr:uid="{4FA69BC5-15D8-4303-9EC6-64AB2C6B9A95}"/>
    <cellStyle name="Įprastas 3 2 2 2 3 2 3 3 2" xfId="1980" xr:uid="{355BF814-4892-4F42-9BFD-03872952746E}"/>
    <cellStyle name="Įprastas 3 2 2 2 3 2 3 3 2 2" xfId="4541" xr:uid="{8ABE8ABA-EEF0-4D19-A285-A68529665DAD}"/>
    <cellStyle name="Įprastas 3 2 2 2 3 2 3 3 3" xfId="3261" xr:uid="{66E3D931-6466-4A8A-B74C-2EB042292793}"/>
    <cellStyle name="Įprastas 3 2 2 2 3 2 3 4" xfId="1518" xr:uid="{B1E4E6CF-A7DF-4F24-8FF8-E802D824E228}"/>
    <cellStyle name="Įprastas 3 2 2 2 3 2 3 4 2" xfId="4079" xr:uid="{AB5B3DAF-F14A-4D17-9946-2E6AD464EB6F}"/>
    <cellStyle name="Įprastas 3 2 2 2 3 2 3 5" xfId="2799" xr:uid="{0CC030FD-4676-46B6-A1DE-261875BC6CA7}"/>
    <cellStyle name="Įprastas 3 2 2 2 3 2 4" xfId="317" xr:uid="{2018F7F3-5C03-4E77-8BF7-B192A80CE338}"/>
    <cellStyle name="Įprastas 3 2 2 2 3 2 4 2" xfId="357" xr:uid="{7C388E74-074E-4114-8EFE-81BAB3EA1611}"/>
    <cellStyle name="Įprastas 3 2 2 2 3 2 4 2 2" xfId="703" xr:uid="{D77ABC6E-6429-4A81-B51D-573B729134EB}"/>
    <cellStyle name="Įprastas 3 2 2 2 3 2 4 2 2 2" xfId="1983" xr:uid="{DDC9681A-E976-45FC-8080-7C1A167E52B4}"/>
    <cellStyle name="Įprastas 3 2 2 2 3 2 4 2 2 2 2" xfId="4544" xr:uid="{0B51A80A-E970-4C6D-961B-DA599581388C}"/>
    <cellStyle name="Įprastas 3 2 2 2 3 2 4 2 2 3" xfId="3264" xr:uid="{706ADCC8-F058-4B96-863D-DE1750A11B68}"/>
    <cellStyle name="Įprastas 3 2 2 2 3 2 4 2 3" xfId="1638" xr:uid="{82F2D6C7-13AB-43FE-AB53-6BE2920FEDA7}"/>
    <cellStyle name="Įprastas 3 2 2 2 3 2 4 2 3 2" xfId="4199" xr:uid="{513B6371-53EB-4F62-9B5B-FC6DC772EA27}"/>
    <cellStyle name="Įprastas 3 2 2 2 3 2 4 2 4" xfId="2919" xr:uid="{3E077FC7-E8FD-45F2-8757-A6A7715545A3}"/>
    <cellStyle name="Įprastas 3 2 2 2 3 2 4 3" xfId="702" xr:uid="{3DFB2480-A798-4B68-8876-DE350DEF7B55}"/>
    <cellStyle name="Įprastas 3 2 2 2 3 2 4 3 2" xfId="1982" xr:uid="{7BAC134D-EE14-434D-A3F2-8FB5126EC069}"/>
    <cellStyle name="Įprastas 3 2 2 2 3 2 4 3 2 2" xfId="4543" xr:uid="{E8EF276E-3B94-435D-A9B6-E68F887A5623}"/>
    <cellStyle name="Įprastas 3 2 2 2 3 2 4 3 3" xfId="3263" xr:uid="{E5E944A1-BA39-4E7B-BA8E-581E25F9F5FF}"/>
    <cellStyle name="Įprastas 3 2 2 2 3 2 4 4" xfId="1598" xr:uid="{A671578F-B216-4E1B-AC0E-D037FDFB7C80}"/>
    <cellStyle name="Įprastas 3 2 2 2 3 2 4 4 2" xfId="4159" xr:uid="{751FF868-C480-4120-9D7A-D23E79E79626}"/>
    <cellStyle name="Įprastas 3 2 2 2 3 2 4 5" xfId="2879" xr:uid="{845E3210-3D01-4E38-AA07-CECB3E7951F2}"/>
    <cellStyle name="Įprastas 3 2 2 2 3 2 5" xfId="354" xr:uid="{C5FC1783-C9FB-4E08-AB49-6CB10C4638A8}"/>
    <cellStyle name="Įprastas 3 2 2 2 3 2 5 2" xfId="704" xr:uid="{7797C288-36E9-4B05-8BD6-BC905E324FBA}"/>
    <cellStyle name="Įprastas 3 2 2 2 3 2 5 2 2" xfId="1984" xr:uid="{D9E77C08-9BD5-4DA3-AD9F-E420256897E6}"/>
    <cellStyle name="Įprastas 3 2 2 2 3 2 5 2 2 2" xfId="4545" xr:uid="{32135632-E257-4BC3-B4A8-778798FCA598}"/>
    <cellStyle name="Įprastas 3 2 2 2 3 2 5 2 3" xfId="3265" xr:uid="{AC239356-BF4A-46D5-BA12-D0CC347365B2}"/>
    <cellStyle name="Įprastas 3 2 2 2 3 2 5 3" xfId="1635" xr:uid="{A1D709AB-34C2-4E15-A7E3-9C4F3E65A078}"/>
    <cellStyle name="Įprastas 3 2 2 2 3 2 5 3 2" xfId="4196" xr:uid="{51C4AA6F-A142-4C75-A7E0-200018754BBB}"/>
    <cellStyle name="Įprastas 3 2 2 2 3 2 5 4" xfId="2916" xr:uid="{F2A0D210-F804-4128-BA46-BD7424081108}"/>
    <cellStyle name="Įprastas 3 2 2 2 3 2 6" xfId="697" xr:uid="{7A1E673D-DA11-4CE7-8E9B-7F51B6AD0010}"/>
    <cellStyle name="Įprastas 3 2 2 2 3 2 6 2" xfId="1977" xr:uid="{884E6FE4-4E48-42E0-878B-57C32F192AA3}"/>
    <cellStyle name="Įprastas 3 2 2 2 3 2 6 2 2" xfId="4538" xr:uid="{570FE76A-E985-42CE-83BB-4229972ACEBB}"/>
    <cellStyle name="Įprastas 3 2 2 2 3 2 6 3" xfId="3258" xr:uid="{C4441AE4-6ADA-4D9B-94AF-F95E572E36DC}"/>
    <cellStyle name="Įprastas 3 2 2 2 3 2 7" xfId="1358" xr:uid="{78DA2316-CFD8-49E0-A273-C4E5A4289B30}"/>
    <cellStyle name="Įprastas 3 2 2 2 3 2 7 2" xfId="3919" xr:uid="{39D170AF-EC4B-4574-BD2F-0EE5CFD9B13F}"/>
    <cellStyle name="Įprastas 3 2 2 2 3 2 8" xfId="2639" xr:uid="{67523DCD-C474-4562-8608-3A268CF279AA}"/>
    <cellStyle name="Įprastas 3 2 2 2 3 3" xfId="117" xr:uid="{F039FC85-EE20-4FFC-AE83-2517AF56871F}"/>
    <cellStyle name="Įprastas 3 2 2 2 3 3 2" xfId="358" xr:uid="{FB992137-14C2-416C-9E0F-B64AD450A03D}"/>
    <cellStyle name="Įprastas 3 2 2 2 3 3 2 2" xfId="706" xr:uid="{F47269C6-AF19-4380-80E9-D8D03AE535A7}"/>
    <cellStyle name="Įprastas 3 2 2 2 3 3 2 2 2" xfId="1986" xr:uid="{1A9A1622-F454-4616-9CE4-200565EFEB1F}"/>
    <cellStyle name="Įprastas 3 2 2 2 3 3 2 2 2 2" xfId="4547" xr:uid="{065F8481-399B-4753-9DB2-DCE4AF58A528}"/>
    <cellStyle name="Įprastas 3 2 2 2 3 3 2 2 3" xfId="3267" xr:uid="{332412F0-BFB1-4F49-89B0-9D76147FDECE}"/>
    <cellStyle name="Įprastas 3 2 2 2 3 3 2 3" xfId="1639" xr:uid="{2B1B12BD-56EE-480E-A345-E9927ABADFDB}"/>
    <cellStyle name="Įprastas 3 2 2 2 3 3 2 3 2" xfId="4200" xr:uid="{C0ED7753-A462-42FD-AD2C-DCBC9BAD1893}"/>
    <cellStyle name="Įprastas 3 2 2 2 3 3 2 4" xfId="2920" xr:uid="{7EA6E6E9-2CFA-4520-A193-80C13E897D17}"/>
    <cellStyle name="Įprastas 3 2 2 2 3 3 3" xfId="705" xr:uid="{A1C340A8-ADA9-4DF4-ACBE-990B2F9836C3}"/>
    <cellStyle name="Įprastas 3 2 2 2 3 3 3 2" xfId="1985" xr:uid="{62934CE0-97D9-4CBF-ACB5-4A512FD7B82C}"/>
    <cellStyle name="Įprastas 3 2 2 2 3 3 3 2 2" xfId="4546" xr:uid="{4F93EAD9-C7A8-43F0-81F2-F5E443406BC6}"/>
    <cellStyle name="Įprastas 3 2 2 2 3 3 3 3" xfId="3266" xr:uid="{D1683830-6223-4BA9-AA6D-2AEF91872592}"/>
    <cellStyle name="Įprastas 3 2 2 2 3 3 4" xfId="1398" xr:uid="{8EA87346-CF0C-4884-A801-FBC7898031BA}"/>
    <cellStyle name="Įprastas 3 2 2 2 3 3 4 2" xfId="3959" xr:uid="{B8BE808F-885F-400F-8EB3-5088B33B1773}"/>
    <cellStyle name="Įprastas 3 2 2 2 3 3 5" xfId="2679" xr:uid="{A6A6538A-D18A-4C10-87CE-E3D4674AE00B}"/>
    <cellStyle name="Įprastas 3 2 2 2 3 4" xfId="197" xr:uid="{EF70E47B-7E0D-466A-8126-D12CCF3ADCB3}"/>
    <cellStyle name="Įprastas 3 2 2 2 3 4 2" xfId="359" xr:uid="{8B573EBF-DB99-4329-8B70-5FFC71ED2A83}"/>
    <cellStyle name="Įprastas 3 2 2 2 3 4 2 2" xfId="708" xr:uid="{94740A13-6035-4343-B7B1-7E1AD5D3EA1B}"/>
    <cellStyle name="Įprastas 3 2 2 2 3 4 2 2 2" xfId="1988" xr:uid="{C5F13642-A432-423B-808A-A7674BEABFDA}"/>
    <cellStyle name="Įprastas 3 2 2 2 3 4 2 2 2 2" xfId="4549" xr:uid="{CB3DB476-C4E7-4CA2-AA12-2D6B079EC898}"/>
    <cellStyle name="Įprastas 3 2 2 2 3 4 2 2 3" xfId="3269" xr:uid="{64D13432-9B3F-48DC-88D4-E1738A174638}"/>
    <cellStyle name="Įprastas 3 2 2 2 3 4 2 3" xfId="1640" xr:uid="{9D45CE1D-39D0-4550-B9F0-DCAEDF6AA100}"/>
    <cellStyle name="Įprastas 3 2 2 2 3 4 2 3 2" xfId="4201" xr:uid="{443E1039-9711-4DC1-A726-F6950E0DA437}"/>
    <cellStyle name="Įprastas 3 2 2 2 3 4 2 4" xfId="2921" xr:uid="{C5123919-6F7B-4619-9111-4D809E4F7139}"/>
    <cellStyle name="Įprastas 3 2 2 2 3 4 3" xfId="707" xr:uid="{AC4871FB-D7A5-454A-9663-94C89AE19F3A}"/>
    <cellStyle name="Įprastas 3 2 2 2 3 4 3 2" xfId="1987" xr:uid="{AFF864CF-307B-4C06-B7FE-5959F6B7FCC6}"/>
    <cellStyle name="Įprastas 3 2 2 2 3 4 3 2 2" xfId="4548" xr:uid="{7254D4CF-24C1-4BAB-A574-D7B73C6A8D2A}"/>
    <cellStyle name="Įprastas 3 2 2 2 3 4 3 3" xfId="3268" xr:uid="{1D2142DE-F023-4BE1-94AE-8E2FFF492D53}"/>
    <cellStyle name="Įprastas 3 2 2 2 3 4 4" xfId="1478" xr:uid="{2F91384A-569B-49A8-9A88-19B001353E99}"/>
    <cellStyle name="Įprastas 3 2 2 2 3 4 4 2" xfId="4039" xr:uid="{9A7CBF68-1910-490E-B071-7651D6C02A84}"/>
    <cellStyle name="Įprastas 3 2 2 2 3 4 5" xfId="2759" xr:uid="{18418FF6-81F4-4365-B98C-C9C88B9C1029}"/>
    <cellStyle name="Įprastas 3 2 2 2 3 5" xfId="277" xr:uid="{06601573-3425-457A-9034-1FAAB938DEA6}"/>
    <cellStyle name="Įprastas 3 2 2 2 3 5 2" xfId="360" xr:uid="{FECC4B18-6084-4BEC-B576-D0477018F99F}"/>
    <cellStyle name="Įprastas 3 2 2 2 3 5 2 2" xfId="710" xr:uid="{30B62285-2755-457E-8019-27D0AA7E9623}"/>
    <cellStyle name="Įprastas 3 2 2 2 3 5 2 2 2" xfId="1990" xr:uid="{F440CD6A-8ECB-4EAE-A867-DF88773436F9}"/>
    <cellStyle name="Įprastas 3 2 2 2 3 5 2 2 2 2" xfId="4551" xr:uid="{2B409492-BD62-42D2-9953-F98B7AA239D2}"/>
    <cellStyle name="Įprastas 3 2 2 2 3 5 2 2 3" xfId="3271" xr:uid="{80959102-9869-4AE5-A3CC-5E427DA1E361}"/>
    <cellStyle name="Įprastas 3 2 2 2 3 5 2 3" xfId="1641" xr:uid="{A2E90A10-F5BF-4A76-AC11-ABADAB4A305D}"/>
    <cellStyle name="Įprastas 3 2 2 2 3 5 2 3 2" xfId="4202" xr:uid="{7AFF5E8F-0FA4-4EB3-9985-7577649C056E}"/>
    <cellStyle name="Įprastas 3 2 2 2 3 5 2 4" xfId="2922" xr:uid="{B6340BBF-CEBF-4EE3-A998-8D0870615762}"/>
    <cellStyle name="Įprastas 3 2 2 2 3 5 3" xfId="709" xr:uid="{E936D470-A2A0-4A88-A126-733F0E6D885A}"/>
    <cellStyle name="Įprastas 3 2 2 2 3 5 3 2" xfId="1989" xr:uid="{77B5521C-2769-47D8-B060-1A13501D04B9}"/>
    <cellStyle name="Įprastas 3 2 2 2 3 5 3 2 2" xfId="4550" xr:uid="{AABF5E87-F0DD-44CE-BBB0-0CC78DE313BE}"/>
    <cellStyle name="Įprastas 3 2 2 2 3 5 3 3" xfId="3270" xr:uid="{B225E26D-450E-4C79-AC63-67D2FB092D08}"/>
    <cellStyle name="Įprastas 3 2 2 2 3 5 4" xfId="1558" xr:uid="{63175329-7F76-4650-B04B-4DCC21F4F385}"/>
    <cellStyle name="Įprastas 3 2 2 2 3 5 4 2" xfId="4119" xr:uid="{4A3A84DE-689F-4C09-8FB7-055B7FFE532E}"/>
    <cellStyle name="Įprastas 3 2 2 2 3 5 5" xfId="2839" xr:uid="{EEEFBA38-C765-42C6-90E2-5B45EF9B0A8F}"/>
    <cellStyle name="Įprastas 3 2 2 2 3 6" xfId="353" xr:uid="{18555C69-0FD7-4DC8-8294-98C1E0533391}"/>
    <cellStyle name="Įprastas 3 2 2 2 3 6 2" xfId="711" xr:uid="{22A20F0F-08A1-4551-A2E8-021CED0867F2}"/>
    <cellStyle name="Įprastas 3 2 2 2 3 6 2 2" xfId="1991" xr:uid="{FA3686F1-1A50-4731-AD11-24600558EE4D}"/>
    <cellStyle name="Įprastas 3 2 2 2 3 6 2 2 2" xfId="4552" xr:uid="{5BF8D1B0-2511-4601-BED3-24E7E6CBCF23}"/>
    <cellStyle name="Įprastas 3 2 2 2 3 6 2 3" xfId="3272" xr:uid="{AE456264-C743-498C-BDCC-FD24157FB12E}"/>
    <cellStyle name="Įprastas 3 2 2 2 3 6 3" xfId="1634" xr:uid="{880DCE3A-B255-431E-ACE4-B2F32E9DAF17}"/>
    <cellStyle name="Įprastas 3 2 2 2 3 6 3 2" xfId="4195" xr:uid="{64793709-BAFD-4ED3-9B78-F517D48B2F67}"/>
    <cellStyle name="Įprastas 3 2 2 2 3 6 4" xfId="2915" xr:uid="{F443301E-51F2-4A56-AE39-05896E19977F}"/>
    <cellStyle name="Įprastas 3 2 2 2 3 7" xfId="696" xr:uid="{C17E987C-CA84-4564-98C8-EEBC8213FCB6}"/>
    <cellStyle name="Įprastas 3 2 2 2 3 7 2" xfId="1976" xr:uid="{85CCC7EC-FFB2-459B-B319-6AE53E0B3C15}"/>
    <cellStyle name="Įprastas 3 2 2 2 3 7 2 2" xfId="4537" xr:uid="{C6E49891-3D83-4D70-A006-D27484DA5311}"/>
    <cellStyle name="Įprastas 3 2 2 2 3 7 3" xfId="3257" xr:uid="{68C97D3B-DDB5-4529-8C67-20C0C607B991}"/>
    <cellStyle name="Įprastas 3 2 2 2 3 8" xfId="1318" xr:uid="{F427FBB2-C779-42C9-807B-3C84569829C5}"/>
    <cellStyle name="Įprastas 3 2 2 2 3 8 2" xfId="3879" xr:uid="{64B44F87-E369-4B41-9A54-05592762EDBD}"/>
    <cellStyle name="Įprastas 3 2 2 2 3 9" xfId="2599" xr:uid="{6C7121D8-EBAE-4125-A8B0-925D9605AAD9}"/>
    <cellStyle name="Įprastas 3 2 2 2 4" xfId="57" xr:uid="{1024E1D5-7B51-4BCD-A20D-A6F42A18C9C5}"/>
    <cellStyle name="Įprastas 3 2 2 2 4 2" xfId="137" xr:uid="{3ADB4C48-70CC-4879-ABA4-34EDE1758550}"/>
    <cellStyle name="Įprastas 3 2 2 2 4 2 2" xfId="362" xr:uid="{BA0A674A-9A5F-49AC-B512-852B34458DA1}"/>
    <cellStyle name="Įprastas 3 2 2 2 4 2 2 2" xfId="714" xr:uid="{B3985986-7249-4416-9D50-FC1F38F24BE2}"/>
    <cellStyle name="Įprastas 3 2 2 2 4 2 2 2 2" xfId="1994" xr:uid="{321586E1-EDBD-4E7B-BB1C-AA9FCDBC50C8}"/>
    <cellStyle name="Įprastas 3 2 2 2 4 2 2 2 2 2" xfId="4555" xr:uid="{883DDF08-671F-4E6D-84C5-455FFC4DC6B4}"/>
    <cellStyle name="Įprastas 3 2 2 2 4 2 2 2 3" xfId="3275" xr:uid="{3F776FAC-A30A-4D44-8EE1-2A88DAFEA704}"/>
    <cellStyle name="Įprastas 3 2 2 2 4 2 2 3" xfId="1643" xr:uid="{F7E3F382-DCE7-4326-9D35-16B67FB6F615}"/>
    <cellStyle name="Įprastas 3 2 2 2 4 2 2 3 2" xfId="4204" xr:uid="{28844ECD-B80E-44E1-88DF-B16D1BD3C780}"/>
    <cellStyle name="Įprastas 3 2 2 2 4 2 2 4" xfId="2924" xr:uid="{BCE91A41-9693-4AE0-A272-557EFF42A5D5}"/>
    <cellStyle name="Įprastas 3 2 2 2 4 2 3" xfId="713" xr:uid="{75C86A33-BD8E-4F66-88A4-C4AC0E35E212}"/>
    <cellStyle name="Įprastas 3 2 2 2 4 2 3 2" xfId="1993" xr:uid="{6FE22A8A-2931-40C8-B127-6063164E7CEA}"/>
    <cellStyle name="Įprastas 3 2 2 2 4 2 3 2 2" xfId="4554" xr:uid="{EBE2272E-4B3A-4BCB-B757-A12764D522F2}"/>
    <cellStyle name="Įprastas 3 2 2 2 4 2 3 3" xfId="3274" xr:uid="{41E4DCA3-C353-4DD1-BEC7-B1AC5B80C9E2}"/>
    <cellStyle name="Įprastas 3 2 2 2 4 2 4" xfId="1418" xr:uid="{3AA47365-979A-4AEE-B6DF-75CDD484C967}"/>
    <cellStyle name="Įprastas 3 2 2 2 4 2 4 2" xfId="3979" xr:uid="{316EF240-6DFA-44B3-9C57-77558000D3D8}"/>
    <cellStyle name="Įprastas 3 2 2 2 4 2 5" xfId="2699" xr:uid="{77C090A1-2DD7-4167-8659-8ECFCDE5D164}"/>
    <cellStyle name="Įprastas 3 2 2 2 4 3" xfId="217" xr:uid="{9822612C-1716-4E7B-8FA0-2EC021E0252E}"/>
    <cellStyle name="Įprastas 3 2 2 2 4 3 2" xfId="363" xr:uid="{B085AB7E-DF36-46B1-B59D-35A470E742F7}"/>
    <cellStyle name="Įprastas 3 2 2 2 4 3 2 2" xfId="716" xr:uid="{4D0EBA57-9F50-4E7E-9053-6F72446C9C20}"/>
    <cellStyle name="Įprastas 3 2 2 2 4 3 2 2 2" xfId="1996" xr:uid="{3B03E4E1-2DEE-4C9E-9A32-6C386ABA223F}"/>
    <cellStyle name="Įprastas 3 2 2 2 4 3 2 2 2 2" xfId="4557" xr:uid="{AADA0E96-E8C5-4D0A-BB53-22D7B891ADA7}"/>
    <cellStyle name="Įprastas 3 2 2 2 4 3 2 2 3" xfId="3277" xr:uid="{16BB5DDE-8FDA-4518-B0BF-82CBB118C8EB}"/>
    <cellStyle name="Įprastas 3 2 2 2 4 3 2 3" xfId="1644" xr:uid="{0D098774-C770-43A7-AB0C-A889C68DE51D}"/>
    <cellStyle name="Įprastas 3 2 2 2 4 3 2 3 2" xfId="4205" xr:uid="{206CD7F1-5727-4D50-89F0-D07D882938F1}"/>
    <cellStyle name="Įprastas 3 2 2 2 4 3 2 4" xfId="2925" xr:uid="{AC454E40-F860-4524-8794-D7D64C179E7B}"/>
    <cellStyle name="Įprastas 3 2 2 2 4 3 3" xfId="715" xr:uid="{3F0921ED-E2C1-4FDE-BADE-36ECC587AEAD}"/>
    <cellStyle name="Įprastas 3 2 2 2 4 3 3 2" xfId="1995" xr:uid="{50B2BE87-05D6-471F-B1E1-CFC8EAED6C6B}"/>
    <cellStyle name="Įprastas 3 2 2 2 4 3 3 2 2" xfId="4556" xr:uid="{6185F4B5-628B-48BB-8AA9-9F1104B6D02F}"/>
    <cellStyle name="Įprastas 3 2 2 2 4 3 3 3" xfId="3276" xr:uid="{AC3207D7-08F1-4B9D-8C32-6AAAADFD9076}"/>
    <cellStyle name="Įprastas 3 2 2 2 4 3 4" xfId="1498" xr:uid="{0AE92B13-0BFC-4F73-A932-519DF5F19450}"/>
    <cellStyle name="Įprastas 3 2 2 2 4 3 4 2" xfId="4059" xr:uid="{3E75B11C-ECBA-42D2-BDF9-B5F5026786B7}"/>
    <cellStyle name="Įprastas 3 2 2 2 4 3 5" xfId="2779" xr:uid="{A7AF6539-38BD-4EF1-B34C-DB4DD3CC4F81}"/>
    <cellStyle name="Įprastas 3 2 2 2 4 4" xfId="297" xr:uid="{B9865EA2-C862-44E2-84D6-0067E0B8A8C6}"/>
    <cellStyle name="Įprastas 3 2 2 2 4 4 2" xfId="364" xr:uid="{2C599F08-FFEC-44D9-877B-3D77BE4D0EA8}"/>
    <cellStyle name="Įprastas 3 2 2 2 4 4 2 2" xfId="718" xr:uid="{E02D66BB-5155-4FBE-8B7C-1648AA5ACCD7}"/>
    <cellStyle name="Įprastas 3 2 2 2 4 4 2 2 2" xfId="1998" xr:uid="{59DD2DDA-0016-4A59-BE3E-115F8B0EC23A}"/>
    <cellStyle name="Įprastas 3 2 2 2 4 4 2 2 2 2" xfId="4559" xr:uid="{23ED0479-7F39-4149-BF9D-6FCE907F9A0E}"/>
    <cellStyle name="Įprastas 3 2 2 2 4 4 2 2 3" xfId="3279" xr:uid="{BB076649-1031-4AA0-89C5-78E4BC5A3ED4}"/>
    <cellStyle name="Įprastas 3 2 2 2 4 4 2 3" xfId="1645" xr:uid="{D5A3A788-F8EA-40CD-9066-6B73851ED532}"/>
    <cellStyle name="Įprastas 3 2 2 2 4 4 2 3 2" xfId="4206" xr:uid="{92FB31D9-EAC0-450C-AFC8-C5BCCC66A82A}"/>
    <cellStyle name="Įprastas 3 2 2 2 4 4 2 4" xfId="2926" xr:uid="{E575D5C1-71F8-4634-B76A-03D9490C212D}"/>
    <cellStyle name="Įprastas 3 2 2 2 4 4 3" xfId="717" xr:uid="{C9306125-F474-4B42-B823-A5E8015D21B1}"/>
    <cellStyle name="Įprastas 3 2 2 2 4 4 3 2" xfId="1997" xr:uid="{6A325AB8-6D2D-4233-A375-1C467728E1B6}"/>
    <cellStyle name="Įprastas 3 2 2 2 4 4 3 2 2" xfId="4558" xr:uid="{7156AB46-C095-4FA5-A1B2-B4338E583645}"/>
    <cellStyle name="Įprastas 3 2 2 2 4 4 3 3" xfId="3278" xr:uid="{62A37B38-1913-4C35-B9D2-802F190DCFE9}"/>
    <cellStyle name="Įprastas 3 2 2 2 4 4 4" xfId="1578" xr:uid="{6B9927D9-1387-4BEE-8A31-554135E1F596}"/>
    <cellStyle name="Įprastas 3 2 2 2 4 4 4 2" xfId="4139" xr:uid="{815019DD-F3FC-42A4-B057-BA1077A96A1C}"/>
    <cellStyle name="Įprastas 3 2 2 2 4 4 5" xfId="2859" xr:uid="{08A1304F-7FD9-4F0C-883B-54A3AA167382}"/>
    <cellStyle name="Įprastas 3 2 2 2 4 5" xfId="361" xr:uid="{6F97BD37-ECED-4107-B3E5-7C604B8BF35D}"/>
    <cellStyle name="Įprastas 3 2 2 2 4 5 2" xfId="719" xr:uid="{C83EC522-A499-4AD9-80D4-73753EC81D87}"/>
    <cellStyle name="Įprastas 3 2 2 2 4 5 2 2" xfId="1999" xr:uid="{71B53752-BF65-4505-94B8-8FCA8B266DA6}"/>
    <cellStyle name="Įprastas 3 2 2 2 4 5 2 2 2" xfId="4560" xr:uid="{70941F63-FFB3-49EF-BF38-AA1493907128}"/>
    <cellStyle name="Įprastas 3 2 2 2 4 5 2 3" xfId="3280" xr:uid="{687BCDD4-482E-4B86-A4B3-AAB6C23F5021}"/>
    <cellStyle name="Įprastas 3 2 2 2 4 5 3" xfId="1642" xr:uid="{B699AF5D-EA04-4CFF-AD41-FCD091B604AC}"/>
    <cellStyle name="Įprastas 3 2 2 2 4 5 3 2" xfId="4203" xr:uid="{EFAA9057-C7D5-4B24-9C73-47EF66AB4715}"/>
    <cellStyle name="Įprastas 3 2 2 2 4 5 4" xfId="2923" xr:uid="{367A9F2B-E958-47B8-B481-310B332AD74D}"/>
    <cellStyle name="Įprastas 3 2 2 2 4 6" xfId="712" xr:uid="{DC33C48F-2E2B-4D64-BAF4-A93F108EE24F}"/>
    <cellStyle name="Įprastas 3 2 2 2 4 6 2" xfId="1992" xr:uid="{D029A326-F660-421B-9FF5-5182E465DB0C}"/>
    <cellStyle name="Įprastas 3 2 2 2 4 6 2 2" xfId="4553" xr:uid="{B5FD5B97-7038-4388-8BD3-8282D469973F}"/>
    <cellStyle name="Įprastas 3 2 2 2 4 6 3" xfId="3273" xr:uid="{C154F341-0ED5-4433-9390-A875CCB0962B}"/>
    <cellStyle name="Įprastas 3 2 2 2 4 7" xfId="1338" xr:uid="{410FDAA2-D403-4511-8C19-E23547640472}"/>
    <cellStyle name="Įprastas 3 2 2 2 4 7 2" xfId="3899" xr:uid="{6FF8918B-825A-4A2E-AB54-6E43064E30DC}"/>
    <cellStyle name="Įprastas 3 2 2 2 4 8" xfId="2619" xr:uid="{1690A61A-D07C-4055-92C9-EE3202AC103E}"/>
    <cellStyle name="Įprastas 3 2 2 2 5" xfId="97" xr:uid="{4A458634-BE51-49A7-A0CC-1F0E1B489F82}"/>
    <cellStyle name="Įprastas 3 2 2 2 5 2" xfId="365" xr:uid="{610B3EDF-671C-44D0-9C9C-08A8E55FE2FB}"/>
    <cellStyle name="Įprastas 3 2 2 2 5 2 2" xfId="721" xr:uid="{447BF7F0-C2C9-4813-9C1F-CCAAEC9D39FA}"/>
    <cellStyle name="Įprastas 3 2 2 2 5 2 2 2" xfId="2001" xr:uid="{2867F4CA-B7EA-4FE8-9DEC-1258C8BDBEA0}"/>
    <cellStyle name="Įprastas 3 2 2 2 5 2 2 2 2" xfId="4562" xr:uid="{68926C8F-4451-4223-8D66-5ED419827F95}"/>
    <cellStyle name="Įprastas 3 2 2 2 5 2 2 3" xfId="3282" xr:uid="{E83FE0E7-D6DD-4762-B527-9877BC4AEE01}"/>
    <cellStyle name="Įprastas 3 2 2 2 5 2 3" xfId="1646" xr:uid="{0D27C44E-3BFE-4D66-B82F-7219B515D9FC}"/>
    <cellStyle name="Įprastas 3 2 2 2 5 2 3 2" xfId="4207" xr:uid="{C2D034B6-D91D-4CE8-A3A7-986906328995}"/>
    <cellStyle name="Įprastas 3 2 2 2 5 2 4" xfId="2927" xr:uid="{F302CA27-5206-43CB-85CB-10CB14D7C5F4}"/>
    <cellStyle name="Įprastas 3 2 2 2 5 3" xfId="720" xr:uid="{8DACB9A5-E230-4A56-912C-FB25D042D83E}"/>
    <cellStyle name="Įprastas 3 2 2 2 5 3 2" xfId="2000" xr:uid="{51644416-DF6A-4CB9-996E-892D919D8F2F}"/>
    <cellStyle name="Įprastas 3 2 2 2 5 3 2 2" xfId="4561" xr:uid="{15A2AA50-EF29-4FD7-95A9-5B68338B626E}"/>
    <cellStyle name="Įprastas 3 2 2 2 5 3 3" xfId="3281" xr:uid="{13020F83-5D5C-4712-A2BA-CB93169FF888}"/>
    <cellStyle name="Įprastas 3 2 2 2 5 4" xfId="1378" xr:uid="{D4B1FC69-E342-4D30-B5B6-0439D5C3DBBB}"/>
    <cellStyle name="Įprastas 3 2 2 2 5 4 2" xfId="3939" xr:uid="{CF00C906-3FA8-4F7D-80ED-FAD419E648C2}"/>
    <cellStyle name="Įprastas 3 2 2 2 5 5" xfId="2659" xr:uid="{43AA7B5F-8147-477F-B198-9BC391B5D8FA}"/>
    <cellStyle name="Įprastas 3 2 2 2 6" xfId="177" xr:uid="{1CA6A41A-6BD2-4495-A856-6350E4A93571}"/>
    <cellStyle name="Įprastas 3 2 2 2 6 2" xfId="366" xr:uid="{743CB257-2762-4B85-AA82-C0DB48EE9D09}"/>
    <cellStyle name="Įprastas 3 2 2 2 6 2 2" xfId="723" xr:uid="{F474C1EA-BE11-46FA-BAE6-44ABE2B4C6DE}"/>
    <cellStyle name="Įprastas 3 2 2 2 6 2 2 2" xfId="2003" xr:uid="{9D82E89D-A27A-418D-9788-5600B7ABC483}"/>
    <cellStyle name="Įprastas 3 2 2 2 6 2 2 2 2" xfId="4564" xr:uid="{2C6D354A-6C75-4CB6-9CB2-7F8200B0FC04}"/>
    <cellStyle name="Įprastas 3 2 2 2 6 2 2 3" xfId="3284" xr:uid="{C125DAA6-5DBF-4C39-870E-EBE46AC101E1}"/>
    <cellStyle name="Įprastas 3 2 2 2 6 2 3" xfId="1647" xr:uid="{1C56BAB3-B9B6-4ECD-9882-231C36926922}"/>
    <cellStyle name="Įprastas 3 2 2 2 6 2 3 2" xfId="4208" xr:uid="{D32EBA7A-1931-4B71-BEAF-786BA74E8631}"/>
    <cellStyle name="Įprastas 3 2 2 2 6 2 4" xfId="2928" xr:uid="{298818E5-11D8-4A0B-8219-B51586C10CF6}"/>
    <cellStyle name="Įprastas 3 2 2 2 6 3" xfId="722" xr:uid="{D3CB8B3B-4E20-478B-A14F-91B7ACF6BF7A}"/>
    <cellStyle name="Įprastas 3 2 2 2 6 3 2" xfId="2002" xr:uid="{FE277B76-041E-4C54-AC50-DA5A01A48E0E}"/>
    <cellStyle name="Įprastas 3 2 2 2 6 3 2 2" xfId="4563" xr:uid="{8750C4EE-888B-4E6E-A812-E011D652D97F}"/>
    <cellStyle name="Įprastas 3 2 2 2 6 3 3" xfId="3283" xr:uid="{530A1ED8-A415-4B57-9B28-C536B455EE9B}"/>
    <cellStyle name="Įprastas 3 2 2 2 6 4" xfId="1458" xr:uid="{1C976006-9AEF-4C18-9AE7-A8250F5E34C2}"/>
    <cellStyle name="Įprastas 3 2 2 2 6 4 2" xfId="4019" xr:uid="{4F4E1EC2-60AB-4A46-A9FA-E7425AD21332}"/>
    <cellStyle name="Įprastas 3 2 2 2 6 5" xfId="2739" xr:uid="{E745FAD8-BA6A-4496-8B0C-B9DBDD5EB147}"/>
    <cellStyle name="Įprastas 3 2 2 2 7" xfId="257" xr:uid="{26F701B8-2E3F-4616-833B-A2871BA71D5C}"/>
    <cellStyle name="Įprastas 3 2 2 2 7 2" xfId="367" xr:uid="{649B7B63-2D74-430C-810C-BD1291210598}"/>
    <cellStyle name="Įprastas 3 2 2 2 7 2 2" xfId="725" xr:uid="{2F98DECC-55B0-4C75-BE50-31D6A8B33479}"/>
    <cellStyle name="Įprastas 3 2 2 2 7 2 2 2" xfId="2005" xr:uid="{2A0DA677-34B2-400A-89D0-37201093721D}"/>
    <cellStyle name="Įprastas 3 2 2 2 7 2 2 2 2" xfId="4566" xr:uid="{4746FB2C-99C7-403A-A752-605B8BF09EB5}"/>
    <cellStyle name="Įprastas 3 2 2 2 7 2 2 3" xfId="3286" xr:uid="{1C20A681-EBD5-40CE-B79D-7E6B3054046C}"/>
    <cellStyle name="Įprastas 3 2 2 2 7 2 3" xfId="1648" xr:uid="{DFE9AF40-1BCA-408C-9C71-9C946F8E2CF0}"/>
    <cellStyle name="Įprastas 3 2 2 2 7 2 3 2" xfId="4209" xr:uid="{0D9144DE-D0EC-4887-ACE5-28263D837169}"/>
    <cellStyle name="Įprastas 3 2 2 2 7 2 4" xfId="2929" xr:uid="{255E4E13-D3D6-42AE-948B-B1DAC414A28C}"/>
    <cellStyle name="Įprastas 3 2 2 2 7 3" xfId="724" xr:uid="{42C78A5D-9CCE-40A8-A7AD-7A7A51EF5EB3}"/>
    <cellStyle name="Įprastas 3 2 2 2 7 3 2" xfId="2004" xr:uid="{E858E9D4-0873-4E94-92AD-507856F526A5}"/>
    <cellStyle name="Įprastas 3 2 2 2 7 3 2 2" xfId="4565" xr:uid="{166F8023-3203-4A63-89B1-6EEDC4333B88}"/>
    <cellStyle name="Įprastas 3 2 2 2 7 3 3" xfId="3285" xr:uid="{53158149-B998-4846-8B87-452F5CC27D45}"/>
    <cellStyle name="Įprastas 3 2 2 2 7 4" xfId="1538" xr:uid="{17CD1C35-D1DE-4B75-ACC3-00EB6054BDC3}"/>
    <cellStyle name="Įprastas 3 2 2 2 7 4 2" xfId="4099" xr:uid="{EAC1969E-B8CB-4DB5-B8B1-23CDA54176E9}"/>
    <cellStyle name="Įprastas 3 2 2 2 7 5" xfId="2819" xr:uid="{338C154C-F952-4CB1-B442-280B471711D5}"/>
    <cellStyle name="Įprastas 3 2 2 2 8" xfId="336" xr:uid="{9CFE5740-8FF9-40B9-BF8E-C44B95D10AAC}"/>
    <cellStyle name="Įprastas 3 2 2 2 8 2" xfId="726" xr:uid="{B5047FAE-FAE0-4EE6-BFC4-3A12B9708031}"/>
    <cellStyle name="Įprastas 3 2 2 2 8 2 2" xfId="2006" xr:uid="{EFE2B053-ED53-422B-87D5-7B7BD61CDF4A}"/>
    <cellStyle name="Įprastas 3 2 2 2 8 2 2 2" xfId="4567" xr:uid="{CCA92614-F513-44A5-8114-79F058B77739}"/>
    <cellStyle name="Įprastas 3 2 2 2 8 2 3" xfId="3287" xr:uid="{6A097176-5556-4874-B3FC-B81097B01AAC}"/>
    <cellStyle name="Įprastas 3 2 2 2 8 3" xfId="1617" xr:uid="{02152771-9649-4628-9954-AD85749A55C2}"/>
    <cellStyle name="Įprastas 3 2 2 2 8 3 2" xfId="4178" xr:uid="{5F9D19B8-8DCF-41F3-ADAE-30376E966916}"/>
    <cellStyle name="Įprastas 3 2 2 2 8 4" xfId="2898" xr:uid="{C0200BB7-72FD-40E8-B214-DE2EB191D975}"/>
    <cellStyle name="Įprastas 3 2 2 2 9" xfId="663" xr:uid="{C175DF82-30B2-4CEA-B8CE-CF793942CFF4}"/>
    <cellStyle name="Įprastas 3 2 2 2 9 2" xfId="1943" xr:uid="{7B0862B2-03ED-4661-BEB5-4D25CA6D630A}"/>
    <cellStyle name="Įprastas 3 2 2 2 9 2 2" xfId="4504" xr:uid="{3913A6C1-B636-45A0-B8F0-630BDC2348C6}"/>
    <cellStyle name="Įprastas 3 2 2 2 9 3" xfId="3224" xr:uid="{19A90561-CADC-4151-9B68-DBCCC1FB5BD0}"/>
    <cellStyle name="Įprastas 3 2 2 3" xfId="21" xr:uid="{00000000-0005-0000-0000-00000D000000}"/>
    <cellStyle name="Įprastas 3 2 2 3 10" xfId="2583" xr:uid="{9B21D264-D32E-4BB7-B2F6-22D2F29FAEFB}"/>
    <cellStyle name="Įprastas 3 2 2 3 2" xfId="41" xr:uid="{C3F210E4-9B05-4B05-8C5D-D5B69DB23124}"/>
    <cellStyle name="Įprastas 3 2 2 3 2 2" xfId="81" xr:uid="{056FEE7A-A028-4F58-9AB5-55E64D20F5D2}"/>
    <cellStyle name="Įprastas 3 2 2 3 2 2 2" xfId="161" xr:uid="{3C7BFE19-86C5-4567-85BB-C774F8A46ED6}"/>
    <cellStyle name="Įprastas 3 2 2 3 2 2 2 2" xfId="371" xr:uid="{AED69102-689D-407C-A994-44D0C3093C85}"/>
    <cellStyle name="Įprastas 3 2 2 3 2 2 2 2 2" xfId="731" xr:uid="{08E939B4-148E-476F-A0CD-868422BFC34E}"/>
    <cellStyle name="Įprastas 3 2 2 3 2 2 2 2 2 2" xfId="2011" xr:uid="{FE2AD1E3-3C3C-49CD-B942-4C2325AD4CEA}"/>
    <cellStyle name="Įprastas 3 2 2 3 2 2 2 2 2 2 2" xfId="4572" xr:uid="{5CBBB991-5228-46E8-84E3-B13D9724CED9}"/>
    <cellStyle name="Įprastas 3 2 2 3 2 2 2 2 2 3" xfId="3292" xr:uid="{DAB7971B-7777-4DD3-9AC2-0978319AC0E2}"/>
    <cellStyle name="Įprastas 3 2 2 3 2 2 2 2 3" xfId="1652" xr:uid="{89D32F8B-6469-43DB-803F-9F546E36D7BE}"/>
    <cellStyle name="Įprastas 3 2 2 3 2 2 2 2 3 2" xfId="4213" xr:uid="{86337E45-3AD2-4373-BD0D-67B5E5F463A8}"/>
    <cellStyle name="Įprastas 3 2 2 3 2 2 2 2 4" xfId="2933" xr:uid="{FDBF0A52-9650-4BA2-A988-4DC9E369978C}"/>
    <cellStyle name="Įprastas 3 2 2 3 2 2 2 3" xfId="730" xr:uid="{2A4DE344-318B-4D94-847A-5BE19C576285}"/>
    <cellStyle name="Įprastas 3 2 2 3 2 2 2 3 2" xfId="2010" xr:uid="{C81F6954-CAF1-46E6-857F-91A5D15E6C07}"/>
    <cellStyle name="Įprastas 3 2 2 3 2 2 2 3 2 2" xfId="4571" xr:uid="{E99D7825-BBC0-48D0-BFFB-F00ED848B1D6}"/>
    <cellStyle name="Įprastas 3 2 2 3 2 2 2 3 3" xfId="3291" xr:uid="{CE39076E-9574-4B05-9417-8FC777D0DD49}"/>
    <cellStyle name="Įprastas 3 2 2 3 2 2 2 4" xfId="1442" xr:uid="{196E14A4-43C8-4CD0-A058-9D6AA0CC9B4E}"/>
    <cellStyle name="Įprastas 3 2 2 3 2 2 2 4 2" xfId="4003" xr:uid="{A6D68E5C-CEE4-4053-A36E-FFBF675A3A4A}"/>
    <cellStyle name="Įprastas 3 2 2 3 2 2 2 5" xfId="2723" xr:uid="{31F3884E-AD08-4764-A187-BBF163DE867A}"/>
    <cellStyle name="Įprastas 3 2 2 3 2 2 3" xfId="241" xr:uid="{E210FCB8-2019-434A-8EBA-F65953756DDF}"/>
    <cellStyle name="Įprastas 3 2 2 3 2 2 3 2" xfId="372" xr:uid="{E96AEFA9-080E-4A2E-BAF6-C2875E287935}"/>
    <cellStyle name="Įprastas 3 2 2 3 2 2 3 2 2" xfId="733" xr:uid="{0DCC0987-F1DD-4223-BE44-F2D9B4A5A4FA}"/>
    <cellStyle name="Įprastas 3 2 2 3 2 2 3 2 2 2" xfId="2013" xr:uid="{2A38D59A-5E39-4DD2-BDDA-7569F6CF3DFE}"/>
    <cellStyle name="Įprastas 3 2 2 3 2 2 3 2 2 2 2" xfId="4574" xr:uid="{0A7AB792-2366-4AB1-BB3E-D4847603F674}"/>
    <cellStyle name="Įprastas 3 2 2 3 2 2 3 2 2 3" xfId="3294" xr:uid="{74D99D1B-2173-4A7D-A57E-14E2FF88FB33}"/>
    <cellStyle name="Įprastas 3 2 2 3 2 2 3 2 3" xfId="1653" xr:uid="{94781DD5-F745-48D0-B849-085255B2D6A6}"/>
    <cellStyle name="Įprastas 3 2 2 3 2 2 3 2 3 2" xfId="4214" xr:uid="{97EDF01F-6505-4069-BC9A-6E2E0CBA2ABD}"/>
    <cellStyle name="Įprastas 3 2 2 3 2 2 3 2 4" xfId="2934" xr:uid="{08C52313-FCFB-4256-9164-D7BF6295455F}"/>
    <cellStyle name="Įprastas 3 2 2 3 2 2 3 3" xfId="732" xr:uid="{D21C669E-59EC-4989-B8ED-90A99B8D0660}"/>
    <cellStyle name="Įprastas 3 2 2 3 2 2 3 3 2" xfId="2012" xr:uid="{C26F3707-847D-433D-A001-60C31996FC6E}"/>
    <cellStyle name="Įprastas 3 2 2 3 2 2 3 3 2 2" xfId="4573" xr:uid="{585343E5-FD0C-41EB-A977-987A8276BC63}"/>
    <cellStyle name="Įprastas 3 2 2 3 2 2 3 3 3" xfId="3293" xr:uid="{08A2F7A8-2575-4E8E-85FF-241F6577A669}"/>
    <cellStyle name="Įprastas 3 2 2 3 2 2 3 4" xfId="1522" xr:uid="{E7A78895-D904-4C23-B119-63E9831EB9B1}"/>
    <cellStyle name="Įprastas 3 2 2 3 2 2 3 4 2" xfId="4083" xr:uid="{268CBC12-D28C-483B-BED3-C9E06F538A9B}"/>
    <cellStyle name="Įprastas 3 2 2 3 2 2 3 5" xfId="2803" xr:uid="{85C0A1B3-3CFE-415F-B1F8-5D605ED6549F}"/>
    <cellStyle name="Įprastas 3 2 2 3 2 2 4" xfId="321" xr:uid="{614A44E3-0BC8-4FD0-BF67-230FFB50ED7C}"/>
    <cellStyle name="Įprastas 3 2 2 3 2 2 4 2" xfId="373" xr:uid="{E84955A7-FF57-479C-A0F5-664198FD11D2}"/>
    <cellStyle name="Įprastas 3 2 2 3 2 2 4 2 2" xfId="735" xr:uid="{8AE25D35-5D72-4C23-82BD-BF056F8C1C01}"/>
    <cellStyle name="Įprastas 3 2 2 3 2 2 4 2 2 2" xfId="2015" xr:uid="{E971649A-157F-4A8B-80FB-A1E4A0BA7DFB}"/>
    <cellStyle name="Įprastas 3 2 2 3 2 2 4 2 2 2 2" xfId="4576" xr:uid="{EB6A61AF-0F93-42F5-AF24-BCD98B70D40A}"/>
    <cellStyle name="Įprastas 3 2 2 3 2 2 4 2 2 3" xfId="3296" xr:uid="{1AB27BF6-1A7F-4156-935B-94B7C5EFC8EB}"/>
    <cellStyle name="Įprastas 3 2 2 3 2 2 4 2 3" xfId="1654" xr:uid="{816158A5-C562-44C1-94BE-F01A9BE125DF}"/>
    <cellStyle name="Įprastas 3 2 2 3 2 2 4 2 3 2" xfId="4215" xr:uid="{29F5E3E1-123E-4362-9DF0-CED244564F71}"/>
    <cellStyle name="Įprastas 3 2 2 3 2 2 4 2 4" xfId="2935" xr:uid="{FCE1353C-C386-4E74-ABD9-34D678D7B359}"/>
    <cellStyle name="Įprastas 3 2 2 3 2 2 4 3" xfId="734" xr:uid="{CB38DA17-8AFD-4D5D-BF73-C0D3334D9D04}"/>
    <cellStyle name="Įprastas 3 2 2 3 2 2 4 3 2" xfId="2014" xr:uid="{41C819D6-E896-442C-991A-7B4B411AF279}"/>
    <cellStyle name="Įprastas 3 2 2 3 2 2 4 3 2 2" xfId="4575" xr:uid="{B3A4BDB4-F3A3-4C4A-BF4D-46F400FFC307}"/>
    <cellStyle name="Įprastas 3 2 2 3 2 2 4 3 3" xfId="3295" xr:uid="{2032B93C-A2DE-4316-A9D2-51F77ACA1C28}"/>
    <cellStyle name="Įprastas 3 2 2 3 2 2 4 4" xfId="1602" xr:uid="{7451513A-89F9-4333-9D03-293D2B3FDB43}"/>
    <cellStyle name="Įprastas 3 2 2 3 2 2 4 4 2" xfId="4163" xr:uid="{0EF6375D-3046-47FD-A6C5-37B64827B4B9}"/>
    <cellStyle name="Įprastas 3 2 2 3 2 2 4 5" xfId="2883" xr:uid="{46689110-69AA-4ADA-801A-EA684FFE4815}"/>
    <cellStyle name="Įprastas 3 2 2 3 2 2 5" xfId="370" xr:uid="{5924E27C-B608-4654-88C6-11622F4D8143}"/>
    <cellStyle name="Įprastas 3 2 2 3 2 2 5 2" xfId="736" xr:uid="{560B84A7-7FF6-4DA5-A018-5CEB9A6D0F6B}"/>
    <cellStyle name="Įprastas 3 2 2 3 2 2 5 2 2" xfId="2016" xr:uid="{F82A5C77-749E-4BDA-906C-3F802F4B5486}"/>
    <cellStyle name="Įprastas 3 2 2 3 2 2 5 2 2 2" xfId="4577" xr:uid="{9240FEC2-20A2-4003-91C4-8186D22E873C}"/>
    <cellStyle name="Įprastas 3 2 2 3 2 2 5 2 3" xfId="3297" xr:uid="{04D1B6FB-B429-443D-A804-912566413856}"/>
    <cellStyle name="Įprastas 3 2 2 3 2 2 5 3" xfId="1651" xr:uid="{D53EF622-3B0E-4A55-BC86-5DC6469B3769}"/>
    <cellStyle name="Įprastas 3 2 2 3 2 2 5 3 2" xfId="4212" xr:uid="{78AE6B87-3D14-438B-9334-5755FEBDAA36}"/>
    <cellStyle name="Įprastas 3 2 2 3 2 2 5 4" xfId="2932" xr:uid="{AA40440F-15B9-4E01-B711-7002274ED4AE}"/>
    <cellStyle name="Įprastas 3 2 2 3 2 2 6" xfId="729" xr:uid="{541C2697-3F87-4B16-A0EA-1A04401D8DAB}"/>
    <cellStyle name="Įprastas 3 2 2 3 2 2 6 2" xfId="2009" xr:uid="{4FC769DA-2313-48E3-8E84-02FDD7B44481}"/>
    <cellStyle name="Įprastas 3 2 2 3 2 2 6 2 2" xfId="4570" xr:uid="{4D1CC06B-0175-43C5-BFB7-22A6A5A1E63F}"/>
    <cellStyle name="Įprastas 3 2 2 3 2 2 6 3" xfId="3290" xr:uid="{3A765842-2FAE-443F-8AA3-6DC9FDE9608C}"/>
    <cellStyle name="Įprastas 3 2 2 3 2 2 7" xfId="1362" xr:uid="{73F6F0CD-40BE-41E0-988E-D80B1C76850F}"/>
    <cellStyle name="Įprastas 3 2 2 3 2 2 7 2" xfId="3923" xr:uid="{3FFFA8E6-0F5D-4179-9F5D-410A7A051933}"/>
    <cellStyle name="Įprastas 3 2 2 3 2 2 8" xfId="2643" xr:uid="{B4E26692-36E6-42BC-9144-F1D3BD16157F}"/>
    <cellStyle name="Įprastas 3 2 2 3 2 3" xfId="121" xr:uid="{BD68B1BF-26C8-4BD3-96B4-541DAA5556EE}"/>
    <cellStyle name="Įprastas 3 2 2 3 2 3 2" xfId="374" xr:uid="{8B6C9790-73CB-4725-AE1A-DDCC4AEF95AF}"/>
    <cellStyle name="Įprastas 3 2 2 3 2 3 2 2" xfId="738" xr:uid="{D747FDE8-20FC-4C79-92B6-DD59B2A495DC}"/>
    <cellStyle name="Įprastas 3 2 2 3 2 3 2 2 2" xfId="2018" xr:uid="{868E0D87-86EA-4742-BBF8-2AFBAFF34156}"/>
    <cellStyle name="Įprastas 3 2 2 3 2 3 2 2 2 2" xfId="4579" xr:uid="{CE22C4A5-983A-44B1-A74E-43DC16E4B98B}"/>
    <cellStyle name="Įprastas 3 2 2 3 2 3 2 2 3" xfId="3299" xr:uid="{8A93671C-9C81-4BF5-9B98-0C355AC47110}"/>
    <cellStyle name="Įprastas 3 2 2 3 2 3 2 3" xfId="1655" xr:uid="{0933E193-9C14-4F84-BA46-82631AD02415}"/>
    <cellStyle name="Įprastas 3 2 2 3 2 3 2 3 2" xfId="4216" xr:uid="{7ADC41CA-96F1-4162-94A3-53DD4BF3B389}"/>
    <cellStyle name="Įprastas 3 2 2 3 2 3 2 4" xfId="2936" xr:uid="{8A14C33B-98A7-4B87-9431-3F22CF9648BD}"/>
    <cellStyle name="Įprastas 3 2 2 3 2 3 3" xfId="737" xr:uid="{A1A1AE8E-F91C-48AD-A219-534EAD86AC06}"/>
    <cellStyle name="Įprastas 3 2 2 3 2 3 3 2" xfId="2017" xr:uid="{8A27758F-1B06-453A-A766-A672690EFCE3}"/>
    <cellStyle name="Įprastas 3 2 2 3 2 3 3 2 2" xfId="4578" xr:uid="{64F4D1C5-4453-41AA-B294-BB39EB49AD83}"/>
    <cellStyle name="Įprastas 3 2 2 3 2 3 3 3" xfId="3298" xr:uid="{FBF49858-D3A5-4529-9653-78EE746FDCB6}"/>
    <cellStyle name="Įprastas 3 2 2 3 2 3 4" xfId="1402" xr:uid="{2F22485C-B347-4C16-9725-157EB9AA613E}"/>
    <cellStyle name="Įprastas 3 2 2 3 2 3 4 2" xfId="3963" xr:uid="{487ED7B3-A2E0-479B-A908-584D8EA20A6B}"/>
    <cellStyle name="Įprastas 3 2 2 3 2 3 5" xfId="2683" xr:uid="{0B8BC0F2-3D3F-4FE3-A972-8D19DBE18EEF}"/>
    <cellStyle name="Įprastas 3 2 2 3 2 4" xfId="201" xr:uid="{04E29DAC-DC60-438D-9FDE-71F46F4E834A}"/>
    <cellStyle name="Įprastas 3 2 2 3 2 4 2" xfId="375" xr:uid="{747F21BA-51B0-4D5A-876C-1B0E4148B466}"/>
    <cellStyle name="Įprastas 3 2 2 3 2 4 2 2" xfId="740" xr:uid="{776BCE51-8A04-45E3-B4B1-21FFA91AD3DD}"/>
    <cellStyle name="Įprastas 3 2 2 3 2 4 2 2 2" xfId="2020" xr:uid="{FD72F7BA-3CC2-4A67-8615-711555EACDA6}"/>
    <cellStyle name="Įprastas 3 2 2 3 2 4 2 2 2 2" xfId="4581" xr:uid="{9489B89A-2E0C-49E1-A379-C9DFA1822A86}"/>
    <cellStyle name="Įprastas 3 2 2 3 2 4 2 2 3" xfId="3301" xr:uid="{75D576AC-38F6-477F-9755-C5B1BD5DCE56}"/>
    <cellStyle name="Įprastas 3 2 2 3 2 4 2 3" xfId="1656" xr:uid="{90980496-0FAB-4D91-A4C4-8E32AEA05D6A}"/>
    <cellStyle name="Įprastas 3 2 2 3 2 4 2 3 2" xfId="4217" xr:uid="{0C8E707C-6570-4B3C-9A5D-B100EF281372}"/>
    <cellStyle name="Įprastas 3 2 2 3 2 4 2 4" xfId="2937" xr:uid="{7C7C8135-01AD-47FA-9925-64E0957416BA}"/>
    <cellStyle name="Įprastas 3 2 2 3 2 4 3" xfId="739" xr:uid="{115A333F-0B32-4964-89E0-239A47B4B173}"/>
    <cellStyle name="Įprastas 3 2 2 3 2 4 3 2" xfId="2019" xr:uid="{71DDF85F-AB49-4C88-8988-AAF2519E10DF}"/>
    <cellStyle name="Įprastas 3 2 2 3 2 4 3 2 2" xfId="4580" xr:uid="{031B741B-BC62-47E6-93E7-742953583741}"/>
    <cellStyle name="Įprastas 3 2 2 3 2 4 3 3" xfId="3300" xr:uid="{641FCC8B-FBDA-4E8C-89A5-DFE6195A9592}"/>
    <cellStyle name="Įprastas 3 2 2 3 2 4 4" xfId="1482" xr:uid="{993677D5-AF05-4472-8E92-B7C9C5DD7CB3}"/>
    <cellStyle name="Įprastas 3 2 2 3 2 4 4 2" xfId="4043" xr:uid="{858C8CA2-170D-4219-8B37-B78631E6EBB7}"/>
    <cellStyle name="Įprastas 3 2 2 3 2 4 5" xfId="2763" xr:uid="{1EEF2A0B-6690-4B6A-A754-C8D3EC6A1D62}"/>
    <cellStyle name="Įprastas 3 2 2 3 2 5" xfId="281" xr:uid="{FE0D0ADB-E38B-47A7-B542-5083FD683EF9}"/>
    <cellStyle name="Įprastas 3 2 2 3 2 5 2" xfId="376" xr:uid="{96A2B4C4-BCB7-4B79-B1A6-54264EC05674}"/>
    <cellStyle name="Įprastas 3 2 2 3 2 5 2 2" xfId="742" xr:uid="{16759E35-ED55-4A06-A838-A7C8909CE72D}"/>
    <cellStyle name="Įprastas 3 2 2 3 2 5 2 2 2" xfId="2022" xr:uid="{7F042038-C2A7-468C-8538-4DBB57C78AFA}"/>
    <cellStyle name="Įprastas 3 2 2 3 2 5 2 2 2 2" xfId="4583" xr:uid="{4C430A12-BC25-4003-9377-EA933AECE1AF}"/>
    <cellStyle name="Įprastas 3 2 2 3 2 5 2 2 3" xfId="3303" xr:uid="{DA280F0F-EC1D-4213-9A85-8E399BAB2E69}"/>
    <cellStyle name="Įprastas 3 2 2 3 2 5 2 3" xfId="1657" xr:uid="{6DB6162D-BA28-4F74-A17C-B0529875661A}"/>
    <cellStyle name="Įprastas 3 2 2 3 2 5 2 3 2" xfId="4218" xr:uid="{66A9E063-F666-4D60-B8D0-095A864DE2E4}"/>
    <cellStyle name="Įprastas 3 2 2 3 2 5 2 4" xfId="2938" xr:uid="{A6C4D9EB-0337-4A70-9692-2ADC72F78A4A}"/>
    <cellStyle name="Įprastas 3 2 2 3 2 5 3" xfId="741" xr:uid="{2E07423E-8F12-4BA7-B807-3F39833FFEDB}"/>
    <cellStyle name="Įprastas 3 2 2 3 2 5 3 2" xfId="2021" xr:uid="{46F48B36-C0E5-4D78-A508-4DA7032B51E7}"/>
    <cellStyle name="Įprastas 3 2 2 3 2 5 3 2 2" xfId="4582" xr:uid="{7CAF85DE-AAFF-43BB-A106-62384E79CE65}"/>
    <cellStyle name="Įprastas 3 2 2 3 2 5 3 3" xfId="3302" xr:uid="{7F438D1C-0132-4DCA-9DE6-A01EEA22343F}"/>
    <cellStyle name="Įprastas 3 2 2 3 2 5 4" xfId="1562" xr:uid="{C603BB5D-AFDA-4BDB-AD2E-2E391FA148C2}"/>
    <cellStyle name="Įprastas 3 2 2 3 2 5 4 2" xfId="4123" xr:uid="{9A8A9AC4-4685-4A5C-B380-45CD9A20E194}"/>
    <cellStyle name="Įprastas 3 2 2 3 2 5 5" xfId="2843" xr:uid="{8162867D-FFD2-4C74-BD5A-E3DBEC9C1B8C}"/>
    <cellStyle name="Įprastas 3 2 2 3 2 6" xfId="369" xr:uid="{69459FD4-CFA1-46A1-B727-DC9AB8CBFE69}"/>
    <cellStyle name="Įprastas 3 2 2 3 2 6 2" xfId="743" xr:uid="{169CA0E8-2731-4AF0-BBF5-ED1BD65B1E4E}"/>
    <cellStyle name="Įprastas 3 2 2 3 2 6 2 2" xfId="2023" xr:uid="{9F2EBB71-47E1-4978-9BAB-2226E9406D27}"/>
    <cellStyle name="Įprastas 3 2 2 3 2 6 2 2 2" xfId="4584" xr:uid="{EE25A410-685C-4836-9B2E-3CED1A89A209}"/>
    <cellStyle name="Įprastas 3 2 2 3 2 6 2 3" xfId="3304" xr:uid="{66D645FA-ACD8-462D-A0F2-77A31EA8D6AC}"/>
    <cellStyle name="Įprastas 3 2 2 3 2 6 3" xfId="1650" xr:uid="{CE508EF8-39AA-4944-A81E-4F92B467D960}"/>
    <cellStyle name="Įprastas 3 2 2 3 2 6 3 2" xfId="4211" xr:uid="{CDF2A3D9-3B44-4BDF-88C4-1C815CB5AA20}"/>
    <cellStyle name="Įprastas 3 2 2 3 2 6 4" xfId="2931" xr:uid="{3ADD0194-3A99-4A9F-BDC7-6E393CEA28AF}"/>
    <cellStyle name="Įprastas 3 2 2 3 2 7" xfId="728" xr:uid="{17713863-845A-492D-97AE-99B2731C5D74}"/>
    <cellStyle name="Įprastas 3 2 2 3 2 7 2" xfId="2008" xr:uid="{8A7DD65F-4C1A-4408-81BF-4B918C2713B4}"/>
    <cellStyle name="Įprastas 3 2 2 3 2 7 2 2" xfId="4569" xr:uid="{B7AFCDBF-62DE-4D75-BB77-B69BE1163B04}"/>
    <cellStyle name="Įprastas 3 2 2 3 2 7 3" xfId="3289" xr:uid="{630E72CA-7FAC-453B-AA97-3BD21C68A6B2}"/>
    <cellStyle name="Įprastas 3 2 2 3 2 8" xfId="1322" xr:uid="{6C7E4873-9513-4B42-804E-3D5BFDE1B885}"/>
    <cellStyle name="Įprastas 3 2 2 3 2 8 2" xfId="3883" xr:uid="{6D4481C4-F513-44FB-94F8-F2664978DE7E}"/>
    <cellStyle name="Įprastas 3 2 2 3 2 9" xfId="2603" xr:uid="{C357C3CA-A0C5-4836-AA1E-BD7333B7D443}"/>
    <cellStyle name="Įprastas 3 2 2 3 3" xfId="61" xr:uid="{36B62264-92B0-4AC7-99AF-C09A4650F56A}"/>
    <cellStyle name="Įprastas 3 2 2 3 3 2" xfId="141" xr:uid="{D2EDE135-C29B-470C-856C-2A95CA9E2BD8}"/>
    <cellStyle name="Įprastas 3 2 2 3 3 2 2" xfId="378" xr:uid="{983D273F-445B-4DCE-BBEC-8DDEEADFF5B6}"/>
    <cellStyle name="Įprastas 3 2 2 3 3 2 2 2" xfId="746" xr:uid="{F9851611-BA98-42BC-872A-EA17B51B0DF1}"/>
    <cellStyle name="Įprastas 3 2 2 3 3 2 2 2 2" xfId="2026" xr:uid="{4269F2EF-93B2-4FE7-AF6B-D69270DA80E0}"/>
    <cellStyle name="Įprastas 3 2 2 3 3 2 2 2 2 2" xfId="4587" xr:uid="{4025207F-8C5A-4FFC-A3A3-01FFAACE47AD}"/>
    <cellStyle name="Įprastas 3 2 2 3 3 2 2 2 3" xfId="3307" xr:uid="{DDC50285-AFDF-49CD-8001-2CC12AA813AC}"/>
    <cellStyle name="Įprastas 3 2 2 3 3 2 2 3" xfId="1659" xr:uid="{9647EB58-5702-4D5B-9A96-21C4705DF8A4}"/>
    <cellStyle name="Įprastas 3 2 2 3 3 2 2 3 2" xfId="4220" xr:uid="{1F865FFE-265C-4DCE-9B7A-EC6CB686E4E3}"/>
    <cellStyle name="Įprastas 3 2 2 3 3 2 2 4" xfId="2940" xr:uid="{CD41E413-B860-4DEA-B9F3-69AD1A7F3C5C}"/>
    <cellStyle name="Įprastas 3 2 2 3 3 2 3" xfId="745" xr:uid="{ED7EF145-DCC0-4094-909D-C3844A898064}"/>
    <cellStyle name="Įprastas 3 2 2 3 3 2 3 2" xfId="2025" xr:uid="{D754C6C8-BE2E-4890-8DDE-2F74161D535D}"/>
    <cellStyle name="Įprastas 3 2 2 3 3 2 3 2 2" xfId="4586" xr:uid="{4DD5ED9C-3EE3-4725-B6D9-61C8CE07FB58}"/>
    <cellStyle name="Įprastas 3 2 2 3 3 2 3 3" xfId="3306" xr:uid="{1674EB6E-35CA-467D-8749-40054797E728}"/>
    <cellStyle name="Įprastas 3 2 2 3 3 2 4" xfId="1422" xr:uid="{FCBBE314-5119-497B-B320-A10ADED05537}"/>
    <cellStyle name="Įprastas 3 2 2 3 3 2 4 2" xfId="3983" xr:uid="{A85308FD-37E0-45C3-9F52-8EE5ABFBE2C1}"/>
    <cellStyle name="Įprastas 3 2 2 3 3 2 5" xfId="2703" xr:uid="{DCD37411-F7CF-4BB0-959D-2179BA5C7846}"/>
    <cellStyle name="Įprastas 3 2 2 3 3 3" xfId="221" xr:uid="{C84447F2-8681-4354-9A77-1824978FDD2B}"/>
    <cellStyle name="Įprastas 3 2 2 3 3 3 2" xfId="379" xr:uid="{131772F4-EE21-4CE9-8E19-79BA56C92615}"/>
    <cellStyle name="Įprastas 3 2 2 3 3 3 2 2" xfId="748" xr:uid="{4768544F-3AE0-43A1-92AA-605D018B857E}"/>
    <cellStyle name="Įprastas 3 2 2 3 3 3 2 2 2" xfId="2028" xr:uid="{BCC7A540-CB4A-4F44-BD4F-4BFA7A5D43C2}"/>
    <cellStyle name="Įprastas 3 2 2 3 3 3 2 2 2 2" xfId="4589" xr:uid="{40A85FD4-93C2-4439-9EA0-107AC4B4C62B}"/>
    <cellStyle name="Įprastas 3 2 2 3 3 3 2 2 3" xfId="3309" xr:uid="{1C22571D-A65C-4A92-B80B-AE8D3231E787}"/>
    <cellStyle name="Įprastas 3 2 2 3 3 3 2 3" xfId="1660" xr:uid="{BF1FF357-1FB2-435A-ADAA-81FE8023FE7D}"/>
    <cellStyle name="Įprastas 3 2 2 3 3 3 2 3 2" xfId="4221" xr:uid="{5EDCF62E-6B41-4EE6-B2EF-F544A7E3A2C8}"/>
    <cellStyle name="Įprastas 3 2 2 3 3 3 2 4" xfId="2941" xr:uid="{E70C94E1-9B27-47FC-956F-6816560F368F}"/>
    <cellStyle name="Įprastas 3 2 2 3 3 3 3" xfId="747" xr:uid="{061589EE-7643-4E3C-BD85-5ED8D48425E8}"/>
    <cellStyle name="Įprastas 3 2 2 3 3 3 3 2" xfId="2027" xr:uid="{64340C25-C2AE-4274-9C9F-869AB658E8D1}"/>
    <cellStyle name="Įprastas 3 2 2 3 3 3 3 2 2" xfId="4588" xr:uid="{E7AE5108-8BA2-4478-A028-80A61B987355}"/>
    <cellStyle name="Įprastas 3 2 2 3 3 3 3 3" xfId="3308" xr:uid="{BA5E4929-B2E4-4162-8DEA-2451EED1E670}"/>
    <cellStyle name="Įprastas 3 2 2 3 3 3 4" xfId="1502" xr:uid="{856525E4-0884-4C8D-8ACB-5216DC13B83E}"/>
    <cellStyle name="Įprastas 3 2 2 3 3 3 4 2" xfId="4063" xr:uid="{A3C1F72C-26A9-4770-AFFC-B3648EA88581}"/>
    <cellStyle name="Įprastas 3 2 2 3 3 3 5" xfId="2783" xr:uid="{0C18963A-4614-43D2-96F7-ACE197AD56AD}"/>
    <cellStyle name="Įprastas 3 2 2 3 3 4" xfId="301" xr:uid="{67879FE5-19B8-4BE6-90EB-7E9215B618E6}"/>
    <cellStyle name="Įprastas 3 2 2 3 3 4 2" xfId="380" xr:uid="{3A49C7F8-0D21-490B-9161-9D7F6FE2551E}"/>
    <cellStyle name="Įprastas 3 2 2 3 3 4 2 2" xfId="750" xr:uid="{03BC2227-447D-46AC-94EF-B3D066247538}"/>
    <cellStyle name="Įprastas 3 2 2 3 3 4 2 2 2" xfId="2030" xr:uid="{F4BDAFDD-027F-4D5E-B344-81A83D36C558}"/>
    <cellStyle name="Įprastas 3 2 2 3 3 4 2 2 2 2" xfId="4591" xr:uid="{8AD819B1-2EA7-4DB7-ACCD-5ACA2759B3A3}"/>
    <cellStyle name="Įprastas 3 2 2 3 3 4 2 2 3" xfId="3311" xr:uid="{C285C97E-0D19-40E3-B842-651DDA298DDD}"/>
    <cellStyle name="Įprastas 3 2 2 3 3 4 2 3" xfId="1661" xr:uid="{41328CDA-42C9-464F-9080-C438AB8EADD5}"/>
    <cellStyle name="Įprastas 3 2 2 3 3 4 2 3 2" xfId="4222" xr:uid="{8D5845D9-4681-43D0-8F27-C6400D5B3368}"/>
    <cellStyle name="Įprastas 3 2 2 3 3 4 2 4" xfId="2942" xr:uid="{E1B47286-856C-460D-9609-BCA3BD9BCFEC}"/>
    <cellStyle name="Įprastas 3 2 2 3 3 4 3" xfId="749" xr:uid="{57A73504-9C7C-4538-8DD5-62D70E5A7DEA}"/>
    <cellStyle name="Įprastas 3 2 2 3 3 4 3 2" xfId="2029" xr:uid="{FCB4ECF1-D5F7-476B-864A-25D54BB88D1D}"/>
    <cellStyle name="Įprastas 3 2 2 3 3 4 3 2 2" xfId="4590" xr:uid="{A21FD287-428C-42A7-A13D-A0776377CE28}"/>
    <cellStyle name="Įprastas 3 2 2 3 3 4 3 3" xfId="3310" xr:uid="{130B7F6E-770E-4DC5-8715-C4500B1932A4}"/>
    <cellStyle name="Įprastas 3 2 2 3 3 4 4" xfId="1582" xr:uid="{34D0DCAF-B9CC-40B3-8F5E-2F68D0623CA8}"/>
    <cellStyle name="Įprastas 3 2 2 3 3 4 4 2" xfId="4143" xr:uid="{A1A24888-0EE3-49E7-B080-EE7E46AFAF6A}"/>
    <cellStyle name="Įprastas 3 2 2 3 3 4 5" xfId="2863" xr:uid="{B1AE60A7-6C81-47A8-916A-B4FAAD0C44B5}"/>
    <cellStyle name="Įprastas 3 2 2 3 3 5" xfId="377" xr:uid="{A85DD76D-789D-47B0-9F79-17EEEC7B45F0}"/>
    <cellStyle name="Įprastas 3 2 2 3 3 5 2" xfId="751" xr:uid="{6FC529B7-8A57-470D-B949-CF5B50BFA0D6}"/>
    <cellStyle name="Įprastas 3 2 2 3 3 5 2 2" xfId="2031" xr:uid="{3ED52E43-B657-4D5B-B226-3220FE02261B}"/>
    <cellStyle name="Įprastas 3 2 2 3 3 5 2 2 2" xfId="4592" xr:uid="{93D990A7-545A-4837-8541-D011945019F1}"/>
    <cellStyle name="Įprastas 3 2 2 3 3 5 2 3" xfId="3312" xr:uid="{6D3198B3-EE00-4906-B4BA-4E8F4D323AC4}"/>
    <cellStyle name="Įprastas 3 2 2 3 3 5 3" xfId="1658" xr:uid="{8761925E-26E7-422A-A28F-7C0DC60C5FCE}"/>
    <cellStyle name="Įprastas 3 2 2 3 3 5 3 2" xfId="4219" xr:uid="{29F90A08-3D3E-488B-B0F3-8B1B2C28B766}"/>
    <cellStyle name="Įprastas 3 2 2 3 3 5 4" xfId="2939" xr:uid="{1558F28D-F79D-4F8F-B15B-765190E2FD89}"/>
    <cellStyle name="Įprastas 3 2 2 3 3 6" xfId="744" xr:uid="{316A1A1A-A14B-4AC5-8AC9-ED4FEF417082}"/>
    <cellStyle name="Įprastas 3 2 2 3 3 6 2" xfId="2024" xr:uid="{C220FE97-BBEB-4B01-8790-6A4FDAA91559}"/>
    <cellStyle name="Įprastas 3 2 2 3 3 6 2 2" xfId="4585" xr:uid="{463D5C8E-ED2F-4675-A35E-A362429E8B12}"/>
    <cellStyle name="Įprastas 3 2 2 3 3 6 3" xfId="3305" xr:uid="{E2D966D4-292D-4CEA-83C4-1B68DA99DC87}"/>
    <cellStyle name="Įprastas 3 2 2 3 3 7" xfId="1342" xr:uid="{B15BDFD9-804B-4EB6-A60F-1B4F7CAA7076}"/>
    <cellStyle name="Įprastas 3 2 2 3 3 7 2" xfId="3903" xr:uid="{40ADAADE-221E-4462-B4A1-BC777EC5E965}"/>
    <cellStyle name="Įprastas 3 2 2 3 3 8" xfId="2623" xr:uid="{F948D358-4F83-4314-86AE-AA66ABB78DFB}"/>
    <cellStyle name="Įprastas 3 2 2 3 4" xfId="101" xr:uid="{419B8BCC-7CFD-40E7-9CEE-FFF5F25D819A}"/>
    <cellStyle name="Įprastas 3 2 2 3 4 2" xfId="381" xr:uid="{A7B39366-910F-4830-AA4F-63FB555CF010}"/>
    <cellStyle name="Įprastas 3 2 2 3 4 2 2" xfId="753" xr:uid="{DA94787F-27AA-4745-BBB6-B8BB9AD1FBF6}"/>
    <cellStyle name="Įprastas 3 2 2 3 4 2 2 2" xfId="2033" xr:uid="{EF180B82-631E-4E68-AB83-B4760649FCD9}"/>
    <cellStyle name="Įprastas 3 2 2 3 4 2 2 2 2" xfId="4594" xr:uid="{CAD82F9B-37C6-4492-90A4-7BDA0C1A1E12}"/>
    <cellStyle name="Įprastas 3 2 2 3 4 2 2 3" xfId="3314" xr:uid="{D8D3C2CE-966C-4D45-A8C9-F2A81BFC587B}"/>
    <cellStyle name="Įprastas 3 2 2 3 4 2 3" xfId="1662" xr:uid="{0F8A9370-1E43-43DF-AAFC-66B277396C8B}"/>
    <cellStyle name="Įprastas 3 2 2 3 4 2 3 2" xfId="4223" xr:uid="{51CAE2FF-661D-4417-862C-D351AAA37D1F}"/>
    <cellStyle name="Įprastas 3 2 2 3 4 2 4" xfId="2943" xr:uid="{4B7962AA-4228-4D23-94DF-CBEEADBC36AF}"/>
    <cellStyle name="Įprastas 3 2 2 3 4 3" xfId="752" xr:uid="{55A8420F-395E-4D1C-B553-71A9F21442C9}"/>
    <cellStyle name="Įprastas 3 2 2 3 4 3 2" xfId="2032" xr:uid="{79F77F05-B40E-4BCD-9793-05E7F51062E0}"/>
    <cellStyle name="Įprastas 3 2 2 3 4 3 2 2" xfId="4593" xr:uid="{049C8E31-02C6-487E-AAB7-FE0A3F2F48EB}"/>
    <cellStyle name="Įprastas 3 2 2 3 4 3 3" xfId="3313" xr:uid="{7BEFA0EB-F851-4EA3-B444-E05BF466A95F}"/>
    <cellStyle name="Įprastas 3 2 2 3 4 4" xfId="1382" xr:uid="{8FBCDBAC-B5D7-4945-B22C-187F8C6123F3}"/>
    <cellStyle name="Įprastas 3 2 2 3 4 4 2" xfId="3943" xr:uid="{57F4F898-64DD-417D-9D08-DE6EBEB4D464}"/>
    <cellStyle name="Įprastas 3 2 2 3 4 5" xfId="2663" xr:uid="{25F240FE-B0F3-44E7-ADCC-E69A562D064D}"/>
    <cellStyle name="Įprastas 3 2 2 3 5" xfId="181" xr:uid="{D10A68EC-49BE-4079-A250-56DFE341F360}"/>
    <cellStyle name="Įprastas 3 2 2 3 5 2" xfId="382" xr:uid="{7B33E400-54EF-4062-82FE-530CF3925E75}"/>
    <cellStyle name="Įprastas 3 2 2 3 5 2 2" xfId="755" xr:uid="{5BF5CBD2-132A-498F-A59E-96202F893FB0}"/>
    <cellStyle name="Įprastas 3 2 2 3 5 2 2 2" xfId="2035" xr:uid="{B7571D47-A2EA-4DA4-A10B-E8F987A63F53}"/>
    <cellStyle name="Įprastas 3 2 2 3 5 2 2 2 2" xfId="4596" xr:uid="{EF4AA861-4611-46BB-A5C1-523358BBD143}"/>
    <cellStyle name="Įprastas 3 2 2 3 5 2 2 3" xfId="3316" xr:uid="{5E5F6E21-4F7E-4F2C-8619-FBB2A8278211}"/>
    <cellStyle name="Įprastas 3 2 2 3 5 2 3" xfId="1663" xr:uid="{885E022E-5AC7-4071-B78A-69F26F645958}"/>
    <cellStyle name="Įprastas 3 2 2 3 5 2 3 2" xfId="4224" xr:uid="{8BC3E54D-712E-41CF-89CE-065F04480345}"/>
    <cellStyle name="Įprastas 3 2 2 3 5 2 4" xfId="2944" xr:uid="{59894EEF-87D2-489B-B448-192700D65B73}"/>
    <cellStyle name="Įprastas 3 2 2 3 5 3" xfId="754" xr:uid="{6655B1AC-C0C0-4022-BA12-F59CF6226C99}"/>
    <cellStyle name="Įprastas 3 2 2 3 5 3 2" xfId="2034" xr:uid="{0D3F2982-C3FA-4B3E-931C-D805A4240571}"/>
    <cellStyle name="Įprastas 3 2 2 3 5 3 2 2" xfId="4595" xr:uid="{3D949E5F-40F6-4778-8576-26EFCDFAED8C}"/>
    <cellStyle name="Įprastas 3 2 2 3 5 3 3" xfId="3315" xr:uid="{230033AF-23C2-4EF7-95CA-860C413C4729}"/>
    <cellStyle name="Įprastas 3 2 2 3 5 4" xfId="1462" xr:uid="{3A7609FC-6A96-452D-9BFA-D15E760B418B}"/>
    <cellStyle name="Įprastas 3 2 2 3 5 4 2" xfId="4023" xr:uid="{851FF328-5AC5-40FA-AA71-20FC357617D4}"/>
    <cellStyle name="Įprastas 3 2 2 3 5 5" xfId="2743" xr:uid="{65593EAC-463F-4C0C-983B-6BB98E25FB31}"/>
    <cellStyle name="Įprastas 3 2 2 3 6" xfId="261" xr:uid="{144B6617-D72B-4280-9EFB-98BEFB1C5379}"/>
    <cellStyle name="Įprastas 3 2 2 3 6 2" xfId="383" xr:uid="{D1D776CA-0918-4B83-BF72-2FA2A09A8328}"/>
    <cellStyle name="Įprastas 3 2 2 3 6 2 2" xfId="757" xr:uid="{0A46CBBB-4FA2-4766-AD1B-16504CF83AC1}"/>
    <cellStyle name="Įprastas 3 2 2 3 6 2 2 2" xfId="2037" xr:uid="{3821F81E-F123-4061-8E8D-745CC4838384}"/>
    <cellStyle name="Įprastas 3 2 2 3 6 2 2 2 2" xfId="4598" xr:uid="{AA9814DB-C4D5-4ECD-9950-63DD5CA11E3A}"/>
    <cellStyle name="Įprastas 3 2 2 3 6 2 2 3" xfId="3318" xr:uid="{3472AD01-1D63-43CC-81EA-8ADDD1C89482}"/>
    <cellStyle name="Įprastas 3 2 2 3 6 2 3" xfId="1664" xr:uid="{561AFCB9-D1EB-4F56-96BE-09951B2DE130}"/>
    <cellStyle name="Įprastas 3 2 2 3 6 2 3 2" xfId="4225" xr:uid="{31CD84B1-12D8-4CC4-9EEE-8DA7006FEDF7}"/>
    <cellStyle name="Įprastas 3 2 2 3 6 2 4" xfId="2945" xr:uid="{13D95691-DADC-4CB9-8347-A0C659F09E29}"/>
    <cellStyle name="Įprastas 3 2 2 3 6 3" xfId="756" xr:uid="{AD443CBE-D962-4D29-81D7-5E5EE6910C9A}"/>
    <cellStyle name="Įprastas 3 2 2 3 6 3 2" xfId="2036" xr:uid="{C6B87590-295C-4B3A-A21A-97315F6017BC}"/>
    <cellStyle name="Įprastas 3 2 2 3 6 3 2 2" xfId="4597" xr:uid="{E3D9D753-ECDA-4E78-8B71-2D85F2D0E5C5}"/>
    <cellStyle name="Įprastas 3 2 2 3 6 3 3" xfId="3317" xr:uid="{A3E82324-F606-4897-AAA8-B95448EDEB9D}"/>
    <cellStyle name="Įprastas 3 2 2 3 6 4" xfId="1542" xr:uid="{113E5B76-1BD3-40CC-BE3A-F86DF3774AC2}"/>
    <cellStyle name="Įprastas 3 2 2 3 6 4 2" xfId="4103" xr:uid="{58C185AC-782E-4E5D-B7A5-80E8B4FA6571}"/>
    <cellStyle name="Įprastas 3 2 2 3 6 5" xfId="2823" xr:uid="{F149B55B-A8B7-494D-9ABD-C7E55DC8999C}"/>
    <cellStyle name="Įprastas 3 2 2 3 7" xfId="368" xr:uid="{D0DE1F53-EFD7-4364-8D39-EEEB98EB2B10}"/>
    <cellStyle name="Įprastas 3 2 2 3 7 2" xfId="758" xr:uid="{5079E440-64A8-4616-ACAC-85E0ABD05348}"/>
    <cellStyle name="Įprastas 3 2 2 3 7 2 2" xfId="2038" xr:uid="{C33F7DCF-D97E-4F55-85ED-96869B7B46AE}"/>
    <cellStyle name="Įprastas 3 2 2 3 7 2 2 2" xfId="4599" xr:uid="{4F94BEBA-4C2E-4514-98E5-B0E40F6D8B49}"/>
    <cellStyle name="Įprastas 3 2 2 3 7 2 3" xfId="3319" xr:uid="{966C9F44-CF72-4C3B-BDF2-CB43ACABE288}"/>
    <cellStyle name="Įprastas 3 2 2 3 7 3" xfId="1649" xr:uid="{ACF5DB24-DD08-4279-A2B5-28DCD7A8755F}"/>
    <cellStyle name="Įprastas 3 2 2 3 7 3 2" xfId="4210" xr:uid="{BC59A1FC-E7DE-45B6-8576-780728C10AD0}"/>
    <cellStyle name="Įprastas 3 2 2 3 7 4" xfId="2930" xr:uid="{D5BE755D-3B2B-4C5B-B735-B87B0B493C4C}"/>
    <cellStyle name="Įprastas 3 2 2 3 8" xfId="727" xr:uid="{2E1E9C98-2DB9-4B50-B923-3D2720381499}"/>
    <cellStyle name="Įprastas 3 2 2 3 8 2" xfId="2007" xr:uid="{BDF7C3B0-AE59-4588-B8BB-649DC88049C2}"/>
    <cellStyle name="Įprastas 3 2 2 3 8 2 2" xfId="4568" xr:uid="{C1A3982B-882C-42A7-A0F9-8F4220A8FEF4}"/>
    <cellStyle name="Įprastas 3 2 2 3 8 3" xfId="3288" xr:uid="{D2E87256-DF29-4391-85F8-373968A2C268}"/>
    <cellStyle name="Įprastas 3 2 2 3 9" xfId="1302" xr:uid="{6A088FF8-771F-4F39-A547-ED5BBD83ABB5}"/>
    <cellStyle name="Įprastas 3 2 2 3 9 2" xfId="3863" xr:uid="{EEA22A7A-D1DF-4344-9255-B497E398CF51}"/>
    <cellStyle name="Įprastas 3 2 2 4" xfId="29" xr:uid="{00000000-0005-0000-0000-00000E000000}"/>
    <cellStyle name="Įprastas 3 2 2 4 10" xfId="2591" xr:uid="{D2D5571F-43D2-4B69-814B-F730DFB59C5B}"/>
    <cellStyle name="Įprastas 3 2 2 4 2" xfId="49" xr:uid="{AC9A5921-3403-4AB4-8A61-0E32216FE1C2}"/>
    <cellStyle name="Įprastas 3 2 2 4 2 2" xfId="89" xr:uid="{C2688597-26F4-415B-9D90-EDFB85B35CB4}"/>
    <cellStyle name="Įprastas 3 2 2 4 2 2 2" xfId="169" xr:uid="{EAFE4333-6B07-4C10-9AC5-E52C215FF859}"/>
    <cellStyle name="Įprastas 3 2 2 4 2 2 2 2" xfId="387" xr:uid="{E55FDE6C-B174-4241-91D6-FB6440636AA0}"/>
    <cellStyle name="Įprastas 3 2 2 4 2 2 2 2 2" xfId="763" xr:uid="{82426ED2-F61C-423B-AE89-12F8A8FC3A6C}"/>
    <cellStyle name="Įprastas 3 2 2 4 2 2 2 2 2 2" xfId="2043" xr:uid="{1EA4C124-29AB-4C3A-AD55-C1EA04FC09B4}"/>
    <cellStyle name="Įprastas 3 2 2 4 2 2 2 2 2 2 2" xfId="4604" xr:uid="{D5ABA5DE-296C-42F9-9282-3B405F7B4DF9}"/>
    <cellStyle name="Įprastas 3 2 2 4 2 2 2 2 2 3" xfId="3324" xr:uid="{68AAE55D-7E7B-4255-BEF8-6F596851FE72}"/>
    <cellStyle name="Įprastas 3 2 2 4 2 2 2 2 3" xfId="1668" xr:uid="{75EB81A0-45B5-4AB7-91E1-DD2AB140B5B3}"/>
    <cellStyle name="Įprastas 3 2 2 4 2 2 2 2 3 2" xfId="4229" xr:uid="{4B567017-0A9E-40F6-8E22-8CC74B4191F5}"/>
    <cellStyle name="Įprastas 3 2 2 4 2 2 2 2 4" xfId="2949" xr:uid="{528B8A3F-EAF2-4F7D-A6BE-FB312EB11A3A}"/>
    <cellStyle name="Įprastas 3 2 2 4 2 2 2 3" xfId="762" xr:uid="{C65F7390-EDCA-4219-9C95-7B211B6F47E9}"/>
    <cellStyle name="Įprastas 3 2 2 4 2 2 2 3 2" xfId="2042" xr:uid="{E6F1DB2F-ECFA-4868-8434-DD2E1B63CA2E}"/>
    <cellStyle name="Įprastas 3 2 2 4 2 2 2 3 2 2" xfId="4603" xr:uid="{FF57F2FF-17FD-4412-83F5-B1A07E5A76A3}"/>
    <cellStyle name="Įprastas 3 2 2 4 2 2 2 3 3" xfId="3323" xr:uid="{B3A19AFE-6023-4B50-8D6D-8D72407351E7}"/>
    <cellStyle name="Įprastas 3 2 2 4 2 2 2 4" xfId="1450" xr:uid="{6E0DBDE2-3321-4956-AAD6-37BA574CD9B9}"/>
    <cellStyle name="Įprastas 3 2 2 4 2 2 2 4 2" xfId="4011" xr:uid="{18E3CE0C-655C-44A3-9C39-202D4C41C540}"/>
    <cellStyle name="Įprastas 3 2 2 4 2 2 2 5" xfId="2731" xr:uid="{47951D54-07E1-4E6C-8AF4-CA4F3C828882}"/>
    <cellStyle name="Įprastas 3 2 2 4 2 2 3" xfId="249" xr:uid="{68BD08CF-633C-461D-8FC6-F552119D2195}"/>
    <cellStyle name="Įprastas 3 2 2 4 2 2 3 2" xfId="388" xr:uid="{8DEE1556-FF52-434C-83C6-543A679A8D07}"/>
    <cellStyle name="Įprastas 3 2 2 4 2 2 3 2 2" xfId="765" xr:uid="{1E4CE35B-6CFD-4B50-95A2-F3B43AF5C6C3}"/>
    <cellStyle name="Įprastas 3 2 2 4 2 2 3 2 2 2" xfId="2045" xr:uid="{57520BB0-29A8-4D50-97B4-84FA5C9020B1}"/>
    <cellStyle name="Įprastas 3 2 2 4 2 2 3 2 2 2 2" xfId="4606" xr:uid="{6C267AD3-F68A-4159-8F57-D86C472CFB19}"/>
    <cellStyle name="Įprastas 3 2 2 4 2 2 3 2 2 3" xfId="3326" xr:uid="{6E707C5E-BE60-47C5-968C-253607C2A012}"/>
    <cellStyle name="Įprastas 3 2 2 4 2 2 3 2 3" xfId="1669" xr:uid="{95BE5619-B0C5-42F4-91F4-DE1754945660}"/>
    <cellStyle name="Įprastas 3 2 2 4 2 2 3 2 3 2" xfId="4230" xr:uid="{8E4EA885-3C69-4646-8AAF-47403CCF2BCF}"/>
    <cellStyle name="Įprastas 3 2 2 4 2 2 3 2 4" xfId="2950" xr:uid="{588570D0-8247-4D94-ADAF-7EDB9144D3BA}"/>
    <cellStyle name="Įprastas 3 2 2 4 2 2 3 3" xfId="764" xr:uid="{2B330481-5867-4A25-95FD-03FCD76024E1}"/>
    <cellStyle name="Įprastas 3 2 2 4 2 2 3 3 2" xfId="2044" xr:uid="{2B11E79B-225A-419C-A2ED-36FE52EC8419}"/>
    <cellStyle name="Įprastas 3 2 2 4 2 2 3 3 2 2" xfId="4605" xr:uid="{C54F552C-D64F-4211-90E7-5B25DD5B38E0}"/>
    <cellStyle name="Įprastas 3 2 2 4 2 2 3 3 3" xfId="3325" xr:uid="{B105BBF1-FE84-410D-BF6F-60CEA5BE0B2D}"/>
    <cellStyle name="Įprastas 3 2 2 4 2 2 3 4" xfId="1530" xr:uid="{92F6FB9F-A374-42B6-86D5-22683C8B3E3A}"/>
    <cellStyle name="Įprastas 3 2 2 4 2 2 3 4 2" xfId="4091" xr:uid="{2BEFE142-BF79-4BD9-B615-D58158239454}"/>
    <cellStyle name="Įprastas 3 2 2 4 2 2 3 5" xfId="2811" xr:uid="{9D9986D6-58DD-408B-886C-53FE773AFFC6}"/>
    <cellStyle name="Įprastas 3 2 2 4 2 2 4" xfId="329" xr:uid="{FC08FB55-BD4D-47B3-8FA1-A7DD5796546D}"/>
    <cellStyle name="Įprastas 3 2 2 4 2 2 4 2" xfId="389" xr:uid="{5CD0A95E-5F0A-4651-B2E8-0C8E5794296B}"/>
    <cellStyle name="Įprastas 3 2 2 4 2 2 4 2 2" xfId="767" xr:uid="{CE1A270E-2CAD-40C3-AE9E-51F4CF336F20}"/>
    <cellStyle name="Įprastas 3 2 2 4 2 2 4 2 2 2" xfId="2047" xr:uid="{74DFD74C-F228-467D-A164-A76BAB22DE34}"/>
    <cellStyle name="Įprastas 3 2 2 4 2 2 4 2 2 2 2" xfId="4608" xr:uid="{E525CAA3-4707-4CFD-9450-B2763FD7CB5A}"/>
    <cellStyle name="Įprastas 3 2 2 4 2 2 4 2 2 3" xfId="3328" xr:uid="{E891B25A-9AF2-4295-8E14-560213DCD57D}"/>
    <cellStyle name="Įprastas 3 2 2 4 2 2 4 2 3" xfId="1670" xr:uid="{804B4BB4-C45C-401E-863C-5C8AD28F5C88}"/>
    <cellStyle name="Įprastas 3 2 2 4 2 2 4 2 3 2" xfId="4231" xr:uid="{BC5C3F11-C2D7-4E4C-A0B3-F4A98F86A9C3}"/>
    <cellStyle name="Įprastas 3 2 2 4 2 2 4 2 4" xfId="2951" xr:uid="{7D3F5110-2754-46F3-A6F2-9C0CB679ED2C}"/>
    <cellStyle name="Įprastas 3 2 2 4 2 2 4 3" xfId="766" xr:uid="{86140035-B67A-4898-BADD-DE8CE2455157}"/>
    <cellStyle name="Įprastas 3 2 2 4 2 2 4 3 2" xfId="2046" xr:uid="{D330B9BB-0DA1-4CAB-B557-4B1E2CD6790B}"/>
    <cellStyle name="Įprastas 3 2 2 4 2 2 4 3 2 2" xfId="4607" xr:uid="{CFADFA06-70C1-4A39-A469-8A612A18197E}"/>
    <cellStyle name="Įprastas 3 2 2 4 2 2 4 3 3" xfId="3327" xr:uid="{6E9C51E0-FB50-4DC5-A853-193C5BA85DD6}"/>
    <cellStyle name="Įprastas 3 2 2 4 2 2 4 4" xfId="1610" xr:uid="{B71EE312-8A28-4A31-8FEA-F97F3D3D512C}"/>
    <cellStyle name="Įprastas 3 2 2 4 2 2 4 4 2" xfId="4171" xr:uid="{CD067E05-929C-423F-BEE0-0B1F4105F3AB}"/>
    <cellStyle name="Įprastas 3 2 2 4 2 2 4 5" xfId="2891" xr:uid="{FB495E98-0153-46B1-9627-B394B7A72E88}"/>
    <cellStyle name="Įprastas 3 2 2 4 2 2 5" xfId="386" xr:uid="{5F08E5AD-A705-4665-8850-94A3E523B580}"/>
    <cellStyle name="Įprastas 3 2 2 4 2 2 5 2" xfId="768" xr:uid="{4D7366C4-5E75-402C-B267-0269942D7B69}"/>
    <cellStyle name="Įprastas 3 2 2 4 2 2 5 2 2" xfId="2048" xr:uid="{44C32BB4-0FD9-4D7B-BA3E-C5AC2711A76D}"/>
    <cellStyle name="Įprastas 3 2 2 4 2 2 5 2 2 2" xfId="4609" xr:uid="{28420AEB-72DC-4001-9F08-38A6857C5DC7}"/>
    <cellStyle name="Įprastas 3 2 2 4 2 2 5 2 3" xfId="3329" xr:uid="{FCFE8B1C-6F61-4740-90DA-AD8D007BDD6F}"/>
    <cellStyle name="Įprastas 3 2 2 4 2 2 5 3" xfId="1667" xr:uid="{F2D71431-ADFF-432E-904D-38CEB2176280}"/>
    <cellStyle name="Įprastas 3 2 2 4 2 2 5 3 2" xfId="4228" xr:uid="{C334CBF3-00CF-419C-AD03-F1FFA5D93455}"/>
    <cellStyle name="Įprastas 3 2 2 4 2 2 5 4" xfId="2948" xr:uid="{7D41327A-9CE1-42F0-AD59-D7DA67FDE7D3}"/>
    <cellStyle name="Įprastas 3 2 2 4 2 2 6" xfId="761" xr:uid="{346FB311-6D8F-4C58-8EAF-FD5E9BA662EE}"/>
    <cellStyle name="Įprastas 3 2 2 4 2 2 6 2" xfId="2041" xr:uid="{FE9D3040-E5BC-422C-9DBE-88FF9BF44E1E}"/>
    <cellStyle name="Įprastas 3 2 2 4 2 2 6 2 2" xfId="4602" xr:uid="{FC2E99C7-A7C2-4B1E-9E19-07C02B7D5D1F}"/>
    <cellStyle name="Įprastas 3 2 2 4 2 2 6 3" xfId="3322" xr:uid="{D9C155E2-522B-464C-A255-16C3C1DE089B}"/>
    <cellStyle name="Įprastas 3 2 2 4 2 2 7" xfId="1370" xr:uid="{B2B3788A-8474-46A5-ACE5-8B4F93360F5F}"/>
    <cellStyle name="Įprastas 3 2 2 4 2 2 7 2" xfId="3931" xr:uid="{ABACB4C4-F33C-4B54-B683-3E662C5F7956}"/>
    <cellStyle name="Įprastas 3 2 2 4 2 2 8" xfId="2651" xr:uid="{E571BA49-0B9E-41B6-8F16-D0C98747B2B3}"/>
    <cellStyle name="Įprastas 3 2 2 4 2 3" xfId="129" xr:uid="{219DFAA6-60FD-4C32-8B98-6E38357FC4BC}"/>
    <cellStyle name="Įprastas 3 2 2 4 2 3 2" xfId="390" xr:uid="{BF2B2473-19CB-411E-B1E2-3C5A58CC9FDD}"/>
    <cellStyle name="Įprastas 3 2 2 4 2 3 2 2" xfId="770" xr:uid="{CE119107-74F0-41DD-8C3A-9CAB8F744900}"/>
    <cellStyle name="Įprastas 3 2 2 4 2 3 2 2 2" xfId="2050" xr:uid="{585DECB7-05CD-4058-94F2-1D87D3739E5A}"/>
    <cellStyle name="Įprastas 3 2 2 4 2 3 2 2 2 2" xfId="4611" xr:uid="{0EED59E7-5B5A-416D-9CBD-28F1564B3888}"/>
    <cellStyle name="Įprastas 3 2 2 4 2 3 2 2 3" xfId="3331" xr:uid="{CAE0A0EF-9E10-4153-9181-51212B772DE4}"/>
    <cellStyle name="Įprastas 3 2 2 4 2 3 2 3" xfId="1671" xr:uid="{67C6BF28-C7BE-4B6F-ABB8-17E27194F289}"/>
    <cellStyle name="Įprastas 3 2 2 4 2 3 2 3 2" xfId="4232" xr:uid="{E4BBBB55-BF7E-4160-910D-CE236393A8F9}"/>
    <cellStyle name="Įprastas 3 2 2 4 2 3 2 4" xfId="2952" xr:uid="{2C3DF03B-CB77-4FB6-99A0-4B958B0DBFEB}"/>
    <cellStyle name="Įprastas 3 2 2 4 2 3 3" xfId="769" xr:uid="{506A8DFC-286A-4A75-9C76-C9C732EDBF1D}"/>
    <cellStyle name="Įprastas 3 2 2 4 2 3 3 2" xfId="2049" xr:uid="{48D98A36-48FA-4E5C-928C-192651FA528B}"/>
    <cellStyle name="Įprastas 3 2 2 4 2 3 3 2 2" xfId="4610" xr:uid="{444A42EA-FE79-4FCB-AC97-A885A6C15CB6}"/>
    <cellStyle name="Įprastas 3 2 2 4 2 3 3 3" xfId="3330" xr:uid="{FAFF9FC0-920A-4EAD-9393-5006B0BF9A86}"/>
    <cellStyle name="Įprastas 3 2 2 4 2 3 4" xfId="1410" xr:uid="{64D60853-3905-48B0-BFD5-434C9952D116}"/>
    <cellStyle name="Įprastas 3 2 2 4 2 3 4 2" xfId="3971" xr:uid="{700ADC7C-6AE3-420E-9596-F5367AA15F58}"/>
    <cellStyle name="Įprastas 3 2 2 4 2 3 5" xfId="2691" xr:uid="{B35103DE-27D7-44F8-B69C-06EA4A6F0138}"/>
    <cellStyle name="Įprastas 3 2 2 4 2 4" xfId="209" xr:uid="{8E6BD0DC-6F87-4449-A1D3-5FD14DC1B588}"/>
    <cellStyle name="Įprastas 3 2 2 4 2 4 2" xfId="391" xr:uid="{8DE59F34-3D14-48FA-A583-117346C51C95}"/>
    <cellStyle name="Įprastas 3 2 2 4 2 4 2 2" xfId="772" xr:uid="{D7516387-2029-4C84-B08A-437A9AF6DAC7}"/>
    <cellStyle name="Įprastas 3 2 2 4 2 4 2 2 2" xfId="2052" xr:uid="{B3C2AF8F-3D89-493C-8F24-16BA04014987}"/>
    <cellStyle name="Įprastas 3 2 2 4 2 4 2 2 2 2" xfId="4613" xr:uid="{86E36F47-9322-463F-AE88-00911EF06B02}"/>
    <cellStyle name="Įprastas 3 2 2 4 2 4 2 2 3" xfId="3333" xr:uid="{D9328AC3-C35B-4690-BA1A-EA1EB6F0E1AB}"/>
    <cellStyle name="Įprastas 3 2 2 4 2 4 2 3" xfId="1672" xr:uid="{9ECF89F5-91C6-40D3-BC29-69E26594172E}"/>
    <cellStyle name="Įprastas 3 2 2 4 2 4 2 3 2" xfId="4233" xr:uid="{FAEC7B8A-740B-4B70-885B-A64B71721804}"/>
    <cellStyle name="Įprastas 3 2 2 4 2 4 2 4" xfId="2953" xr:uid="{385C5FC3-CDF3-41E7-8D83-F8ED0FE72053}"/>
    <cellStyle name="Įprastas 3 2 2 4 2 4 3" xfId="771" xr:uid="{ED88F9E9-C7F0-4AF9-9891-97C5FAD1FD30}"/>
    <cellStyle name="Įprastas 3 2 2 4 2 4 3 2" xfId="2051" xr:uid="{F637C8F3-3D6A-4B8E-BC25-D10271E4983E}"/>
    <cellStyle name="Įprastas 3 2 2 4 2 4 3 2 2" xfId="4612" xr:uid="{63EC8947-8244-44AF-B16D-704F968458EF}"/>
    <cellStyle name="Įprastas 3 2 2 4 2 4 3 3" xfId="3332" xr:uid="{A1C2F76D-C959-4E56-A42F-460A26928574}"/>
    <cellStyle name="Įprastas 3 2 2 4 2 4 4" xfId="1490" xr:uid="{93AC0349-1D5C-48C6-A51D-76027AE0638E}"/>
    <cellStyle name="Įprastas 3 2 2 4 2 4 4 2" xfId="4051" xr:uid="{87815785-8F15-43D0-B79F-65375ABEF800}"/>
    <cellStyle name="Įprastas 3 2 2 4 2 4 5" xfId="2771" xr:uid="{250C8C0B-FE3C-43F0-B5EA-CBC5CC8FB0F8}"/>
    <cellStyle name="Įprastas 3 2 2 4 2 5" xfId="289" xr:uid="{2A17A9CB-E2BE-48D4-92C0-B0642FF7EAF5}"/>
    <cellStyle name="Įprastas 3 2 2 4 2 5 2" xfId="392" xr:uid="{CAC67BFB-7752-416E-BD4E-22AB49B2DFA7}"/>
    <cellStyle name="Įprastas 3 2 2 4 2 5 2 2" xfId="774" xr:uid="{784924EE-2BB5-4580-9300-8304974E67CE}"/>
    <cellStyle name="Įprastas 3 2 2 4 2 5 2 2 2" xfId="2054" xr:uid="{4378061C-1B79-42B5-B19A-C15E80582299}"/>
    <cellStyle name="Įprastas 3 2 2 4 2 5 2 2 2 2" xfId="4615" xr:uid="{8D795543-7AF5-4D50-BA27-18940DAB480A}"/>
    <cellStyle name="Įprastas 3 2 2 4 2 5 2 2 3" xfId="3335" xr:uid="{E3F6C672-E558-4E01-8A9C-1E371529A4C4}"/>
    <cellStyle name="Įprastas 3 2 2 4 2 5 2 3" xfId="1673" xr:uid="{C42912F4-B548-4CCD-B7CF-E028398E1AC3}"/>
    <cellStyle name="Įprastas 3 2 2 4 2 5 2 3 2" xfId="4234" xr:uid="{ABC208D8-B78D-4E1F-9883-3707E2839122}"/>
    <cellStyle name="Įprastas 3 2 2 4 2 5 2 4" xfId="2954" xr:uid="{1DFA6E4C-CD35-4D68-98E7-55F118A4F8FF}"/>
    <cellStyle name="Įprastas 3 2 2 4 2 5 3" xfId="773" xr:uid="{199D08DD-26BF-445A-ADA6-7C909D4A6510}"/>
    <cellStyle name="Įprastas 3 2 2 4 2 5 3 2" xfId="2053" xr:uid="{ACD056F3-89DD-4A72-9F19-764ADF8944D6}"/>
    <cellStyle name="Įprastas 3 2 2 4 2 5 3 2 2" xfId="4614" xr:uid="{673EBBFA-248C-463E-B2A4-3F259ADFBBF6}"/>
    <cellStyle name="Įprastas 3 2 2 4 2 5 3 3" xfId="3334" xr:uid="{138ED385-8D0D-45FD-8F16-0AEF3205C15F}"/>
    <cellStyle name="Įprastas 3 2 2 4 2 5 4" xfId="1570" xr:uid="{3BDA328A-7E2A-4379-A0D1-BF128918847A}"/>
    <cellStyle name="Įprastas 3 2 2 4 2 5 4 2" xfId="4131" xr:uid="{3EED2195-9B76-4D47-950B-3CAFAF00B06C}"/>
    <cellStyle name="Įprastas 3 2 2 4 2 5 5" xfId="2851" xr:uid="{0394FE3F-05D9-4044-80C9-33CE22C0C621}"/>
    <cellStyle name="Įprastas 3 2 2 4 2 6" xfId="385" xr:uid="{D6F02925-0870-48EA-A6C9-2FE02BB93315}"/>
    <cellStyle name="Įprastas 3 2 2 4 2 6 2" xfId="775" xr:uid="{68B167AC-5EF8-44DA-8A9E-5E86FA7CB913}"/>
    <cellStyle name="Įprastas 3 2 2 4 2 6 2 2" xfId="2055" xr:uid="{609A0093-DB04-4A40-A27E-DACFCE1E12C5}"/>
    <cellStyle name="Įprastas 3 2 2 4 2 6 2 2 2" xfId="4616" xr:uid="{B2E12CD8-1DFF-425B-9022-B93E496D6794}"/>
    <cellStyle name="Įprastas 3 2 2 4 2 6 2 3" xfId="3336" xr:uid="{63ED03B8-C22E-4432-9B73-88F5DD6937BA}"/>
    <cellStyle name="Įprastas 3 2 2 4 2 6 3" xfId="1666" xr:uid="{10CD322D-A18C-4B4F-94F1-1972A556D460}"/>
    <cellStyle name="Įprastas 3 2 2 4 2 6 3 2" xfId="4227" xr:uid="{08AEC77C-9933-433F-B116-77C7804AF9B3}"/>
    <cellStyle name="Įprastas 3 2 2 4 2 6 4" xfId="2947" xr:uid="{19052EC5-B584-4800-A518-8FA3FC748E1D}"/>
    <cellStyle name="Įprastas 3 2 2 4 2 7" xfId="760" xr:uid="{8AF9274E-10C0-4E8C-8A60-8E0F0377E68D}"/>
    <cellStyle name="Įprastas 3 2 2 4 2 7 2" xfId="2040" xr:uid="{A0697A37-9AAB-4065-82D4-B44430FA768A}"/>
    <cellStyle name="Įprastas 3 2 2 4 2 7 2 2" xfId="4601" xr:uid="{D59C1A26-237B-4A18-8806-B82F8C43F2F3}"/>
    <cellStyle name="Įprastas 3 2 2 4 2 7 3" xfId="3321" xr:uid="{9DC38912-386C-4639-AE6B-A80E5BEFE312}"/>
    <cellStyle name="Įprastas 3 2 2 4 2 8" xfId="1330" xr:uid="{FFD70DCB-8608-47EA-9FF5-05A09E2AE56B}"/>
    <cellStyle name="Įprastas 3 2 2 4 2 8 2" xfId="3891" xr:uid="{799177F0-703D-4FBE-8449-078C913B182D}"/>
    <cellStyle name="Įprastas 3 2 2 4 2 9" xfId="2611" xr:uid="{0985C3AB-7830-4F14-86C3-FD6B7FF1926F}"/>
    <cellStyle name="Įprastas 3 2 2 4 3" xfId="69" xr:uid="{00956739-678D-46C5-B0E9-5FA5269CDACF}"/>
    <cellStyle name="Įprastas 3 2 2 4 3 2" xfId="149" xr:uid="{7AF4469C-D664-49CE-8F0E-0C9EB75B0223}"/>
    <cellStyle name="Įprastas 3 2 2 4 3 2 2" xfId="394" xr:uid="{09E81977-6D4B-4F39-85FC-22D2211C2513}"/>
    <cellStyle name="Įprastas 3 2 2 4 3 2 2 2" xfId="778" xr:uid="{3F5207AA-D743-45C5-A311-CAC533783749}"/>
    <cellStyle name="Įprastas 3 2 2 4 3 2 2 2 2" xfId="2058" xr:uid="{F841D8BE-4094-4F93-BF69-D91A1A950DD5}"/>
    <cellStyle name="Įprastas 3 2 2 4 3 2 2 2 2 2" xfId="4619" xr:uid="{CEA04ED7-BD77-493A-A8EA-C10D3E52B7C9}"/>
    <cellStyle name="Įprastas 3 2 2 4 3 2 2 2 3" xfId="3339" xr:uid="{F182E491-75D0-46DE-ACEE-E20685B1A5D1}"/>
    <cellStyle name="Įprastas 3 2 2 4 3 2 2 3" xfId="1675" xr:uid="{BA652DB9-7CEE-4379-83FC-9203B35582DD}"/>
    <cellStyle name="Įprastas 3 2 2 4 3 2 2 3 2" xfId="4236" xr:uid="{F8BD1572-CC28-442C-A462-242FEC9E4951}"/>
    <cellStyle name="Įprastas 3 2 2 4 3 2 2 4" xfId="2956" xr:uid="{53688EF2-BF2E-4C9A-ACD1-616DB5B83B43}"/>
    <cellStyle name="Įprastas 3 2 2 4 3 2 3" xfId="777" xr:uid="{D8C6304E-452B-4C6E-9445-935C1BD6DD91}"/>
    <cellStyle name="Įprastas 3 2 2 4 3 2 3 2" xfId="2057" xr:uid="{A38B5DCA-D1D5-422F-BC1A-365668CC8814}"/>
    <cellStyle name="Įprastas 3 2 2 4 3 2 3 2 2" xfId="4618" xr:uid="{CC2C352B-8BF4-4888-92E1-3B77741B6B4B}"/>
    <cellStyle name="Įprastas 3 2 2 4 3 2 3 3" xfId="3338" xr:uid="{6F75332F-684B-47AD-ADF4-23C7BE88E801}"/>
    <cellStyle name="Įprastas 3 2 2 4 3 2 4" xfId="1430" xr:uid="{C1E1CF63-86DF-470A-A5A8-BDAB0D6DC32D}"/>
    <cellStyle name="Įprastas 3 2 2 4 3 2 4 2" xfId="3991" xr:uid="{BE056A47-737A-44C5-9D11-356F2D8BB1D1}"/>
    <cellStyle name="Įprastas 3 2 2 4 3 2 5" xfId="2711" xr:uid="{C8EECB23-4173-4F69-A234-4D8F76529460}"/>
    <cellStyle name="Įprastas 3 2 2 4 3 3" xfId="229" xr:uid="{95467394-444C-4DE8-AFE0-C2472384069A}"/>
    <cellStyle name="Įprastas 3 2 2 4 3 3 2" xfId="395" xr:uid="{82F67810-3647-4C8C-9211-FA46699D881C}"/>
    <cellStyle name="Įprastas 3 2 2 4 3 3 2 2" xfId="780" xr:uid="{F4B43457-133B-4A44-81C5-F2A088A67412}"/>
    <cellStyle name="Įprastas 3 2 2 4 3 3 2 2 2" xfId="2060" xr:uid="{E049762D-531D-4674-AD5E-843985491039}"/>
    <cellStyle name="Įprastas 3 2 2 4 3 3 2 2 2 2" xfId="4621" xr:uid="{E5EF4C3B-0AE0-4E1F-9C6E-76A25D9301AC}"/>
    <cellStyle name="Įprastas 3 2 2 4 3 3 2 2 3" xfId="3341" xr:uid="{F9892DF5-D9E9-41D6-B9F5-9F58538D5458}"/>
    <cellStyle name="Įprastas 3 2 2 4 3 3 2 3" xfId="1676" xr:uid="{F3592EAB-D606-4C40-82D2-D56452669806}"/>
    <cellStyle name="Įprastas 3 2 2 4 3 3 2 3 2" xfId="4237" xr:uid="{7CBAC4AB-8566-4DDB-8263-254AF2DF7BDD}"/>
    <cellStyle name="Įprastas 3 2 2 4 3 3 2 4" xfId="2957" xr:uid="{B0E680FE-2BDE-41FD-A27A-CDBE36EF0919}"/>
    <cellStyle name="Įprastas 3 2 2 4 3 3 3" xfId="779" xr:uid="{B02EB2D1-5984-45F9-BC5C-6EF9B1D5EF1E}"/>
    <cellStyle name="Įprastas 3 2 2 4 3 3 3 2" xfId="2059" xr:uid="{1CA0D698-26BD-4F03-97B0-B3C369FD7BC2}"/>
    <cellStyle name="Įprastas 3 2 2 4 3 3 3 2 2" xfId="4620" xr:uid="{EE56E3B1-5B8D-4067-ADEE-4600F339EC6A}"/>
    <cellStyle name="Įprastas 3 2 2 4 3 3 3 3" xfId="3340" xr:uid="{7CEE54AE-4BDF-4355-B19B-3A33C754338D}"/>
    <cellStyle name="Įprastas 3 2 2 4 3 3 4" xfId="1510" xr:uid="{F51A1115-380A-4939-8B5A-BDF306396E07}"/>
    <cellStyle name="Įprastas 3 2 2 4 3 3 4 2" xfId="4071" xr:uid="{44D76C50-5DCF-4C47-BE83-8C0B63A7FF6A}"/>
    <cellStyle name="Įprastas 3 2 2 4 3 3 5" xfId="2791" xr:uid="{AAA7BC99-FCFC-4009-BB52-2461F056C73D}"/>
    <cellStyle name="Įprastas 3 2 2 4 3 4" xfId="309" xr:uid="{40005B2F-3018-40AE-8CC0-98B3C91CFBA2}"/>
    <cellStyle name="Įprastas 3 2 2 4 3 4 2" xfId="396" xr:uid="{9C0A54E9-75B8-4A7D-9109-65B73999BC39}"/>
    <cellStyle name="Įprastas 3 2 2 4 3 4 2 2" xfId="782" xr:uid="{E587A5D9-11AE-4B54-9D78-C8AB8241D5E9}"/>
    <cellStyle name="Įprastas 3 2 2 4 3 4 2 2 2" xfId="2062" xr:uid="{B99887E7-1D1D-4D9A-8F9B-2B389D9D1C9D}"/>
    <cellStyle name="Įprastas 3 2 2 4 3 4 2 2 2 2" xfId="4623" xr:uid="{121A987D-C56A-4883-8C14-2A7650588F63}"/>
    <cellStyle name="Įprastas 3 2 2 4 3 4 2 2 3" xfId="3343" xr:uid="{513F5DF4-1999-4B7D-A4B8-CECE2C87BB01}"/>
    <cellStyle name="Įprastas 3 2 2 4 3 4 2 3" xfId="1677" xr:uid="{D6EEBF50-B476-4ED7-8103-14FD13140038}"/>
    <cellStyle name="Įprastas 3 2 2 4 3 4 2 3 2" xfId="4238" xr:uid="{F06AFC72-AE5C-4010-B16D-EE514E44A536}"/>
    <cellStyle name="Įprastas 3 2 2 4 3 4 2 4" xfId="2958" xr:uid="{A473730E-FEA3-4C22-BF64-3915CC18A5FE}"/>
    <cellStyle name="Įprastas 3 2 2 4 3 4 3" xfId="781" xr:uid="{2EE4F77F-62CD-4530-BF4A-527D485BFEAA}"/>
    <cellStyle name="Įprastas 3 2 2 4 3 4 3 2" xfId="2061" xr:uid="{957A8403-31E4-4E6D-A25A-54A4DEEE195E}"/>
    <cellStyle name="Įprastas 3 2 2 4 3 4 3 2 2" xfId="4622" xr:uid="{F257E7BC-FFA4-46BF-A881-AB5C5A959BA2}"/>
    <cellStyle name="Įprastas 3 2 2 4 3 4 3 3" xfId="3342" xr:uid="{FECD8405-738C-4337-AED8-B0D8E779000A}"/>
    <cellStyle name="Įprastas 3 2 2 4 3 4 4" xfId="1590" xr:uid="{F3BFFC42-3CC3-4136-BCBC-1D431ABFA2D0}"/>
    <cellStyle name="Įprastas 3 2 2 4 3 4 4 2" xfId="4151" xr:uid="{CE0CF0A6-0F72-45C2-A978-E1BDB45A605A}"/>
    <cellStyle name="Įprastas 3 2 2 4 3 4 5" xfId="2871" xr:uid="{7D37CD66-33FB-4501-8055-A3564B0ECEEF}"/>
    <cellStyle name="Įprastas 3 2 2 4 3 5" xfId="393" xr:uid="{0A5401C1-EE72-487B-9E18-A5C722E393B7}"/>
    <cellStyle name="Įprastas 3 2 2 4 3 5 2" xfId="783" xr:uid="{9FE3D9B7-2091-44B3-8057-453448BA1E90}"/>
    <cellStyle name="Įprastas 3 2 2 4 3 5 2 2" xfId="2063" xr:uid="{28559F11-AE29-43BD-A505-7016C471F0DB}"/>
    <cellStyle name="Įprastas 3 2 2 4 3 5 2 2 2" xfId="4624" xr:uid="{DE8C96BA-F2FE-4CC2-B71F-EAC85FB45C21}"/>
    <cellStyle name="Įprastas 3 2 2 4 3 5 2 3" xfId="3344" xr:uid="{5DFADF5E-38C1-42FF-B12A-FD5CD9E106C6}"/>
    <cellStyle name="Įprastas 3 2 2 4 3 5 3" xfId="1674" xr:uid="{37BD56A7-994F-4E6C-BB61-BD569931C863}"/>
    <cellStyle name="Įprastas 3 2 2 4 3 5 3 2" xfId="4235" xr:uid="{A773CA56-69C1-48E8-A793-C50D79F52627}"/>
    <cellStyle name="Įprastas 3 2 2 4 3 5 4" xfId="2955" xr:uid="{43D1E490-C4F8-4A43-B61A-CB1A45EED6C5}"/>
    <cellStyle name="Įprastas 3 2 2 4 3 6" xfId="776" xr:uid="{F771E01B-7D7E-4795-9105-81FF1ED14C02}"/>
    <cellStyle name="Įprastas 3 2 2 4 3 6 2" xfId="2056" xr:uid="{BE69B58E-88C1-47E0-A172-8579B6EDA8AF}"/>
    <cellStyle name="Įprastas 3 2 2 4 3 6 2 2" xfId="4617" xr:uid="{FBEEC27E-50D1-437C-8FEF-FF489A4DB91A}"/>
    <cellStyle name="Įprastas 3 2 2 4 3 6 3" xfId="3337" xr:uid="{8311A18C-31CF-4302-A867-5B89366B4650}"/>
    <cellStyle name="Įprastas 3 2 2 4 3 7" xfId="1350" xr:uid="{B463ED4D-1C4B-499D-9992-7EDF8C47652E}"/>
    <cellStyle name="Įprastas 3 2 2 4 3 7 2" xfId="3911" xr:uid="{8EF9E8A0-AB55-4AFB-BAF8-059EA9849141}"/>
    <cellStyle name="Įprastas 3 2 2 4 3 8" xfId="2631" xr:uid="{9862BC87-70F3-41CD-A351-DC73BA14A4AF}"/>
    <cellStyle name="Įprastas 3 2 2 4 4" xfId="109" xr:uid="{41041E05-D22D-47F5-87D2-92DC6A3B7B98}"/>
    <cellStyle name="Įprastas 3 2 2 4 4 2" xfId="397" xr:uid="{00C0182A-4E69-459A-BCF5-164483918CBC}"/>
    <cellStyle name="Įprastas 3 2 2 4 4 2 2" xfId="785" xr:uid="{B4395FDD-EB10-43D1-88DE-171842823E81}"/>
    <cellStyle name="Įprastas 3 2 2 4 4 2 2 2" xfId="2065" xr:uid="{FDD210CB-C265-4A32-A89C-654805889921}"/>
    <cellStyle name="Įprastas 3 2 2 4 4 2 2 2 2" xfId="4626" xr:uid="{129F516A-D1A9-4BBA-9D40-26B5908183D5}"/>
    <cellStyle name="Įprastas 3 2 2 4 4 2 2 3" xfId="3346" xr:uid="{27CBEE78-17D5-42E7-89DA-60D2A2CBDCCF}"/>
    <cellStyle name="Įprastas 3 2 2 4 4 2 3" xfId="1678" xr:uid="{3BD9C795-1E1A-4A19-A217-7140E63B65DE}"/>
    <cellStyle name="Įprastas 3 2 2 4 4 2 3 2" xfId="4239" xr:uid="{3EB7D1C5-AB47-461D-A027-4ED3A2E5F7EB}"/>
    <cellStyle name="Įprastas 3 2 2 4 4 2 4" xfId="2959" xr:uid="{A1145DD9-2612-4F23-B19A-D0F50DE40706}"/>
    <cellStyle name="Įprastas 3 2 2 4 4 3" xfId="784" xr:uid="{7C33183A-9488-4E4F-8F55-8E4EB337644B}"/>
    <cellStyle name="Įprastas 3 2 2 4 4 3 2" xfId="2064" xr:uid="{6DF69509-48DA-4E0C-86D4-8B53E3C04526}"/>
    <cellStyle name="Įprastas 3 2 2 4 4 3 2 2" xfId="4625" xr:uid="{E779D35F-E000-4711-BBFB-6BDF5F007EB2}"/>
    <cellStyle name="Įprastas 3 2 2 4 4 3 3" xfId="3345" xr:uid="{E9DDD0E0-F7CC-4359-B4C7-E6E8809B2B3A}"/>
    <cellStyle name="Įprastas 3 2 2 4 4 4" xfId="1390" xr:uid="{E76D876E-72B7-4466-A3B2-606896AF9B79}"/>
    <cellStyle name="Įprastas 3 2 2 4 4 4 2" xfId="3951" xr:uid="{46B19F1C-844F-466A-8C28-74D0B1B11F85}"/>
    <cellStyle name="Įprastas 3 2 2 4 4 5" xfId="2671" xr:uid="{50294CE5-CBD4-4AA0-B391-9D0F1BD02CE2}"/>
    <cellStyle name="Įprastas 3 2 2 4 5" xfId="189" xr:uid="{A0DD6FFA-699E-47F2-A1B0-D6CC32FA98CB}"/>
    <cellStyle name="Įprastas 3 2 2 4 5 2" xfId="398" xr:uid="{50F67DEC-4009-41C1-B23E-18C7FA688CF9}"/>
    <cellStyle name="Įprastas 3 2 2 4 5 2 2" xfId="787" xr:uid="{B1C537A4-93A8-48CF-9096-9DD82E1F7916}"/>
    <cellStyle name="Įprastas 3 2 2 4 5 2 2 2" xfId="2067" xr:uid="{F6E0535C-1F39-45D4-B8C1-DA6F38695D06}"/>
    <cellStyle name="Įprastas 3 2 2 4 5 2 2 2 2" xfId="4628" xr:uid="{934C3EB0-5B1F-4391-938D-3776515111C1}"/>
    <cellStyle name="Įprastas 3 2 2 4 5 2 2 3" xfId="3348" xr:uid="{A7B02E58-D3A4-4030-9652-B8BAA3CDDADA}"/>
    <cellStyle name="Įprastas 3 2 2 4 5 2 3" xfId="1679" xr:uid="{76571535-DE05-4CFD-87AA-5C1A6F132D89}"/>
    <cellStyle name="Įprastas 3 2 2 4 5 2 3 2" xfId="4240" xr:uid="{82139F55-688B-4161-AF6F-FA076DF6347A}"/>
    <cellStyle name="Įprastas 3 2 2 4 5 2 4" xfId="2960" xr:uid="{439F580C-8D78-42A6-9CCD-F0AAD9D84822}"/>
    <cellStyle name="Įprastas 3 2 2 4 5 3" xfId="786" xr:uid="{B75CA9B7-3AA5-483C-A616-78C46D8AB21D}"/>
    <cellStyle name="Įprastas 3 2 2 4 5 3 2" xfId="2066" xr:uid="{B131D551-D35B-4B37-B2AE-C6A5654B3052}"/>
    <cellStyle name="Įprastas 3 2 2 4 5 3 2 2" xfId="4627" xr:uid="{F15501D2-31E4-49DA-865F-6C0E90D47CA6}"/>
    <cellStyle name="Įprastas 3 2 2 4 5 3 3" xfId="3347" xr:uid="{828FCAAA-B45B-4147-8FA1-45E6F093415F}"/>
    <cellStyle name="Įprastas 3 2 2 4 5 4" xfId="1470" xr:uid="{6367BAF8-E930-430E-94BB-577BF9789635}"/>
    <cellStyle name="Įprastas 3 2 2 4 5 4 2" xfId="4031" xr:uid="{A714D7A3-76A7-4D6C-8163-776E0F2B5533}"/>
    <cellStyle name="Įprastas 3 2 2 4 5 5" xfId="2751" xr:uid="{DD496B72-B871-4EAB-BAC3-53353CB2B5DB}"/>
    <cellStyle name="Įprastas 3 2 2 4 6" xfId="269" xr:uid="{7EE854C0-2259-4F34-9925-FBD5800F4A43}"/>
    <cellStyle name="Įprastas 3 2 2 4 6 2" xfId="399" xr:uid="{74E852A3-3FC8-4E06-B98C-A22D5095E901}"/>
    <cellStyle name="Įprastas 3 2 2 4 6 2 2" xfId="789" xr:uid="{60E28BF7-577B-440A-B8DE-61E4D84BA608}"/>
    <cellStyle name="Įprastas 3 2 2 4 6 2 2 2" xfId="2069" xr:uid="{5950223B-27AE-43C5-B83B-1D21194EE448}"/>
    <cellStyle name="Įprastas 3 2 2 4 6 2 2 2 2" xfId="4630" xr:uid="{F18968FD-FA28-4E48-9295-520A01B9F7BB}"/>
    <cellStyle name="Įprastas 3 2 2 4 6 2 2 3" xfId="3350" xr:uid="{04983226-6050-4D03-B047-6FC238930A5A}"/>
    <cellStyle name="Įprastas 3 2 2 4 6 2 3" xfId="1680" xr:uid="{E93D1A24-4039-4931-8CDA-4918A8A332DE}"/>
    <cellStyle name="Įprastas 3 2 2 4 6 2 3 2" xfId="4241" xr:uid="{0027815A-1473-4CF7-BBCD-1F52C8FDBCEF}"/>
    <cellStyle name="Įprastas 3 2 2 4 6 2 4" xfId="2961" xr:uid="{46F3DFE5-4734-4471-9807-3D53007D6BD1}"/>
    <cellStyle name="Įprastas 3 2 2 4 6 3" xfId="788" xr:uid="{D9F5D886-A3C4-44DE-AA7D-769B249B0DD1}"/>
    <cellStyle name="Įprastas 3 2 2 4 6 3 2" xfId="2068" xr:uid="{650D852C-6EFD-47BD-B6AB-B5D3A0938EC3}"/>
    <cellStyle name="Įprastas 3 2 2 4 6 3 2 2" xfId="4629" xr:uid="{22C33D02-6888-4C13-A989-AC3F7FF99AB5}"/>
    <cellStyle name="Įprastas 3 2 2 4 6 3 3" xfId="3349" xr:uid="{53A8D66D-7020-40AD-ACB3-ACD42AE4A873}"/>
    <cellStyle name="Įprastas 3 2 2 4 6 4" xfId="1550" xr:uid="{F2FD7EA0-FAD1-4094-B705-7A52C9D9BF48}"/>
    <cellStyle name="Įprastas 3 2 2 4 6 4 2" xfId="4111" xr:uid="{682E3891-A919-4B1A-9417-6E0D7393AB59}"/>
    <cellStyle name="Įprastas 3 2 2 4 6 5" xfId="2831" xr:uid="{01E1BC3F-7AD8-402E-921C-1DF1DA7FB2E7}"/>
    <cellStyle name="Įprastas 3 2 2 4 7" xfId="384" xr:uid="{83FCE59F-504D-479B-B49C-22578A366A22}"/>
    <cellStyle name="Įprastas 3 2 2 4 7 2" xfId="790" xr:uid="{E9DA4C15-AE4A-4427-9F66-A220D252BA67}"/>
    <cellStyle name="Įprastas 3 2 2 4 7 2 2" xfId="2070" xr:uid="{AE5A103E-5861-4735-A7D8-E4678E309172}"/>
    <cellStyle name="Įprastas 3 2 2 4 7 2 2 2" xfId="4631" xr:uid="{519CA1AC-2E47-47BF-A8F4-1070E29381B3}"/>
    <cellStyle name="Įprastas 3 2 2 4 7 2 3" xfId="3351" xr:uid="{7BFA59DE-49F8-48A2-BDF5-3B2AFCD9515E}"/>
    <cellStyle name="Įprastas 3 2 2 4 7 3" xfId="1665" xr:uid="{BABC3046-AAC0-421E-8447-BF291C278B7F}"/>
    <cellStyle name="Įprastas 3 2 2 4 7 3 2" xfId="4226" xr:uid="{A8FA925B-7E1C-4769-802F-91EB26C5B786}"/>
    <cellStyle name="Įprastas 3 2 2 4 7 4" xfId="2946" xr:uid="{532BB054-75C1-40DB-AE66-5DB0649D48FE}"/>
    <cellStyle name="Įprastas 3 2 2 4 8" xfId="759" xr:uid="{49BEE785-C1B0-4180-84EF-73B1E1A529AB}"/>
    <cellStyle name="Įprastas 3 2 2 4 8 2" xfId="2039" xr:uid="{62A4B356-923A-42B7-9AE5-F830E08CB8CE}"/>
    <cellStyle name="Įprastas 3 2 2 4 8 2 2" xfId="4600" xr:uid="{2474B0C5-DF8E-4D64-A46F-52EB39ECB5D4}"/>
    <cellStyle name="Įprastas 3 2 2 4 8 3" xfId="3320" xr:uid="{5CA9E32F-DC06-4704-8E21-268375E4DAFB}"/>
    <cellStyle name="Įprastas 3 2 2 4 9" xfId="1310" xr:uid="{D54EB524-1959-444D-B637-74528EE1BFEC}"/>
    <cellStyle name="Įprastas 3 2 2 4 9 2" xfId="3871" xr:uid="{D145EAE0-96AD-484A-BBEF-0BED5F9365A0}"/>
    <cellStyle name="Įprastas 3 2 2 5" xfId="33" xr:uid="{8ACF294F-512B-4E9D-98F9-6A9E2F9DCB7D}"/>
    <cellStyle name="Įprastas 3 2 2 5 2" xfId="73" xr:uid="{EDCEF606-255C-4F5B-9FAF-6186820CD624}"/>
    <cellStyle name="Įprastas 3 2 2 5 2 2" xfId="153" xr:uid="{FB5350EA-B5A7-4D4A-A492-39FE659BC65C}"/>
    <cellStyle name="Įprastas 3 2 2 5 2 2 2" xfId="402" xr:uid="{992ABB5F-D5A3-42B4-8BF8-1B4E66EDC9AF}"/>
    <cellStyle name="Įprastas 3 2 2 5 2 2 2 2" xfId="794" xr:uid="{E095DEA1-DAED-4D37-9AD7-BF3D578DDE85}"/>
    <cellStyle name="Įprastas 3 2 2 5 2 2 2 2 2" xfId="2074" xr:uid="{BCDF4EA3-C2D1-4220-94A5-3C5E51440381}"/>
    <cellStyle name="Įprastas 3 2 2 5 2 2 2 2 2 2" xfId="4635" xr:uid="{223F2A5E-B7FD-4173-A9A9-1C7CD7A66EB0}"/>
    <cellStyle name="Įprastas 3 2 2 5 2 2 2 2 3" xfId="3355" xr:uid="{D50E2E53-3992-484C-BA59-35D623318CC9}"/>
    <cellStyle name="Įprastas 3 2 2 5 2 2 2 3" xfId="1683" xr:uid="{0103CE39-FCD6-4D1A-9FD8-4DB95C24A466}"/>
    <cellStyle name="Įprastas 3 2 2 5 2 2 2 3 2" xfId="4244" xr:uid="{3F438A2C-1572-4DE6-8F49-74AFB00BF496}"/>
    <cellStyle name="Įprastas 3 2 2 5 2 2 2 4" xfId="2964" xr:uid="{F90F0BE2-56F1-4DC0-B6C3-C70708F7418D}"/>
    <cellStyle name="Įprastas 3 2 2 5 2 2 3" xfId="793" xr:uid="{2D167F07-2CBD-412F-81BF-F037E78A2FED}"/>
    <cellStyle name="Įprastas 3 2 2 5 2 2 3 2" xfId="2073" xr:uid="{6A32EFD2-A64C-4B83-80F1-381167F3AAFB}"/>
    <cellStyle name="Įprastas 3 2 2 5 2 2 3 2 2" xfId="4634" xr:uid="{184AE16A-5452-4C14-8978-2B186B4A7218}"/>
    <cellStyle name="Įprastas 3 2 2 5 2 2 3 3" xfId="3354" xr:uid="{E50E95DE-1CBE-4CA4-B97E-187B69D8686C}"/>
    <cellStyle name="Įprastas 3 2 2 5 2 2 4" xfId="1434" xr:uid="{3BED42E1-FC7B-4903-A2F0-E844CD01FA76}"/>
    <cellStyle name="Įprastas 3 2 2 5 2 2 4 2" xfId="3995" xr:uid="{C7F858C6-063D-4D3C-BB6B-9948BCD12EF1}"/>
    <cellStyle name="Įprastas 3 2 2 5 2 2 5" xfId="2715" xr:uid="{DB2C8036-D5BE-4406-A725-2777149EA971}"/>
    <cellStyle name="Įprastas 3 2 2 5 2 3" xfId="233" xr:uid="{93FF7F5D-48CB-4F6A-8790-073E7DC99631}"/>
    <cellStyle name="Įprastas 3 2 2 5 2 3 2" xfId="403" xr:uid="{81863507-1822-47EB-A4E3-F429529CDA34}"/>
    <cellStyle name="Įprastas 3 2 2 5 2 3 2 2" xfId="796" xr:uid="{64906DE3-8605-4E9C-9A33-D3860B5DF1AE}"/>
    <cellStyle name="Įprastas 3 2 2 5 2 3 2 2 2" xfId="2076" xr:uid="{34D6CE35-1B74-41F0-B428-976CA4072DE8}"/>
    <cellStyle name="Įprastas 3 2 2 5 2 3 2 2 2 2" xfId="4637" xr:uid="{DA05DDD5-253F-4B41-9A3B-3D010C2C9C9D}"/>
    <cellStyle name="Įprastas 3 2 2 5 2 3 2 2 3" xfId="3357" xr:uid="{F5F46463-33B6-47DC-94D0-FA769A3BBD6B}"/>
    <cellStyle name="Įprastas 3 2 2 5 2 3 2 3" xfId="1684" xr:uid="{BAC02B77-2C71-4A4C-BF8F-5719625A3D3F}"/>
    <cellStyle name="Įprastas 3 2 2 5 2 3 2 3 2" xfId="4245" xr:uid="{01264B31-A630-4EC7-8F52-8EADD38ACC59}"/>
    <cellStyle name="Įprastas 3 2 2 5 2 3 2 4" xfId="2965" xr:uid="{1463A28D-66C3-4E03-8879-53FACA149741}"/>
    <cellStyle name="Įprastas 3 2 2 5 2 3 3" xfId="795" xr:uid="{69A656C8-3560-4614-A365-1A80164902C4}"/>
    <cellStyle name="Įprastas 3 2 2 5 2 3 3 2" xfId="2075" xr:uid="{D0C6A858-EF04-4389-BCDE-5C6FCACBE8BB}"/>
    <cellStyle name="Įprastas 3 2 2 5 2 3 3 2 2" xfId="4636" xr:uid="{741E0B9D-86FB-4015-B503-EE1480FEC7FE}"/>
    <cellStyle name="Įprastas 3 2 2 5 2 3 3 3" xfId="3356" xr:uid="{178A4F11-E83C-4A50-9797-302B2406B54D}"/>
    <cellStyle name="Įprastas 3 2 2 5 2 3 4" xfId="1514" xr:uid="{F393F17C-1E94-473E-93FE-5AF988D68B1E}"/>
    <cellStyle name="Įprastas 3 2 2 5 2 3 4 2" xfId="4075" xr:uid="{C4F73F0B-D0F7-42DE-979C-76EB71EEA5B3}"/>
    <cellStyle name="Įprastas 3 2 2 5 2 3 5" xfId="2795" xr:uid="{42D647B6-CA62-4C5A-8FED-262BD99B2842}"/>
    <cellStyle name="Įprastas 3 2 2 5 2 4" xfId="313" xr:uid="{55540DE1-8F54-43E0-8129-0843B0B44882}"/>
    <cellStyle name="Įprastas 3 2 2 5 2 4 2" xfId="404" xr:uid="{7CE24A3A-6369-44A1-AD90-81F09B4C3C46}"/>
    <cellStyle name="Įprastas 3 2 2 5 2 4 2 2" xfId="798" xr:uid="{7C6AE23D-1966-43E2-A754-02B3964C4998}"/>
    <cellStyle name="Įprastas 3 2 2 5 2 4 2 2 2" xfId="2078" xr:uid="{29CC1D8A-8CA9-4855-BF9D-BD696658D7EE}"/>
    <cellStyle name="Įprastas 3 2 2 5 2 4 2 2 2 2" xfId="4639" xr:uid="{01AF4DD7-6BAF-4C2D-B6E4-AEEA3404EBF4}"/>
    <cellStyle name="Įprastas 3 2 2 5 2 4 2 2 3" xfId="3359" xr:uid="{3A1B45C7-0222-4C6A-BEAA-ECAD8FA0C120}"/>
    <cellStyle name="Įprastas 3 2 2 5 2 4 2 3" xfId="1685" xr:uid="{4D277F06-B279-4760-AC23-23DEA49ED71E}"/>
    <cellStyle name="Įprastas 3 2 2 5 2 4 2 3 2" xfId="4246" xr:uid="{0378D9CD-C6C6-40C6-A986-AD9F09F23789}"/>
    <cellStyle name="Įprastas 3 2 2 5 2 4 2 4" xfId="2966" xr:uid="{F2DBBD45-907C-4050-8A47-CC866D16B08A}"/>
    <cellStyle name="Įprastas 3 2 2 5 2 4 3" xfId="797" xr:uid="{4676C0CC-FCC4-45EB-AF06-7C04ED4012A5}"/>
    <cellStyle name="Įprastas 3 2 2 5 2 4 3 2" xfId="2077" xr:uid="{B157C622-E3E0-4833-9888-45E30B26A21C}"/>
    <cellStyle name="Įprastas 3 2 2 5 2 4 3 2 2" xfId="4638" xr:uid="{664BB867-7D0A-480A-9E26-355645E5DFD8}"/>
    <cellStyle name="Įprastas 3 2 2 5 2 4 3 3" xfId="3358" xr:uid="{333DA313-6F4C-446F-AA0C-58FDF83CD5AF}"/>
    <cellStyle name="Įprastas 3 2 2 5 2 4 4" xfId="1594" xr:uid="{BF39E1C4-5DCA-4D2B-97D7-F642854E3DA6}"/>
    <cellStyle name="Įprastas 3 2 2 5 2 4 4 2" xfId="4155" xr:uid="{56AD2451-93DF-444D-8E6F-6126BE12BFE8}"/>
    <cellStyle name="Įprastas 3 2 2 5 2 4 5" xfId="2875" xr:uid="{9A970696-A3C3-4A68-94ED-EC3DA413BA9A}"/>
    <cellStyle name="Įprastas 3 2 2 5 2 5" xfId="401" xr:uid="{2A909337-873F-4D29-A696-BCD21FBE7920}"/>
    <cellStyle name="Įprastas 3 2 2 5 2 5 2" xfId="799" xr:uid="{A16BF456-DA42-4180-B857-5B181AB31A29}"/>
    <cellStyle name="Įprastas 3 2 2 5 2 5 2 2" xfId="2079" xr:uid="{48E0986B-6F1A-46A5-9FB4-521B7DF02DA9}"/>
    <cellStyle name="Įprastas 3 2 2 5 2 5 2 2 2" xfId="4640" xr:uid="{AFCF2F07-3F37-4835-87BA-ECBC5DF49ACC}"/>
    <cellStyle name="Įprastas 3 2 2 5 2 5 2 3" xfId="3360" xr:uid="{A4767BE6-D359-49DC-AF8A-0B4DDDC6CDFD}"/>
    <cellStyle name="Įprastas 3 2 2 5 2 5 3" xfId="1682" xr:uid="{02142952-E7DB-4745-B004-69D1D245A0C1}"/>
    <cellStyle name="Įprastas 3 2 2 5 2 5 3 2" xfId="4243" xr:uid="{2CD678F7-527A-4908-B7C8-997D52216554}"/>
    <cellStyle name="Įprastas 3 2 2 5 2 5 4" xfId="2963" xr:uid="{6EDB9651-FFDB-4B84-9B7B-D0A718E154AC}"/>
    <cellStyle name="Įprastas 3 2 2 5 2 6" xfId="792" xr:uid="{0BE2C5F7-F879-48E4-ACD3-9E2109427D97}"/>
    <cellStyle name="Įprastas 3 2 2 5 2 6 2" xfId="2072" xr:uid="{D39835EB-B502-4ECE-A60C-9D510595EDAF}"/>
    <cellStyle name="Įprastas 3 2 2 5 2 6 2 2" xfId="4633" xr:uid="{4507A535-76F7-4523-B27A-A8C7273FF00C}"/>
    <cellStyle name="Įprastas 3 2 2 5 2 6 3" xfId="3353" xr:uid="{ED27D612-2E84-4380-A583-38AD7334DB4B}"/>
    <cellStyle name="Įprastas 3 2 2 5 2 7" xfId="1354" xr:uid="{2B9237F8-F6A2-4A31-A09A-1584863018B2}"/>
    <cellStyle name="Įprastas 3 2 2 5 2 7 2" xfId="3915" xr:uid="{3E141F4B-C374-4839-A99B-786A54EF73D0}"/>
    <cellStyle name="Įprastas 3 2 2 5 2 8" xfId="2635" xr:uid="{54EDC034-B96D-461E-8571-058F89C4C3D1}"/>
    <cellStyle name="Įprastas 3 2 2 5 3" xfId="113" xr:uid="{6CD6C9BC-95EC-46B2-A0FE-E1D9B3C5EF24}"/>
    <cellStyle name="Įprastas 3 2 2 5 3 2" xfId="405" xr:uid="{762FBA08-D581-4828-93A1-EAAD841A2BD5}"/>
    <cellStyle name="Įprastas 3 2 2 5 3 2 2" xfId="801" xr:uid="{89E42354-8094-48EA-9986-EF7E7AA1E4B0}"/>
    <cellStyle name="Įprastas 3 2 2 5 3 2 2 2" xfId="2081" xr:uid="{8433B5EB-868F-4F2B-A0C8-239AE74BCBF4}"/>
    <cellStyle name="Įprastas 3 2 2 5 3 2 2 2 2" xfId="4642" xr:uid="{476E942A-C88C-46D4-8D70-72DE63FC6316}"/>
    <cellStyle name="Įprastas 3 2 2 5 3 2 2 3" xfId="3362" xr:uid="{D3BCEADC-5BEF-49D1-B88E-5EB95D17C314}"/>
    <cellStyle name="Įprastas 3 2 2 5 3 2 3" xfId="1686" xr:uid="{39FBDBEE-D8F7-4019-82CD-F929D498C181}"/>
    <cellStyle name="Įprastas 3 2 2 5 3 2 3 2" xfId="4247" xr:uid="{E084AF47-3F1B-414A-8171-8D959CA98A42}"/>
    <cellStyle name="Įprastas 3 2 2 5 3 2 4" xfId="2967" xr:uid="{5A0FA77A-5884-4CB9-849D-E6FBF8D32FE6}"/>
    <cellStyle name="Įprastas 3 2 2 5 3 3" xfId="800" xr:uid="{BD8F2562-BE03-4478-8809-F26388CB557E}"/>
    <cellStyle name="Įprastas 3 2 2 5 3 3 2" xfId="2080" xr:uid="{886C894D-A212-43B7-AD25-9A0D1258611B}"/>
    <cellStyle name="Įprastas 3 2 2 5 3 3 2 2" xfId="4641" xr:uid="{713BB871-B0BA-4F28-834C-9C83BEC94121}"/>
    <cellStyle name="Įprastas 3 2 2 5 3 3 3" xfId="3361" xr:uid="{A00594DD-D98B-4B19-A84A-D0FF28A1495F}"/>
    <cellStyle name="Įprastas 3 2 2 5 3 4" xfId="1394" xr:uid="{29E83580-9680-4D6E-BC01-FDFFD20869A5}"/>
    <cellStyle name="Įprastas 3 2 2 5 3 4 2" xfId="3955" xr:uid="{7ABAD9C0-FCCC-406E-921E-FC0D1A643920}"/>
    <cellStyle name="Įprastas 3 2 2 5 3 5" xfId="2675" xr:uid="{71FD0B1D-4AF6-4D64-89E4-D56029EAD96B}"/>
    <cellStyle name="Įprastas 3 2 2 5 4" xfId="193" xr:uid="{C2D8B33B-F1CD-4245-8B65-343146EED9F0}"/>
    <cellStyle name="Įprastas 3 2 2 5 4 2" xfId="406" xr:uid="{AC8967DF-9F0D-40B1-A2F8-108E4201E865}"/>
    <cellStyle name="Įprastas 3 2 2 5 4 2 2" xfId="803" xr:uid="{12F6DC42-F580-434D-879E-748DE08FEA6F}"/>
    <cellStyle name="Įprastas 3 2 2 5 4 2 2 2" xfId="2083" xr:uid="{51282679-E376-4357-9500-0557842259F2}"/>
    <cellStyle name="Įprastas 3 2 2 5 4 2 2 2 2" xfId="4644" xr:uid="{26C157A5-2B73-4F45-9C62-AC7E39965BC2}"/>
    <cellStyle name="Įprastas 3 2 2 5 4 2 2 3" xfId="3364" xr:uid="{9162E2AD-1827-4955-81D9-00F39567204A}"/>
    <cellStyle name="Įprastas 3 2 2 5 4 2 3" xfId="1687" xr:uid="{73C866BD-3528-4367-A30F-E0A67509CBE7}"/>
    <cellStyle name="Įprastas 3 2 2 5 4 2 3 2" xfId="4248" xr:uid="{DF6239F0-E2BF-4FE3-AD21-DC95FFC4493A}"/>
    <cellStyle name="Įprastas 3 2 2 5 4 2 4" xfId="2968" xr:uid="{EFEE19C3-EDA3-49C7-AAFE-E9FAD893FA72}"/>
    <cellStyle name="Įprastas 3 2 2 5 4 3" xfId="802" xr:uid="{26A082A7-96BC-4C15-A523-A67C75573372}"/>
    <cellStyle name="Įprastas 3 2 2 5 4 3 2" xfId="2082" xr:uid="{4AFE00B0-A8A9-4203-A3F1-0E3F5EDB6AD3}"/>
    <cellStyle name="Įprastas 3 2 2 5 4 3 2 2" xfId="4643" xr:uid="{95640193-1923-41EE-BFC3-ACEDE9D3341F}"/>
    <cellStyle name="Įprastas 3 2 2 5 4 3 3" xfId="3363" xr:uid="{0C282333-B4F2-46DB-9320-B77E0E2F9F4C}"/>
    <cellStyle name="Įprastas 3 2 2 5 4 4" xfId="1474" xr:uid="{9C784879-1DD3-4BE4-AF80-C3D1F871C8E5}"/>
    <cellStyle name="Įprastas 3 2 2 5 4 4 2" xfId="4035" xr:uid="{C0F9DCCC-116E-494A-9F07-6B2D6B453F1B}"/>
    <cellStyle name="Įprastas 3 2 2 5 4 5" xfId="2755" xr:uid="{304B17E3-909A-4460-BA84-3803C0C93B6A}"/>
    <cellStyle name="Įprastas 3 2 2 5 5" xfId="273" xr:uid="{AC9089A2-AFF2-423A-896F-62322B3B2267}"/>
    <cellStyle name="Įprastas 3 2 2 5 5 2" xfId="407" xr:uid="{EDDA3EE7-540B-4800-9AB0-BE02B141C72F}"/>
    <cellStyle name="Įprastas 3 2 2 5 5 2 2" xfId="805" xr:uid="{55D26F1E-5E26-458C-877F-DE45E69E68DF}"/>
    <cellStyle name="Įprastas 3 2 2 5 5 2 2 2" xfId="2085" xr:uid="{DA1408F9-BF4D-4308-BD54-B8DD82B5FCE8}"/>
    <cellStyle name="Įprastas 3 2 2 5 5 2 2 2 2" xfId="4646" xr:uid="{06B0826A-B877-4181-8933-E47CCDCF25C0}"/>
    <cellStyle name="Įprastas 3 2 2 5 5 2 2 3" xfId="3366" xr:uid="{B5DFA039-6AA1-4F4B-9DD0-A6451626B4F1}"/>
    <cellStyle name="Įprastas 3 2 2 5 5 2 3" xfId="1688" xr:uid="{2C6E071B-BA94-4FEA-8537-84095E374C80}"/>
    <cellStyle name="Įprastas 3 2 2 5 5 2 3 2" xfId="4249" xr:uid="{E159885A-1514-4474-B912-AFF882BEE098}"/>
    <cellStyle name="Įprastas 3 2 2 5 5 2 4" xfId="2969" xr:uid="{A21669EC-0A9A-432A-B658-4FE32BEE3952}"/>
    <cellStyle name="Įprastas 3 2 2 5 5 3" xfId="804" xr:uid="{35BAAF97-7394-4679-BE47-44920D9111CD}"/>
    <cellStyle name="Įprastas 3 2 2 5 5 3 2" xfId="2084" xr:uid="{973365D3-BE1C-4A13-80C7-17AA0C5D229E}"/>
    <cellStyle name="Įprastas 3 2 2 5 5 3 2 2" xfId="4645" xr:uid="{186B4421-192A-4CF1-B8E4-8636DC09423E}"/>
    <cellStyle name="Įprastas 3 2 2 5 5 3 3" xfId="3365" xr:uid="{506AC6B5-4BFD-43D4-93C5-FD4A61BBDA3E}"/>
    <cellStyle name="Įprastas 3 2 2 5 5 4" xfId="1554" xr:uid="{2163F397-A411-4DEC-AA4F-52129F9E8AE0}"/>
    <cellStyle name="Įprastas 3 2 2 5 5 4 2" xfId="4115" xr:uid="{486426A1-A89F-4E1E-BF50-FFDCE140B08B}"/>
    <cellStyle name="Įprastas 3 2 2 5 5 5" xfId="2835" xr:uid="{1DFAC0C6-397F-44DE-84E2-F5241467191A}"/>
    <cellStyle name="Įprastas 3 2 2 5 6" xfId="400" xr:uid="{9CAD0061-D1FD-4EE9-A819-8C5AC8093995}"/>
    <cellStyle name="Įprastas 3 2 2 5 6 2" xfId="806" xr:uid="{1ED15920-A7B2-4944-89BB-9185F20D5794}"/>
    <cellStyle name="Įprastas 3 2 2 5 6 2 2" xfId="2086" xr:uid="{BEF3AF99-2E46-4F94-A9E5-E2F01A7CD019}"/>
    <cellStyle name="Įprastas 3 2 2 5 6 2 2 2" xfId="4647" xr:uid="{28941FDF-F6B1-4D75-AFB4-F2969958ADB8}"/>
    <cellStyle name="Įprastas 3 2 2 5 6 2 3" xfId="3367" xr:uid="{EDC63E07-663D-4C1B-9A1A-D2E79E079F2F}"/>
    <cellStyle name="Įprastas 3 2 2 5 6 3" xfId="1681" xr:uid="{503EE8CD-67E4-46F5-B791-044DAD193C36}"/>
    <cellStyle name="Įprastas 3 2 2 5 6 3 2" xfId="4242" xr:uid="{A8DC5FE5-81D5-4135-8FA9-3D2F343173E0}"/>
    <cellStyle name="Įprastas 3 2 2 5 6 4" xfId="2962" xr:uid="{06DEAC8A-215D-4445-B33A-C5712036D2BA}"/>
    <cellStyle name="Įprastas 3 2 2 5 7" xfId="791" xr:uid="{CA2F3CD8-69D9-40A2-B478-09BBFB370D8F}"/>
    <cellStyle name="Įprastas 3 2 2 5 7 2" xfId="2071" xr:uid="{ECB35B47-367A-41F1-85E1-243C4F0CBF21}"/>
    <cellStyle name="Įprastas 3 2 2 5 7 2 2" xfId="4632" xr:uid="{BF77F4B5-E2A9-4F2A-BE3D-C9AEBDB24004}"/>
    <cellStyle name="Įprastas 3 2 2 5 7 3" xfId="3352" xr:uid="{74C41E8D-9F09-4AA3-AACB-70C5B998A918}"/>
    <cellStyle name="Įprastas 3 2 2 5 8" xfId="1314" xr:uid="{5B2D2210-2BC3-4A12-9EBA-35BAFE2264BA}"/>
    <cellStyle name="Įprastas 3 2 2 5 8 2" xfId="3875" xr:uid="{FB1E3572-3DCD-4BCC-83B7-163B1809DAB4}"/>
    <cellStyle name="Įprastas 3 2 2 5 9" xfId="2595" xr:uid="{0B556192-09EA-4E27-AA9D-4E491C9502B4}"/>
    <cellStyle name="Įprastas 3 2 2 6" xfId="53" xr:uid="{D4C4A9F0-61A8-472A-A996-112D29936902}"/>
    <cellStyle name="Įprastas 3 2 2 6 2" xfId="133" xr:uid="{5F274BA5-AAFE-421D-B04D-F466D7779C4F}"/>
    <cellStyle name="Įprastas 3 2 2 6 2 2" xfId="409" xr:uid="{FF39CBE6-7E1B-4E9A-929F-DFECD89AD3BA}"/>
    <cellStyle name="Įprastas 3 2 2 6 2 2 2" xfId="809" xr:uid="{22548CA0-B2D2-48E3-B828-42FD23EDC455}"/>
    <cellStyle name="Įprastas 3 2 2 6 2 2 2 2" xfId="2089" xr:uid="{AE941123-1617-42E4-A14A-48BEE6F58C63}"/>
    <cellStyle name="Įprastas 3 2 2 6 2 2 2 2 2" xfId="4650" xr:uid="{3F897E0A-383A-4968-8241-2ED3D4A4EAD6}"/>
    <cellStyle name="Įprastas 3 2 2 6 2 2 2 3" xfId="3370" xr:uid="{B13DA1EC-DD91-4665-9B55-A882BA7CC002}"/>
    <cellStyle name="Įprastas 3 2 2 6 2 2 3" xfId="1690" xr:uid="{A55BD44F-D696-45E3-8220-83BD8D190EF6}"/>
    <cellStyle name="Įprastas 3 2 2 6 2 2 3 2" xfId="4251" xr:uid="{0E90C666-FB48-447E-946A-0FA9F4A90A71}"/>
    <cellStyle name="Įprastas 3 2 2 6 2 2 4" xfId="2971" xr:uid="{26B541CC-8B31-4EB4-9976-EC85A6B85427}"/>
    <cellStyle name="Įprastas 3 2 2 6 2 3" xfId="808" xr:uid="{EA872592-BCAB-4113-A353-A264B4FF114E}"/>
    <cellStyle name="Įprastas 3 2 2 6 2 3 2" xfId="2088" xr:uid="{13748E1A-E55E-4A2D-8CBB-461400397D0F}"/>
    <cellStyle name="Įprastas 3 2 2 6 2 3 2 2" xfId="4649" xr:uid="{57513F6D-A476-4E5E-8009-6DB25252D55E}"/>
    <cellStyle name="Įprastas 3 2 2 6 2 3 3" xfId="3369" xr:uid="{4D0998AE-B67A-4D44-8681-D56942974DC8}"/>
    <cellStyle name="Įprastas 3 2 2 6 2 4" xfId="1414" xr:uid="{1845E6E9-309C-4C7D-9F31-F04E7BAD3079}"/>
    <cellStyle name="Įprastas 3 2 2 6 2 4 2" xfId="3975" xr:uid="{FBA0384D-953D-4FC1-8764-5263581FE94B}"/>
    <cellStyle name="Įprastas 3 2 2 6 2 5" xfId="2695" xr:uid="{E1897877-09A9-456D-B1F0-AF730AE54763}"/>
    <cellStyle name="Įprastas 3 2 2 6 3" xfId="213" xr:uid="{6D9B3F53-23CA-4FF0-8088-3137637DC256}"/>
    <cellStyle name="Įprastas 3 2 2 6 3 2" xfId="410" xr:uid="{E419110E-08C2-42AE-BC46-48BCFB1AAE07}"/>
    <cellStyle name="Įprastas 3 2 2 6 3 2 2" xfId="811" xr:uid="{D636CD6C-E74E-452E-8240-E523D09CD488}"/>
    <cellStyle name="Įprastas 3 2 2 6 3 2 2 2" xfId="2091" xr:uid="{E678CCF6-5ECA-4F1C-A4CE-1E479294D29F}"/>
    <cellStyle name="Įprastas 3 2 2 6 3 2 2 2 2" xfId="4652" xr:uid="{A8772165-2569-42D7-B053-5D0D406FF90A}"/>
    <cellStyle name="Įprastas 3 2 2 6 3 2 2 3" xfId="3372" xr:uid="{EF8E9EB3-E8B2-4D1D-BBC2-64962C551BF6}"/>
    <cellStyle name="Įprastas 3 2 2 6 3 2 3" xfId="1691" xr:uid="{00E3518B-5E04-49CD-8B24-CFAEBC3408DE}"/>
    <cellStyle name="Įprastas 3 2 2 6 3 2 3 2" xfId="4252" xr:uid="{B3A16C98-61B0-4495-915F-FEBBB3A14E9A}"/>
    <cellStyle name="Įprastas 3 2 2 6 3 2 4" xfId="2972" xr:uid="{FB6F0F94-5770-43AC-86B0-1E0A51096172}"/>
    <cellStyle name="Įprastas 3 2 2 6 3 3" xfId="810" xr:uid="{0EA66E14-B554-4095-A7CC-753F3C4507C0}"/>
    <cellStyle name="Įprastas 3 2 2 6 3 3 2" xfId="2090" xr:uid="{69FFFE19-3F85-4304-A7FB-30FE6944CC9B}"/>
    <cellStyle name="Įprastas 3 2 2 6 3 3 2 2" xfId="4651" xr:uid="{4AD3C4E2-F6DD-4847-9ED1-77687822108D}"/>
    <cellStyle name="Įprastas 3 2 2 6 3 3 3" xfId="3371" xr:uid="{A2A87A2C-1F67-4F8D-8C6E-3072D5CC5563}"/>
    <cellStyle name="Įprastas 3 2 2 6 3 4" xfId="1494" xr:uid="{5A5E6387-C349-4E9D-A3A6-045741FBD753}"/>
    <cellStyle name="Įprastas 3 2 2 6 3 4 2" xfId="4055" xr:uid="{38940BA9-7C65-487C-BECF-7F6A562566A9}"/>
    <cellStyle name="Įprastas 3 2 2 6 3 5" xfId="2775" xr:uid="{3D4CC271-A44A-4887-B362-F68D72D084CF}"/>
    <cellStyle name="Įprastas 3 2 2 6 4" xfId="293" xr:uid="{D4C1BC36-BC87-48D5-8744-0DD29C93ADBC}"/>
    <cellStyle name="Įprastas 3 2 2 6 4 2" xfId="411" xr:uid="{FDE68B48-2693-4D09-9117-2E3E22664D6D}"/>
    <cellStyle name="Įprastas 3 2 2 6 4 2 2" xfId="813" xr:uid="{08594F12-550C-46A2-80EF-CC9D374356CC}"/>
    <cellStyle name="Įprastas 3 2 2 6 4 2 2 2" xfId="2093" xr:uid="{2C0AE248-27CE-450A-AA17-3E608F1923DF}"/>
    <cellStyle name="Įprastas 3 2 2 6 4 2 2 2 2" xfId="4654" xr:uid="{598268EF-FBBB-4FC3-BB3A-7515AC2CFCAE}"/>
    <cellStyle name="Įprastas 3 2 2 6 4 2 2 3" xfId="3374" xr:uid="{29351D69-AB0F-44F7-99DC-02961B9A6761}"/>
    <cellStyle name="Įprastas 3 2 2 6 4 2 3" xfId="1692" xr:uid="{DD748CB6-4682-4805-8719-E870E4475983}"/>
    <cellStyle name="Įprastas 3 2 2 6 4 2 3 2" xfId="4253" xr:uid="{505D872C-310C-4CB4-BC09-20D3170D6F16}"/>
    <cellStyle name="Įprastas 3 2 2 6 4 2 4" xfId="2973" xr:uid="{FFE43FF1-71F3-4292-94DF-5F2EE27891B1}"/>
    <cellStyle name="Įprastas 3 2 2 6 4 3" xfId="812" xr:uid="{413DE8F1-A0B7-428F-BD8A-218C4A895B78}"/>
    <cellStyle name="Įprastas 3 2 2 6 4 3 2" xfId="2092" xr:uid="{BBF99CE5-9869-440A-ACEB-36DFE37B7357}"/>
    <cellStyle name="Įprastas 3 2 2 6 4 3 2 2" xfId="4653" xr:uid="{B2C4CF82-B916-4545-8428-9C08ADC5EE00}"/>
    <cellStyle name="Įprastas 3 2 2 6 4 3 3" xfId="3373" xr:uid="{0F06892A-5590-44EC-A53C-C760ADF66056}"/>
    <cellStyle name="Įprastas 3 2 2 6 4 4" xfId="1574" xr:uid="{9855DBD5-242D-4AB3-BD03-568B0CB57A87}"/>
    <cellStyle name="Įprastas 3 2 2 6 4 4 2" xfId="4135" xr:uid="{017EF952-2447-4CA3-9758-53437F20FB90}"/>
    <cellStyle name="Įprastas 3 2 2 6 4 5" xfId="2855" xr:uid="{5D494A57-B0D1-4750-887C-A7D6EC5EE4F7}"/>
    <cellStyle name="Įprastas 3 2 2 6 5" xfId="408" xr:uid="{83BC109E-4670-4479-AB9A-32EFBB5C892C}"/>
    <cellStyle name="Įprastas 3 2 2 6 5 2" xfId="814" xr:uid="{2F8A9A3B-F3C8-4071-B21C-5E54EC0EC49C}"/>
    <cellStyle name="Įprastas 3 2 2 6 5 2 2" xfId="2094" xr:uid="{EF35972E-0105-48BA-B52C-4CE8876952D1}"/>
    <cellStyle name="Įprastas 3 2 2 6 5 2 2 2" xfId="4655" xr:uid="{FBCAEE68-2034-400D-B9EF-2011AB5CADCA}"/>
    <cellStyle name="Įprastas 3 2 2 6 5 2 3" xfId="3375" xr:uid="{4C570FC9-0D2C-4B46-BE83-76207A0187EE}"/>
    <cellStyle name="Įprastas 3 2 2 6 5 3" xfId="1689" xr:uid="{73EC4171-F88E-4C1F-873C-7AA30376B5D5}"/>
    <cellStyle name="Įprastas 3 2 2 6 5 3 2" xfId="4250" xr:uid="{0106E246-02B7-4671-B5D1-CDD3D1C5CFF9}"/>
    <cellStyle name="Įprastas 3 2 2 6 5 4" xfId="2970" xr:uid="{D711FEAB-04FF-419D-B9DF-7DDB5C903AA4}"/>
    <cellStyle name="Įprastas 3 2 2 6 6" xfId="807" xr:uid="{7995FD21-094D-47CE-9B2D-07C4AC8772FB}"/>
    <cellStyle name="Įprastas 3 2 2 6 6 2" xfId="2087" xr:uid="{4B7F8738-8F9C-486D-A348-918064F41C66}"/>
    <cellStyle name="Įprastas 3 2 2 6 6 2 2" xfId="4648" xr:uid="{4AB14C0E-823A-403C-8FFB-1BD7E66C3DEF}"/>
    <cellStyle name="Įprastas 3 2 2 6 6 3" xfId="3368" xr:uid="{3C05E161-4600-4147-B3DE-6442E6650F3A}"/>
    <cellStyle name="Įprastas 3 2 2 6 7" xfId="1334" xr:uid="{F04C4251-1EBF-4B26-A301-D9BA76FD6C4A}"/>
    <cellStyle name="Įprastas 3 2 2 6 7 2" xfId="3895" xr:uid="{511ED75D-A6D6-4664-82CF-DE46C11E2779}"/>
    <cellStyle name="Įprastas 3 2 2 6 8" xfId="2615" xr:uid="{F2A62ACA-7B28-4697-9B9A-6434A91584A0}"/>
    <cellStyle name="Įprastas 3 2 2 7" xfId="93" xr:uid="{D37196FE-DA9A-4635-A467-1EDC09A99E24}"/>
    <cellStyle name="Įprastas 3 2 2 7 2" xfId="412" xr:uid="{2815CD65-EF0E-4CC2-BDD0-C8AB73B13CD9}"/>
    <cellStyle name="Įprastas 3 2 2 7 2 2" xfId="816" xr:uid="{1C17674E-8158-4DBB-B285-E5B4EF60D3B5}"/>
    <cellStyle name="Įprastas 3 2 2 7 2 2 2" xfId="2096" xr:uid="{92DE3A7D-F1BB-4083-96E0-41B6FA225932}"/>
    <cellStyle name="Įprastas 3 2 2 7 2 2 2 2" xfId="4657" xr:uid="{F9371070-992F-4047-8E97-06F07AFF6625}"/>
    <cellStyle name="Įprastas 3 2 2 7 2 2 3" xfId="3377" xr:uid="{E444F6CD-1315-4BC3-B3A8-65CDB3BED5DC}"/>
    <cellStyle name="Įprastas 3 2 2 7 2 3" xfId="1693" xr:uid="{ED90F6BD-7D6B-4CEB-81FB-CD2838340488}"/>
    <cellStyle name="Įprastas 3 2 2 7 2 3 2" xfId="4254" xr:uid="{71E654C8-494D-4107-B090-EBBCCEA8867F}"/>
    <cellStyle name="Įprastas 3 2 2 7 2 4" xfId="2974" xr:uid="{079132CD-4D4C-4411-B2E5-A5D6A1BF1A4C}"/>
    <cellStyle name="Įprastas 3 2 2 7 3" xfId="815" xr:uid="{94B56E2D-20A2-4B6B-9C9C-8BD7C3915F63}"/>
    <cellStyle name="Įprastas 3 2 2 7 3 2" xfId="2095" xr:uid="{4FABF025-DE00-4393-A07B-54272710FC74}"/>
    <cellStyle name="Įprastas 3 2 2 7 3 2 2" xfId="4656" xr:uid="{1D6654A1-BE49-4B30-901D-6DAC65084159}"/>
    <cellStyle name="Įprastas 3 2 2 7 3 3" xfId="3376" xr:uid="{7900B17D-5F3A-4022-A9D4-433599004DFF}"/>
    <cellStyle name="Įprastas 3 2 2 7 4" xfId="1374" xr:uid="{A85C8E59-BE25-4103-A7C3-1F34DCEA6A93}"/>
    <cellStyle name="Įprastas 3 2 2 7 4 2" xfId="3935" xr:uid="{C8059CD0-E3E1-4E0F-9BA5-72423FE2BC76}"/>
    <cellStyle name="Įprastas 3 2 2 7 5" xfId="2655" xr:uid="{569E76E3-EF01-4E2C-935F-38224389A2BA}"/>
    <cellStyle name="Įprastas 3 2 2 8" xfId="173" xr:uid="{254874EA-DFF7-452C-BBC6-24DC9F251D6A}"/>
    <cellStyle name="Įprastas 3 2 2 8 2" xfId="413" xr:uid="{EC25E9A7-A27F-45FF-ADC3-DECDB9BB20A1}"/>
    <cellStyle name="Įprastas 3 2 2 8 2 2" xfId="818" xr:uid="{D259B469-8D45-48AA-A44C-864F848435B6}"/>
    <cellStyle name="Įprastas 3 2 2 8 2 2 2" xfId="2098" xr:uid="{C9727EFC-4898-4A92-B3EB-59C596DAC21B}"/>
    <cellStyle name="Įprastas 3 2 2 8 2 2 2 2" xfId="4659" xr:uid="{8CD081A9-6DBC-416A-BE4E-32357D9526BA}"/>
    <cellStyle name="Įprastas 3 2 2 8 2 2 3" xfId="3379" xr:uid="{2E48D7A6-A1BF-4192-9E9F-32530A1DD507}"/>
    <cellStyle name="Įprastas 3 2 2 8 2 3" xfId="1694" xr:uid="{F123B6CD-E657-4CEC-A055-0D2FF07894B6}"/>
    <cellStyle name="Įprastas 3 2 2 8 2 3 2" xfId="4255" xr:uid="{AA3AB674-61B5-4FAD-B372-AD15F33BF2A0}"/>
    <cellStyle name="Įprastas 3 2 2 8 2 4" xfId="2975" xr:uid="{11917C11-E36D-4B9A-A8D6-2FF27A5FF466}"/>
    <cellStyle name="Įprastas 3 2 2 8 3" xfId="817" xr:uid="{F01DD60E-C5DB-47CD-9043-918BAE78946B}"/>
    <cellStyle name="Įprastas 3 2 2 8 3 2" xfId="2097" xr:uid="{495C3D27-BDC6-45DD-9C26-33AE26314D80}"/>
    <cellStyle name="Įprastas 3 2 2 8 3 2 2" xfId="4658" xr:uid="{3B66260C-EBB3-4547-9E29-172AC8DD0EFF}"/>
    <cellStyle name="Įprastas 3 2 2 8 3 3" xfId="3378" xr:uid="{DB702D1B-BB6B-41E0-A3C9-E1BA5B77EF9F}"/>
    <cellStyle name="Įprastas 3 2 2 8 4" xfId="1454" xr:uid="{A7F96244-7422-4A26-A5B3-876CC3A0E4AB}"/>
    <cellStyle name="Įprastas 3 2 2 8 4 2" xfId="4015" xr:uid="{C3931410-FDF7-4F46-87D4-D67881C04999}"/>
    <cellStyle name="Įprastas 3 2 2 8 5" xfId="2735" xr:uid="{4F935265-AB5E-4DCE-ACB3-5351FD2541EA}"/>
    <cellStyle name="Įprastas 3 2 2 9" xfId="253" xr:uid="{9E3C4049-DFC9-4F6E-BC1F-CED0467CF3F5}"/>
    <cellStyle name="Įprastas 3 2 2 9 2" xfId="414" xr:uid="{0303A655-C210-4D58-B9A9-5ADACA0D86FB}"/>
    <cellStyle name="Įprastas 3 2 2 9 2 2" xfId="820" xr:uid="{62FB5C30-CECE-4B95-B08B-2C6889690705}"/>
    <cellStyle name="Įprastas 3 2 2 9 2 2 2" xfId="2100" xr:uid="{FF9194A0-6E79-4A41-9A00-2D8D627F3F0F}"/>
    <cellStyle name="Įprastas 3 2 2 9 2 2 2 2" xfId="4661" xr:uid="{70BD05E8-B9F6-47DF-97A0-A657EB41DF5C}"/>
    <cellStyle name="Įprastas 3 2 2 9 2 2 3" xfId="3381" xr:uid="{2476E513-129F-4B9E-B9CD-BFAEED243DD3}"/>
    <cellStyle name="Įprastas 3 2 2 9 2 3" xfId="1695" xr:uid="{475E6866-EC13-4BD0-B189-A18F9AC1EEE7}"/>
    <cellStyle name="Įprastas 3 2 2 9 2 3 2" xfId="4256" xr:uid="{AEF9DAA2-D06B-49C1-9B6C-1BB4CCFD8652}"/>
    <cellStyle name="Įprastas 3 2 2 9 2 4" xfId="2976" xr:uid="{8F3EE04B-8158-4CCC-9731-FDEE13FF865F}"/>
    <cellStyle name="Įprastas 3 2 2 9 3" xfId="819" xr:uid="{88C624A3-BEE6-47C3-B581-68F70FEDF3D4}"/>
    <cellStyle name="Įprastas 3 2 2 9 3 2" xfId="2099" xr:uid="{528AD9FF-6220-4DF9-80EB-C6FC42D670BE}"/>
    <cellStyle name="Įprastas 3 2 2 9 3 2 2" xfId="4660" xr:uid="{7A4DBF9A-A4E5-48D5-B38B-A2A316EE672C}"/>
    <cellStyle name="Įprastas 3 2 2 9 3 3" xfId="3380" xr:uid="{76265994-5FFA-43BD-A6BB-F7BAF5322881}"/>
    <cellStyle name="Įprastas 3 2 2 9 4" xfId="1534" xr:uid="{FB9C9E0D-1DDA-4B92-AF5C-C7BAE5EB5DCD}"/>
    <cellStyle name="Įprastas 3 2 2 9 4 2" xfId="4095" xr:uid="{B304D672-7A98-4EED-A86B-336DBCE924AE}"/>
    <cellStyle name="Įprastas 3 2 2 9 5" xfId="2815" xr:uid="{49A4773F-AE8B-47EC-AE61-D3299F43CCCC}"/>
    <cellStyle name="Įprastas 3 2 3" xfId="14" xr:uid="{00000000-0005-0000-0000-00000F000000}"/>
    <cellStyle name="Įprastas 3 2 3 10" xfId="1296" xr:uid="{203DD471-8027-4B79-B8A4-A99D2BABFFB0}"/>
    <cellStyle name="Įprastas 3 2 3 10 2" xfId="3857" xr:uid="{33BC10F7-3E5B-4B6A-A211-E0F9F2FA3BCD}"/>
    <cellStyle name="Įprastas 3 2 3 11" xfId="2577" xr:uid="{547EB0AD-50B2-44F4-A53C-D494707A77CA}"/>
    <cellStyle name="Įprastas 3 2 3 2" xfId="23" xr:uid="{00000000-0005-0000-0000-000010000000}"/>
    <cellStyle name="Įprastas 3 2 3 2 10" xfId="2585" xr:uid="{1C9FF697-27EA-487C-8C7A-63993F40D0C8}"/>
    <cellStyle name="Įprastas 3 2 3 2 2" xfId="43" xr:uid="{4ED469EE-D4DE-4F6A-8D74-B189D13467AB}"/>
    <cellStyle name="Įprastas 3 2 3 2 2 2" xfId="83" xr:uid="{C549FAE5-4C5D-45B3-B11C-B5142A4E31FB}"/>
    <cellStyle name="Įprastas 3 2 3 2 2 2 2" xfId="163" xr:uid="{0C3695DA-BB10-4C97-B80D-F02D8F813D84}"/>
    <cellStyle name="Įprastas 3 2 3 2 2 2 2 2" xfId="419" xr:uid="{29EA2289-3DA4-4AD3-972D-8ACECB4EB29E}"/>
    <cellStyle name="Įprastas 3 2 3 2 2 2 2 2 2" xfId="826" xr:uid="{0753F54C-51ED-44F2-895D-74CC7B948677}"/>
    <cellStyle name="Įprastas 3 2 3 2 2 2 2 2 2 2" xfId="2106" xr:uid="{E3EBA2CC-2AC5-4BFA-87E1-DA5E21B259A5}"/>
    <cellStyle name="Įprastas 3 2 3 2 2 2 2 2 2 2 2" xfId="4667" xr:uid="{B8749746-4B69-4DEC-8FA7-B817FE7C4D8A}"/>
    <cellStyle name="Įprastas 3 2 3 2 2 2 2 2 2 3" xfId="3387" xr:uid="{B19C8546-50E8-43EC-8626-E85E7FC29CFB}"/>
    <cellStyle name="Įprastas 3 2 3 2 2 2 2 2 3" xfId="1700" xr:uid="{D795425A-1287-4F35-8A48-AD93169A34B8}"/>
    <cellStyle name="Įprastas 3 2 3 2 2 2 2 2 3 2" xfId="4261" xr:uid="{62757F3F-08ED-43CA-93BA-1FF17CD8ABFE}"/>
    <cellStyle name="Įprastas 3 2 3 2 2 2 2 2 4" xfId="2981" xr:uid="{E6B4508C-6E83-42FA-BE1F-B95B3063F15A}"/>
    <cellStyle name="Įprastas 3 2 3 2 2 2 2 3" xfId="825" xr:uid="{35D896EC-964C-4EA6-A635-A0C4F8F9F464}"/>
    <cellStyle name="Įprastas 3 2 3 2 2 2 2 3 2" xfId="2105" xr:uid="{2FD84D2E-377F-4DCA-A20B-430587F270D3}"/>
    <cellStyle name="Įprastas 3 2 3 2 2 2 2 3 2 2" xfId="4666" xr:uid="{F3A3C65E-0C0D-4451-8EE8-F120D095CF41}"/>
    <cellStyle name="Įprastas 3 2 3 2 2 2 2 3 3" xfId="3386" xr:uid="{A589F01A-6F80-4E0A-AAB2-E4CBCA039615}"/>
    <cellStyle name="Įprastas 3 2 3 2 2 2 2 4" xfId="1444" xr:uid="{9FE811E0-9B2D-4A28-8066-282CE4E0FCF6}"/>
    <cellStyle name="Įprastas 3 2 3 2 2 2 2 4 2" xfId="4005" xr:uid="{76F18669-1892-402D-8D71-8487F1E50911}"/>
    <cellStyle name="Įprastas 3 2 3 2 2 2 2 5" xfId="2725" xr:uid="{BD9E4A50-85C6-488C-B9E1-8B3DEE140D6A}"/>
    <cellStyle name="Įprastas 3 2 3 2 2 2 3" xfId="243" xr:uid="{2248D7E3-D4F7-4A77-827E-FD22ED183C89}"/>
    <cellStyle name="Įprastas 3 2 3 2 2 2 3 2" xfId="420" xr:uid="{19D74047-44CA-4132-AFAE-F2B32741B4D0}"/>
    <cellStyle name="Įprastas 3 2 3 2 2 2 3 2 2" xfId="828" xr:uid="{4C51CC0F-D463-49EA-93AE-3728678C2B90}"/>
    <cellStyle name="Įprastas 3 2 3 2 2 2 3 2 2 2" xfId="2108" xr:uid="{2BF26ED3-8A36-4083-AE01-23BA456263A7}"/>
    <cellStyle name="Įprastas 3 2 3 2 2 2 3 2 2 2 2" xfId="4669" xr:uid="{A58AD468-9C4C-40DA-9439-EDC9F797420E}"/>
    <cellStyle name="Įprastas 3 2 3 2 2 2 3 2 2 3" xfId="3389" xr:uid="{DE6EDE97-E2D3-4DFE-8AAA-1E07CA37F894}"/>
    <cellStyle name="Įprastas 3 2 3 2 2 2 3 2 3" xfId="1701" xr:uid="{3A34BC3F-E391-45C1-BF51-3D5C720773B2}"/>
    <cellStyle name="Įprastas 3 2 3 2 2 2 3 2 3 2" xfId="4262" xr:uid="{2CD6E9FA-376E-4A0F-B5F0-C03537603754}"/>
    <cellStyle name="Įprastas 3 2 3 2 2 2 3 2 4" xfId="2982" xr:uid="{685DCF5C-2C18-46A5-BC6F-311AB10339BE}"/>
    <cellStyle name="Įprastas 3 2 3 2 2 2 3 3" xfId="827" xr:uid="{9F90D9D1-8571-4EF2-89B8-FA4DF3D0ABFE}"/>
    <cellStyle name="Įprastas 3 2 3 2 2 2 3 3 2" xfId="2107" xr:uid="{3FD2C004-F8E8-4556-93AC-EABCEC42D458}"/>
    <cellStyle name="Įprastas 3 2 3 2 2 2 3 3 2 2" xfId="4668" xr:uid="{F899296F-6BB7-44CE-A120-7563B7130088}"/>
    <cellStyle name="Įprastas 3 2 3 2 2 2 3 3 3" xfId="3388" xr:uid="{C5AE2B27-0AF2-42E7-B338-E0269DB330BA}"/>
    <cellStyle name="Įprastas 3 2 3 2 2 2 3 4" xfId="1524" xr:uid="{452FA326-0B65-4D45-842C-EAC41E49DC03}"/>
    <cellStyle name="Įprastas 3 2 3 2 2 2 3 4 2" xfId="4085" xr:uid="{24A0987E-DF33-4448-80A8-0F329FD2BBCC}"/>
    <cellStyle name="Įprastas 3 2 3 2 2 2 3 5" xfId="2805" xr:uid="{F47CF383-1F79-4106-A53C-872E9FE0B6D1}"/>
    <cellStyle name="Įprastas 3 2 3 2 2 2 4" xfId="323" xr:uid="{FE20340E-ED24-4B80-B92C-FE2A7B910B8B}"/>
    <cellStyle name="Įprastas 3 2 3 2 2 2 4 2" xfId="421" xr:uid="{C5A4218F-2C6A-43CE-A8FD-5E214156E7C2}"/>
    <cellStyle name="Įprastas 3 2 3 2 2 2 4 2 2" xfId="830" xr:uid="{3D5EAFD1-44EC-4DF8-8E68-4D86451FF7BB}"/>
    <cellStyle name="Įprastas 3 2 3 2 2 2 4 2 2 2" xfId="2110" xr:uid="{5A47AB99-C903-462A-9916-1E8CEC9138B1}"/>
    <cellStyle name="Įprastas 3 2 3 2 2 2 4 2 2 2 2" xfId="4671" xr:uid="{BB11F7E8-882F-4FD0-91D3-EF582A2AF75D}"/>
    <cellStyle name="Įprastas 3 2 3 2 2 2 4 2 2 3" xfId="3391" xr:uid="{5627B750-2854-4711-8CE2-B961BCB7B73D}"/>
    <cellStyle name="Įprastas 3 2 3 2 2 2 4 2 3" xfId="1702" xr:uid="{3D91B750-F683-4AC2-B95D-8C30585BF12F}"/>
    <cellStyle name="Įprastas 3 2 3 2 2 2 4 2 3 2" xfId="4263" xr:uid="{56C3B434-69FD-4115-985B-DB1378D80D97}"/>
    <cellStyle name="Įprastas 3 2 3 2 2 2 4 2 4" xfId="2983" xr:uid="{C09E94EB-ACC0-4F97-B227-D8A93418BEF5}"/>
    <cellStyle name="Įprastas 3 2 3 2 2 2 4 3" xfId="829" xr:uid="{9DCFDC89-CA07-4CDC-84DE-6B753880C1D2}"/>
    <cellStyle name="Įprastas 3 2 3 2 2 2 4 3 2" xfId="2109" xr:uid="{F0EC282B-2B51-4B9C-B7CC-694E66D0ED2D}"/>
    <cellStyle name="Įprastas 3 2 3 2 2 2 4 3 2 2" xfId="4670" xr:uid="{1108B7D3-1A93-49E6-A83B-1D8C961AD44F}"/>
    <cellStyle name="Įprastas 3 2 3 2 2 2 4 3 3" xfId="3390" xr:uid="{12ED30A8-A67A-4D2B-B9C2-F6DBCFD8C8D6}"/>
    <cellStyle name="Įprastas 3 2 3 2 2 2 4 4" xfId="1604" xr:uid="{9D4D4150-1259-4420-BF2A-C770883088A1}"/>
    <cellStyle name="Įprastas 3 2 3 2 2 2 4 4 2" xfId="4165" xr:uid="{69FD4AE2-1AC8-4B19-9CA6-0B356D932875}"/>
    <cellStyle name="Įprastas 3 2 3 2 2 2 4 5" xfId="2885" xr:uid="{3DC9C1CB-2330-443A-9E5E-0688BFDA27B5}"/>
    <cellStyle name="Įprastas 3 2 3 2 2 2 5" xfId="418" xr:uid="{112F850B-47EF-40AE-9F21-FB9C3DD5B4EA}"/>
    <cellStyle name="Įprastas 3 2 3 2 2 2 5 2" xfId="831" xr:uid="{EBDF9807-D882-42B4-8303-372BA1A47195}"/>
    <cellStyle name="Įprastas 3 2 3 2 2 2 5 2 2" xfId="2111" xr:uid="{C7703977-14AD-4BEC-B2A2-AAFA353369C2}"/>
    <cellStyle name="Įprastas 3 2 3 2 2 2 5 2 2 2" xfId="4672" xr:uid="{793BB407-F17D-4FFC-9CBC-E7DDBD492454}"/>
    <cellStyle name="Įprastas 3 2 3 2 2 2 5 2 3" xfId="3392" xr:uid="{FDF23C5D-3CBF-48BA-990F-CCCB9EDBD53E}"/>
    <cellStyle name="Įprastas 3 2 3 2 2 2 5 3" xfId="1699" xr:uid="{71FB04CB-EA37-4616-95AF-39D304E44B07}"/>
    <cellStyle name="Įprastas 3 2 3 2 2 2 5 3 2" xfId="4260" xr:uid="{AFDA2D32-7A27-43D3-94EE-15067DB06980}"/>
    <cellStyle name="Įprastas 3 2 3 2 2 2 5 4" xfId="2980" xr:uid="{6E2BAB21-7C60-46C4-AB82-FE82FCF5B4AA}"/>
    <cellStyle name="Įprastas 3 2 3 2 2 2 6" xfId="824" xr:uid="{61CCD474-13A4-49C9-8377-D6A7A2D40115}"/>
    <cellStyle name="Įprastas 3 2 3 2 2 2 6 2" xfId="2104" xr:uid="{F98094A2-CB0B-403F-AF44-8B942843175A}"/>
    <cellStyle name="Įprastas 3 2 3 2 2 2 6 2 2" xfId="4665" xr:uid="{057509C7-51DA-4C82-B0E6-850E5D5E78B9}"/>
    <cellStyle name="Įprastas 3 2 3 2 2 2 6 3" xfId="3385" xr:uid="{B8F1AFCE-1F72-4E71-8164-E4573C68F1CF}"/>
    <cellStyle name="Įprastas 3 2 3 2 2 2 7" xfId="1364" xr:uid="{923C7F01-1A24-4521-BDCC-7DA799AE5FD4}"/>
    <cellStyle name="Įprastas 3 2 3 2 2 2 7 2" xfId="3925" xr:uid="{AA84B75E-EB66-4D5E-9260-79DD9F463F7A}"/>
    <cellStyle name="Įprastas 3 2 3 2 2 2 8" xfId="2645" xr:uid="{0C351E68-C746-448F-A20B-6AA03D439178}"/>
    <cellStyle name="Įprastas 3 2 3 2 2 3" xfId="123" xr:uid="{EFA97BCE-CE1A-4915-9B6E-716CB3A82E6C}"/>
    <cellStyle name="Įprastas 3 2 3 2 2 3 2" xfId="422" xr:uid="{2E8E187E-3BBF-4625-B0F1-550F00395078}"/>
    <cellStyle name="Įprastas 3 2 3 2 2 3 2 2" xfId="833" xr:uid="{3FCDE921-866D-4075-BDC1-AB44EB443524}"/>
    <cellStyle name="Įprastas 3 2 3 2 2 3 2 2 2" xfId="2113" xr:uid="{BCFC68EF-CD36-405E-BF72-C91054752B0D}"/>
    <cellStyle name="Įprastas 3 2 3 2 2 3 2 2 2 2" xfId="4674" xr:uid="{E39B8933-8EE0-47F9-9642-5CFC6408E978}"/>
    <cellStyle name="Įprastas 3 2 3 2 2 3 2 2 3" xfId="3394" xr:uid="{C4650105-3969-4999-9BE1-D605B228A4D8}"/>
    <cellStyle name="Įprastas 3 2 3 2 2 3 2 3" xfId="1703" xr:uid="{7188A4D9-0B09-4249-B902-2041D8CDD321}"/>
    <cellStyle name="Įprastas 3 2 3 2 2 3 2 3 2" xfId="4264" xr:uid="{A012EE15-46C5-4260-961A-03E37769D6CF}"/>
    <cellStyle name="Įprastas 3 2 3 2 2 3 2 4" xfId="2984" xr:uid="{6F05BDDF-84BF-4AAB-80D4-80F9E05638EE}"/>
    <cellStyle name="Įprastas 3 2 3 2 2 3 3" xfId="832" xr:uid="{8734D42B-89CC-436D-89C5-82A1E09E56BA}"/>
    <cellStyle name="Įprastas 3 2 3 2 2 3 3 2" xfId="2112" xr:uid="{62B53309-5DFA-46CF-9AE0-61CACE19731E}"/>
    <cellStyle name="Įprastas 3 2 3 2 2 3 3 2 2" xfId="4673" xr:uid="{C70239A7-A32B-4C82-9F9E-D6364258CB94}"/>
    <cellStyle name="Įprastas 3 2 3 2 2 3 3 3" xfId="3393" xr:uid="{A49EC29A-F90C-4DDC-994F-E28FE06C5D0F}"/>
    <cellStyle name="Įprastas 3 2 3 2 2 3 4" xfId="1404" xr:uid="{9F8A34C4-837E-4772-A965-F8D6FE435B62}"/>
    <cellStyle name="Įprastas 3 2 3 2 2 3 4 2" xfId="3965" xr:uid="{C70BE0FA-085F-4B52-AA60-3718F0B40486}"/>
    <cellStyle name="Įprastas 3 2 3 2 2 3 5" xfId="2685" xr:uid="{7C55E891-BF2A-4730-A7E6-FDCECB816BBE}"/>
    <cellStyle name="Įprastas 3 2 3 2 2 4" xfId="203" xr:uid="{DF3CB5B9-9ADE-48A8-B60E-E07F092F6C06}"/>
    <cellStyle name="Įprastas 3 2 3 2 2 4 2" xfId="423" xr:uid="{93B9C069-72A8-41D5-AE00-8BC0B47A7241}"/>
    <cellStyle name="Įprastas 3 2 3 2 2 4 2 2" xfId="835" xr:uid="{A2DD0DD0-F974-45A5-A620-902FD5A978ED}"/>
    <cellStyle name="Įprastas 3 2 3 2 2 4 2 2 2" xfId="2115" xr:uid="{52394DD8-B613-4C41-867E-188D7634C019}"/>
    <cellStyle name="Įprastas 3 2 3 2 2 4 2 2 2 2" xfId="4676" xr:uid="{AF7CABE3-D6F8-4030-B289-DA21B63A00E4}"/>
    <cellStyle name="Įprastas 3 2 3 2 2 4 2 2 3" xfId="3396" xr:uid="{3483F584-9736-40F1-8468-A1BC2097D5BA}"/>
    <cellStyle name="Įprastas 3 2 3 2 2 4 2 3" xfId="1704" xr:uid="{7014EAAB-498B-495C-AAC6-E624529039CD}"/>
    <cellStyle name="Įprastas 3 2 3 2 2 4 2 3 2" xfId="4265" xr:uid="{C25891E3-B297-49BA-BF37-CC921A672764}"/>
    <cellStyle name="Įprastas 3 2 3 2 2 4 2 4" xfId="2985" xr:uid="{62E4B135-01B9-4148-A09D-F25DBBC23EC9}"/>
    <cellStyle name="Įprastas 3 2 3 2 2 4 3" xfId="834" xr:uid="{E459CD0C-5A12-4C24-96C7-DEF2AE0DB8C5}"/>
    <cellStyle name="Įprastas 3 2 3 2 2 4 3 2" xfId="2114" xr:uid="{1DBF39E9-5BB1-4BAF-BD9B-2DCC427545CC}"/>
    <cellStyle name="Įprastas 3 2 3 2 2 4 3 2 2" xfId="4675" xr:uid="{3D52263B-1E35-4EA5-A2BA-1EAB9CE56BC4}"/>
    <cellStyle name="Įprastas 3 2 3 2 2 4 3 3" xfId="3395" xr:uid="{BF3B456B-8725-4366-A9DC-09F65D88D876}"/>
    <cellStyle name="Įprastas 3 2 3 2 2 4 4" xfId="1484" xr:uid="{32F3A11B-1C2E-42B3-BDAC-A03750E8F7F3}"/>
    <cellStyle name="Įprastas 3 2 3 2 2 4 4 2" xfId="4045" xr:uid="{E7FDF44E-4B5D-4D23-B6FA-94CA4F3EC317}"/>
    <cellStyle name="Įprastas 3 2 3 2 2 4 5" xfId="2765" xr:uid="{C02BED8D-09C5-4E54-AEC6-0F09B37F7881}"/>
    <cellStyle name="Įprastas 3 2 3 2 2 5" xfId="283" xr:uid="{1086DED4-AEF6-466C-BB38-9E95FF1C429B}"/>
    <cellStyle name="Įprastas 3 2 3 2 2 5 2" xfId="424" xr:uid="{B90F9BB9-DB52-477C-BA4C-CA007142CBEF}"/>
    <cellStyle name="Įprastas 3 2 3 2 2 5 2 2" xfId="837" xr:uid="{9DECD84A-998F-43E1-A706-0E7BF72EB6A2}"/>
    <cellStyle name="Įprastas 3 2 3 2 2 5 2 2 2" xfId="2117" xr:uid="{83F085AD-CE3E-496D-B02C-CB04EBEF018A}"/>
    <cellStyle name="Įprastas 3 2 3 2 2 5 2 2 2 2" xfId="4678" xr:uid="{705E790C-E8FB-4B87-8A08-1E85D6B2CD6C}"/>
    <cellStyle name="Įprastas 3 2 3 2 2 5 2 2 3" xfId="3398" xr:uid="{933AC5B5-6F34-4250-95BD-D020A7BCDDE6}"/>
    <cellStyle name="Įprastas 3 2 3 2 2 5 2 3" xfId="1705" xr:uid="{55972336-1316-4CA2-A145-3A158F8D7714}"/>
    <cellStyle name="Įprastas 3 2 3 2 2 5 2 3 2" xfId="4266" xr:uid="{EACE363D-5416-4064-82B7-FD89E2935721}"/>
    <cellStyle name="Įprastas 3 2 3 2 2 5 2 4" xfId="2986" xr:uid="{724DC178-46BC-4343-A4BA-FA8114787E2E}"/>
    <cellStyle name="Įprastas 3 2 3 2 2 5 3" xfId="836" xr:uid="{4C33B8C3-84D6-422F-9BD2-29458FFE6CA7}"/>
    <cellStyle name="Įprastas 3 2 3 2 2 5 3 2" xfId="2116" xr:uid="{B59CB9BF-57BD-44DE-A400-03C531A6E95D}"/>
    <cellStyle name="Įprastas 3 2 3 2 2 5 3 2 2" xfId="4677" xr:uid="{2DE2188F-FD38-49DC-B84B-F09E44F7CB65}"/>
    <cellStyle name="Įprastas 3 2 3 2 2 5 3 3" xfId="3397" xr:uid="{C94642E4-DA0C-400C-A34F-4567BA729A1C}"/>
    <cellStyle name="Įprastas 3 2 3 2 2 5 4" xfId="1564" xr:uid="{263A0AD6-C69B-4ACD-835F-6EB52BCF1BDB}"/>
    <cellStyle name="Įprastas 3 2 3 2 2 5 4 2" xfId="4125" xr:uid="{8B8C60D9-6307-4AD7-ADC8-8C1F7CC65F79}"/>
    <cellStyle name="Įprastas 3 2 3 2 2 5 5" xfId="2845" xr:uid="{A0088AAD-48B5-46C3-AC7A-28977A8A2BCC}"/>
    <cellStyle name="Įprastas 3 2 3 2 2 6" xfId="417" xr:uid="{CB152DF0-DA65-4FE4-9C30-30A196282C34}"/>
    <cellStyle name="Įprastas 3 2 3 2 2 6 2" xfId="838" xr:uid="{5A0B86DC-4E2D-4F76-A074-A07FA98D251C}"/>
    <cellStyle name="Įprastas 3 2 3 2 2 6 2 2" xfId="2118" xr:uid="{A295640D-E0D8-417E-8107-8A2E3CD7077B}"/>
    <cellStyle name="Įprastas 3 2 3 2 2 6 2 2 2" xfId="4679" xr:uid="{2E459A28-0096-4876-B27B-A787F9F328B9}"/>
    <cellStyle name="Įprastas 3 2 3 2 2 6 2 3" xfId="3399" xr:uid="{4CBA1788-52E1-4043-94A8-3FE356012A9B}"/>
    <cellStyle name="Įprastas 3 2 3 2 2 6 3" xfId="1698" xr:uid="{9428C0FC-BF58-4AC4-9D67-92054E6E2357}"/>
    <cellStyle name="Įprastas 3 2 3 2 2 6 3 2" xfId="4259" xr:uid="{DC29F309-13BA-40B5-9CE1-28031B138B7C}"/>
    <cellStyle name="Įprastas 3 2 3 2 2 6 4" xfId="2979" xr:uid="{5D13C312-E8AE-45FD-9F47-BBF99DB6F114}"/>
    <cellStyle name="Įprastas 3 2 3 2 2 7" xfId="823" xr:uid="{3FF75F44-6B20-4750-ABBB-C77148707783}"/>
    <cellStyle name="Įprastas 3 2 3 2 2 7 2" xfId="2103" xr:uid="{82EDCC95-4E87-4469-92E3-94620D1CAE55}"/>
    <cellStyle name="Įprastas 3 2 3 2 2 7 2 2" xfId="4664" xr:uid="{AC44CFF2-CB3B-448A-92BF-718DFBDC294B}"/>
    <cellStyle name="Įprastas 3 2 3 2 2 7 3" xfId="3384" xr:uid="{DC092327-0258-437F-AF9B-4696753D3DFA}"/>
    <cellStyle name="Įprastas 3 2 3 2 2 8" xfId="1324" xr:uid="{8EEE02DF-1035-4CE7-B974-6CE900CBD6E9}"/>
    <cellStyle name="Įprastas 3 2 3 2 2 8 2" xfId="3885" xr:uid="{5D45B905-8014-4CD3-8AA6-E5AAB7654A0A}"/>
    <cellStyle name="Įprastas 3 2 3 2 2 9" xfId="2605" xr:uid="{BDF30350-57A4-417C-9C32-92D5D50A0A8D}"/>
    <cellStyle name="Įprastas 3 2 3 2 3" xfId="63" xr:uid="{A4110EAE-E117-43ED-847E-9D61730FB394}"/>
    <cellStyle name="Įprastas 3 2 3 2 3 2" xfId="143" xr:uid="{B676EB0B-E92C-4695-A0C9-8BD269ABCBAC}"/>
    <cellStyle name="Įprastas 3 2 3 2 3 2 2" xfId="426" xr:uid="{FA00DACA-5CC1-4A4A-9216-B97457E98018}"/>
    <cellStyle name="Įprastas 3 2 3 2 3 2 2 2" xfId="841" xr:uid="{6A7AF15B-FA6D-4889-BB24-8A2896D35314}"/>
    <cellStyle name="Įprastas 3 2 3 2 3 2 2 2 2" xfId="2121" xr:uid="{71B66704-4F1C-422D-8B56-4B084280D975}"/>
    <cellStyle name="Įprastas 3 2 3 2 3 2 2 2 2 2" xfId="4682" xr:uid="{6D7B38C4-7016-4280-9035-687A0FE442E6}"/>
    <cellStyle name="Įprastas 3 2 3 2 3 2 2 2 3" xfId="3402" xr:uid="{DF4EA6FF-9D1F-4024-B33B-EBAEBA20553B}"/>
    <cellStyle name="Įprastas 3 2 3 2 3 2 2 3" xfId="1707" xr:uid="{D44C498F-53BD-455E-A631-F9B74763354D}"/>
    <cellStyle name="Įprastas 3 2 3 2 3 2 2 3 2" xfId="4268" xr:uid="{A867C85C-EBD8-4A04-A5AD-B0CE70CFB4C1}"/>
    <cellStyle name="Įprastas 3 2 3 2 3 2 2 4" xfId="2988" xr:uid="{597D3876-4B82-4342-A530-79294D534F50}"/>
    <cellStyle name="Įprastas 3 2 3 2 3 2 3" xfId="840" xr:uid="{51E53691-9970-41E0-B584-8FC2E24A0233}"/>
    <cellStyle name="Įprastas 3 2 3 2 3 2 3 2" xfId="2120" xr:uid="{C49BBFBE-9433-4753-BC97-4C6A04DB4A86}"/>
    <cellStyle name="Įprastas 3 2 3 2 3 2 3 2 2" xfId="4681" xr:uid="{CEFF424F-94FB-4B34-BBF2-0A09A900F6A8}"/>
    <cellStyle name="Įprastas 3 2 3 2 3 2 3 3" xfId="3401" xr:uid="{79819AF1-2BAE-4774-A6E0-EB09F6F8355E}"/>
    <cellStyle name="Įprastas 3 2 3 2 3 2 4" xfId="1424" xr:uid="{D706ED47-6D0B-4D36-97E0-0A0EACB08EC9}"/>
    <cellStyle name="Įprastas 3 2 3 2 3 2 4 2" xfId="3985" xr:uid="{BE8CA8D1-A73A-4DAA-8F5F-E3F430B86F3A}"/>
    <cellStyle name="Įprastas 3 2 3 2 3 2 5" xfId="2705" xr:uid="{CC86D150-5AEF-49F0-8954-24734D681D98}"/>
    <cellStyle name="Įprastas 3 2 3 2 3 3" xfId="223" xr:uid="{D356AB11-554D-4F19-A9AC-455708447FC2}"/>
    <cellStyle name="Įprastas 3 2 3 2 3 3 2" xfId="427" xr:uid="{A74485C7-4416-4BAC-A206-B6C67377D28D}"/>
    <cellStyle name="Įprastas 3 2 3 2 3 3 2 2" xfId="843" xr:uid="{FBE80805-B7BB-44D2-BDAB-3F810B8FF539}"/>
    <cellStyle name="Įprastas 3 2 3 2 3 3 2 2 2" xfId="2123" xr:uid="{21DA1E78-1AA0-468E-800A-3CFD7A446A5F}"/>
    <cellStyle name="Įprastas 3 2 3 2 3 3 2 2 2 2" xfId="4684" xr:uid="{D8AA2F5F-3565-4D3B-9D6F-B9AC72A9D60C}"/>
    <cellStyle name="Įprastas 3 2 3 2 3 3 2 2 3" xfId="3404" xr:uid="{B329FCE1-D11B-4210-BCF3-3AFB1FF31D0B}"/>
    <cellStyle name="Įprastas 3 2 3 2 3 3 2 3" xfId="1708" xr:uid="{78A2117D-8A4B-4F07-BEF3-73A123734657}"/>
    <cellStyle name="Įprastas 3 2 3 2 3 3 2 3 2" xfId="4269" xr:uid="{1C8C3F4E-2282-4FB2-9A1B-E4D63746D945}"/>
    <cellStyle name="Įprastas 3 2 3 2 3 3 2 4" xfId="2989" xr:uid="{9A97244C-1DDB-4364-A322-691ECCAF8319}"/>
    <cellStyle name="Įprastas 3 2 3 2 3 3 3" xfId="842" xr:uid="{900199FD-956D-4EF5-B834-AB12EFBE4DD8}"/>
    <cellStyle name="Įprastas 3 2 3 2 3 3 3 2" xfId="2122" xr:uid="{FEAD4178-D39F-4ED6-AE08-D56202B7C29D}"/>
    <cellStyle name="Įprastas 3 2 3 2 3 3 3 2 2" xfId="4683" xr:uid="{907C7D21-0BA1-440C-9052-9016532772E5}"/>
    <cellStyle name="Įprastas 3 2 3 2 3 3 3 3" xfId="3403" xr:uid="{3C1D3629-AC93-42F8-95EB-A6B4DF89CDFB}"/>
    <cellStyle name="Įprastas 3 2 3 2 3 3 4" xfId="1504" xr:uid="{E56BF9DE-ADFF-4201-A622-99CE85FA67F0}"/>
    <cellStyle name="Įprastas 3 2 3 2 3 3 4 2" xfId="4065" xr:uid="{FC9C00CF-7A4E-4548-AB3C-B2F392131813}"/>
    <cellStyle name="Įprastas 3 2 3 2 3 3 5" xfId="2785" xr:uid="{F480614D-0B6F-41CE-832D-76ADDB6FA797}"/>
    <cellStyle name="Įprastas 3 2 3 2 3 4" xfId="303" xr:uid="{D05964D4-C376-40CE-BC44-5D98EAD9ADBF}"/>
    <cellStyle name="Įprastas 3 2 3 2 3 4 2" xfId="428" xr:uid="{C7AF89D1-6A60-4508-A235-65A5F0F3115C}"/>
    <cellStyle name="Įprastas 3 2 3 2 3 4 2 2" xfId="845" xr:uid="{0F205EE5-3582-4089-99FA-1A79B37AAAFC}"/>
    <cellStyle name="Įprastas 3 2 3 2 3 4 2 2 2" xfId="2125" xr:uid="{82DDD243-3DF8-41D6-8F63-CCF6C355F3FD}"/>
    <cellStyle name="Įprastas 3 2 3 2 3 4 2 2 2 2" xfId="4686" xr:uid="{21B076A5-3050-4468-BFCA-78982BCC71E6}"/>
    <cellStyle name="Įprastas 3 2 3 2 3 4 2 2 3" xfId="3406" xr:uid="{308B22DD-07C1-4AA2-8B48-AFD778C970C5}"/>
    <cellStyle name="Įprastas 3 2 3 2 3 4 2 3" xfId="1709" xr:uid="{17BB9055-7EF6-4490-85F8-70A32A63DAD7}"/>
    <cellStyle name="Įprastas 3 2 3 2 3 4 2 3 2" xfId="4270" xr:uid="{7842822F-16B6-4DFB-BBAB-27F35A06E51C}"/>
    <cellStyle name="Įprastas 3 2 3 2 3 4 2 4" xfId="2990" xr:uid="{3FE5488A-975D-4EA2-8627-948154E0F414}"/>
    <cellStyle name="Įprastas 3 2 3 2 3 4 3" xfId="844" xr:uid="{24F33284-F989-4559-B8FB-FD182D4A17E0}"/>
    <cellStyle name="Įprastas 3 2 3 2 3 4 3 2" xfId="2124" xr:uid="{51D8CEC8-0F32-49AD-B814-6AD71AF9090D}"/>
    <cellStyle name="Įprastas 3 2 3 2 3 4 3 2 2" xfId="4685" xr:uid="{E5CF5EE2-B14A-45E4-B910-1EEAC1DAB10E}"/>
    <cellStyle name="Įprastas 3 2 3 2 3 4 3 3" xfId="3405" xr:uid="{9A2D0B13-E11E-4232-AD4C-46F47CB2E35B}"/>
    <cellStyle name="Įprastas 3 2 3 2 3 4 4" xfId="1584" xr:uid="{A1EDB21D-9148-4D3F-B357-698DBA58FA29}"/>
    <cellStyle name="Įprastas 3 2 3 2 3 4 4 2" xfId="4145" xr:uid="{73D5F662-0461-4FE3-A43B-383952C9D86C}"/>
    <cellStyle name="Įprastas 3 2 3 2 3 4 5" xfId="2865" xr:uid="{62C81A9C-E565-4DBE-9DB2-087AF66767EF}"/>
    <cellStyle name="Įprastas 3 2 3 2 3 5" xfId="425" xr:uid="{9F3BE316-3CD2-4661-8E33-1C98E3B63789}"/>
    <cellStyle name="Įprastas 3 2 3 2 3 5 2" xfId="846" xr:uid="{10C69A20-13C4-4F26-93FE-2AE88C6C657C}"/>
    <cellStyle name="Įprastas 3 2 3 2 3 5 2 2" xfId="2126" xr:uid="{1DA41658-1F4C-49B3-A884-316C8ADE51CB}"/>
    <cellStyle name="Įprastas 3 2 3 2 3 5 2 2 2" xfId="4687" xr:uid="{DCA7691E-68AA-47EA-8941-38F541310659}"/>
    <cellStyle name="Įprastas 3 2 3 2 3 5 2 3" xfId="3407" xr:uid="{27D043C3-D20A-47F0-9A8F-195C69815EED}"/>
    <cellStyle name="Įprastas 3 2 3 2 3 5 3" xfId="1706" xr:uid="{501361A1-9CF6-4E27-A229-B0AF6D4FE5D3}"/>
    <cellStyle name="Įprastas 3 2 3 2 3 5 3 2" xfId="4267" xr:uid="{66CD68EC-FADF-4A41-A54F-459EB2F49CA7}"/>
    <cellStyle name="Įprastas 3 2 3 2 3 5 4" xfId="2987" xr:uid="{B1BB06A5-C188-42C1-BB4B-311FE7285EEE}"/>
    <cellStyle name="Įprastas 3 2 3 2 3 6" xfId="839" xr:uid="{6A4A7997-4D6B-4321-9DAB-C9B2588DEDD0}"/>
    <cellStyle name="Įprastas 3 2 3 2 3 6 2" xfId="2119" xr:uid="{C903CAA7-30B2-4668-8C94-BB3DC8C72BB5}"/>
    <cellStyle name="Įprastas 3 2 3 2 3 6 2 2" xfId="4680" xr:uid="{86711805-538F-4A52-9ABB-2D388342CCAF}"/>
    <cellStyle name="Įprastas 3 2 3 2 3 6 3" xfId="3400" xr:uid="{3CE1B413-763A-4865-B608-FC68704341CA}"/>
    <cellStyle name="Įprastas 3 2 3 2 3 7" xfId="1344" xr:uid="{3C0DE891-3D81-4ECE-BDE6-E1869F2577F3}"/>
    <cellStyle name="Įprastas 3 2 3 2 3 7 2" xfId="3905" xr:uid="{D02EAD3B-9006-4E53-B661-BE9878E866A0}"/>
    <cellStyle name="Įprastas 3 2 3 2 3 8" xfId="2625" xr:uid="{28B676B2-AB1E-412B-B7C6-C21077B2EFFB}"/>
    <cellStyle name="Įprastas 3 2 3 2 4" xfId="103" xr:uid="{630D753E-F593-434B-8264-D63155F94CED}"/>
    <cellStyle name="Įprastas 3 2 3 2 4 2" xfId="429" xr:uid="{D61A456F-027E-4B8E-9473-B4B80C11F5BF}"/>
    <cellStyle name="Įprastas 3 2 3 2 4 2 2" xfId="848" xr:uid="{ABB18D64-5311-4517-9AF9-E6ACF5FF4761}"/>
    <cellStyle name="Įprastas 3 2 3 2 4 2 2 2" xfId="2128" xr:uid="{946244EA-8ABD-418E-935C-4B452B718A5F}"/>
    <cellStyle name="Įprastas 3 2 3 2 4 2 2 2 2" xfId="4689" xr:uid="{8CFF02F3-0021-494B-A7C6-6F9210CAD90A}"/>
    <cellStyle name="Įprastas 3 2 3 2 4 2 2 3" xfId="3409" xr:uid="{4279FC50-33D5-4F46-BA63-261887F41CE8}"/>
    <cellStyle name="Įprastas 3 2 3 2 4 2 3" xfId="1710" xr:uid="{4895C11A-4DAB-48C0-9ADB-0C099ED61199}"/>
    <cellStyle name="Įprastas 3 2 3 2 4 2 3 2" xfId="4271" xr:uid="{5789A7C0-1C5C-4CA7-85C8-A030DD2CDA2D}"/>
    <cellStyle name="Įprastas 3 2 3 2 4 2 4" xfId="2991" xr:uid="{359D6CAC-541C-4667-9849-4F9BEA282C20}"/>
    <cellStyle name="Įprastas 3 2 3 2 4 3" xfId="847" xr:uid="{A6F5633C-8A76-43B9-9AE4-24EF1F12D2CD}"/>
    <cellStyle name="Įprastas 3 2 3 2 4 3 2" xfId="2127" xr:uid="{85E07315-D78E-4ACD-A615-AAF9DED364E6}"/>
    <cellStyle name="Įprastas 3 2 3 2 4 3 2 2" xfId="4688" xr:uid="{788C78AC-6717-4FB0-B049-DBAD8A251465}"/>
    <cellStyle name="Įprastas 3 2 3 2 4 3 3" xfId="3408" xr:uid="{97A51816-1AF7-4F2B-8699-9FEA834537CF}"/>
    <cellStyle name="Įprastas 3 2 3 2 4 4" xfId="1384" xr:uid="{D78414FA-7C7A-4E27-B9D6-C995CD521846}"/>
    <cellStyle name="Įprastas 3 2 3 2 4 4 2" xfId="3945" xr:uid="{5661D587-7929-4A4A-AA2B-1CBD1C42E53D}"/>
    <cellStyle name="Įprastas 3 2 3 2 4 5" xfId="2665" xr:uid="{447E8029-7C03-45A7-A0BF-9AD4EB586017}"/>
    <cellStyle name="Įprastas 3 2 3 2 5" xfId="183" xr:uid="{B7255F20-B85C-4B74-8880-2D7E693653C3}"/>
    <cellStyle name="Įprastas 3 2 3 2 5 2" xfId="430" xr:uid="{751BCCFA-E238-4611-A90E-457B05AED799}"/>
    <cellStyle name="Įprastas 3 2 3 2 5 2 2" xfId="850" xr:uid="{4FB83F7E-E50F-4EC8-85BE-31477B34C7EC}"/>
    <cellStyle name="Įprastas 3 2 3 2 5 2 2 2" xfId="2130" xr:uid="{B7E872C2-7B4C-4FD9-8546-6258FA3C55EA}"/>
    <cellStyle name="Įprastas 3 2 3 2 5 2 2 2 2" xfId="4691" xr:uid="{18E5559E-C6FB-406C-AD59-BDE89F52AD47}"/>
    <cellStyle name="Įprastas 3 2 3 2 5 2 2 3" xfId="3411" xr:uid="{A371E4CD-62A7-4F7B-B30A-881ABBF26AF9}"/>
    <cellStyle name="Įprastas 3 2 3 2 5 2 3" xfId="1711" xr:uid="{21689D5E-2D7E-43D5-9B8B-A0D96135132A}"/>
    <cellStyle name="Įprastas 3 2 3 2 5 2 3 2" xfId="4272" xr:uid="{F654A561-C186-4F26-A4CB-41063B2E8F78}"/>
    <cellStyle name="Įprastas 3 2 3 2 5 2 4" xfId="2992" xr:uid="{F6C98762-9752-4DD8-BB2B-F622FCFDF9F8}"/>
    <cellStyle name="Įprastas 3 2 3 2 5 3" xfId="849" xr:uid="{CAA15E24-EBF5-4F8B-B1D4-6AD9E62F6C77}"/>
    <cellStyle name="Įprastas 3 2 3 2 5 3 2" xfId="2129" xr:uid="{19E7DACD-4293-4F14-AFE6-FAADECAD8C48}"/>
    <cellStyle name="Įprastas 3 2 3 2 5 3 2 2" xfId="4690" xr:uid="{3A61A41B-70DB-4DF0-A0C1-D4953CA76051}"/>
    <cellStyle name="Įprastas 3 2 3 2 5 3 3" xfId="3410" xr:uid="{5ADF471A-F3D9-4459-898F-C971A703CB27}"/>
    <cellStyle name="Įprastas 3 2 3 2 5 4" xfId="1464" xr:uid="{A0121684-E0C1-44B1-84C3-08CC6D7BA2BA}"/>
    <cellStyle name="Įprastas 3 2 3 2 5 4 2" xfId="4025" xr:uid="{99E02DF6-8A75-41D9-BF99-0B596CF26989}"/>
    <cellStyle name="Įprastas 3 2 3 2 5 5" xfId="2745" xr:uid="{2FDE811A-4C2E-4DED-9541-C0F50731D95B}"/>
    <cellStyle name="Įprastas 3 2 3 2 6" xfId="263" xr:uid="{83F6E4AB-AFFC-416D-AB45-D73BA9549B25}"/>
    <cellStyle name="Įprastas 3 2 3 2 6 2" xfId="431" xr:uid="{256D76A2-EAA1-4962-82D8-C3F11D20C937}"/>
    <cellStyle name="Įprastas 3 2 3 2 6 2 2" xfId="852" xr:uid="{F7995ECA-A292-4C28-A74E-6F9022EB2CD0}"/>
    <cellStyle name="Įprastas 3 2 3 2 6 2 2 2" xfId="2132" xr:uid="{84AF1AE0-CC80-485A-B759-E48AD08B74F3}"/>
    <cellStyle name="Įprastas 3 2 3 2 6 2 2 2 2" xfId="4693" xr:uid="{8D2D746A-90BB-47E3-A442-B4FF5B0743AE}"/>
    <cellStyle name="Įprastas 3 2 3 2 6 2 2 3" xfId="3413" xr:uid="{FAD0F4EF-592A-42BE-8C93-87776F63281B}"/>
    <cellStyle name="Įprastas 3 2 3 2 6 2 3" xfId="1712" xr:uid="{4283EAEA-BD1D-4F2B-98CE-2E373F988876}"/>
    <cellStyle name="Įprastas 3 2 3 2 6 2 3 2" xfId="4273" xr:uid="{D952EF51-4406-4707-992D-D6374101AAAA}"/>
    <cellStyle name="Įprastas 3 2 3 2 6 2 4" xfId="2993" xr:uid="{5BC05BCF-8AC6-491C-A71B-79C683CABECA}"/>
    <cellStyle name="Įprastas 3 2 3 2 6 3" xfId="851" xr:uid="{4ECA57D5-BD5F-4B41-92CB-6CF2641EDDD6}"/>
    <cellStyle name="Įprastas 3 2 3 2 6 3 2" xfId="2131" xr:uid="{5A1E664C-CB96-44EC-B811-E3F813FC5265}"/>
    <cellStyle name="Įprastas 3 2 3 2 6 3 2 2" xfId="4692" xr:uid="{8FDEFA24-30AD-4047-830C-F093F4F3E5E6}"/>
    <cellStyle name="Įprastas 3 2 3 2 6 3 3" xfId="3412" xr:uid="{9C6F1FF3-F9F5-4B50-BFC3-4FF76F9E5C17}"/>
    <cellStyle name="Įprastas 3 2 3 2 6 4" xfId="1544" xr:uid="{47046C66-0197-4376-9C4B-27F2146FB4A2}"/>
    <cellStyle name="Įprastas 3 2 3 2 6 4 2" xfId="4105" xr:uid="{48FF1D99-4866-43AF-AEA1-9E42F5C69C5D}"/>
    <cellStyle name="Įprastas 3 2 3 2 6 5" xfId="2825" xr:uid="{35D8B2D8-4DC3-4593-B9A4-AEDEF2074E0A}"/>
    <cellStyle name="Įprastas 3 2 3 2 7" xfId="416" xr:uid="{1BC01BEC-34F9-4843-8DBB-A704077B1FE1}"/>
    <cellStyle name="Įprastas 3 2 3 2 7 2" xfId="853" xr:uid="{A58C26E0-D944-429A-8AB7-29425BF8A41E}"/>
    <cellStyle name="Įprastas 3 2 3 2 7 2 2" xfId="2133" xr:uid="{4B320441-DB10-4F57-ACE1-0E0E171507A4}"/>
    <cellStyle name="Įprastas 3 2 3 2 7 2 2 2" xfId="4694" xr:uid="{A6A0AD25-5735-4493-99AA-795E705B02D4}"/>
    <cellStyle name="Įprastas 3 2 3 2 7 2 3" xfId="3414" xr:uid="{A9A817C8-5A8C-46BE-BBB5-6520B242DC2E}"/>
    <cellStyle name="Įprastas 3 2 3 2 7 3" xfId="1697" xr:uid="{74F25441-FDC4-492C-A6B2-843B1A6D121A}"/>
    <cellStyle name="Įprastas 3 2 3 2 7 3 2" xfId="4258" xr:uid="{1A7621AE-AA74-464E-9D20-388B2D6C5CE0}"/>
    <cellStyle name="Įprastas 3 2 3 2 7 4" xfId="2978" xr:uid="{405ED842-FFE6-49B9-867A-5D33B3E0D041}"/>
    <cellStyle name="Įprastas 3 2 3 2 8" xfId="822" xr:uid="{40C3161D-9CA3-4732-AE1C-EB7A23E64D5B}"/>
    <cellStyle name="Įprastas 3 2 3 2 8 2" xfId="2102" xr:uid="{BFA05B5C-7E49-4956-9AEF-633C0E8ECBB5}"/>
    <cellStyle name="Įprastas 3 2 3 2 8 2 2" xfId="4663" xr:uid="{8CE22FC0-3D0F-4F90-8D99-125255DCBDED}"/>
    <cellStyle name="Įprastas 3 2 3 2 8 3" xfId="3383" xr:uid="{2DED4D40-505B-4F63-BE60-201BF8865E70}"/>
    <cellStyle name="Įprastas 3 2 3 2 9" xfId="1304" xr:uid="{FC0FD53B-77C6-4896-BA49-7879B3ED681F}"/>
    <cellStyle name="Įprastas 3 2 3 2 9 2" xfId="3865" xr:uid="{2A927A60-F35F-42CB-B327-5F8747BD71C8}"/>
    <cellStyle name="Įprastas 3 2 3 3" xfId="35" xr:uid="{93E528A1-670D-4DC6-99C8-0957C9C9F346}"/>
    <cellStyle name="Įprastas 3 2 3 3 2" xfId="75" xr:uid="{9989E67B-3745-485F-8AA2-57D091C6BA46}"/>
    <cellStyle name="Įprastas 3 2 3 3 2 2" xfId="155" xr:uid="{15AEB73C-2D20-4356-8D4F-A6DAFCB2ECAB}"/>
    <cellStyle name="Įprastas 3 2 3 3 2 2 2" xfId="434" xr:uid="{CAA35156-B19B-4B4C-9EBD-5E3C8A180B32}"/>
    <cellStyle name="Įprastas 3 2 3 3 2 2 2 2" xfId="857" xr:uid="{24DF3AA9-21EB-4877-AF7D-93AA6EDC2C32}"/>
    <cellStyle name="Įprastas 3 2 3 3 2 2 2 2 2" xfId="2137" xr:uid="{12B1BF49-AC2F-41CD-84AD-C4D7451961FC}"/>
    <cellStyle name="Įprastas 3 2 3 3 2 2 2 2 2 2" xfId="4698" xr:uid="{86A85804-758B-4266-A156-0CD10E402864}"/>
    <cellStyle name="Įprastas 3 2 3 3 2 2 2 2 3" xfId="3418" xr:uid="{46E5F58F-D245-4775-A802-91424179F2C3}"/>
    <cellStyle name="Įprastas 3 2 3 3 2 2 2 3" xfId="1715" xr:uid="{3959F9F0-C612-495F-88C4-BF5CED9A3EB9}"/>
    <cellStyle name="Įprastas 3 2 3 3 2 2 2 3 2" xfId="4276" xr:uid="{FAB54A53-897B-430B-B3C8-683B9B8100BD}"/>
    <cellStyle name="Įprastas 3 2 3 3 2 2 2 4" xfId="2996" xr:uid="{39B452F9-6231-4E4E-879B-2BB0145ACCD6}"/>
    <cellStyle name="Įprastas 3 2 3 3 2 2 3" xfId="856" xr:uid="{23696277-3F81-4B18-94E1-B9165D728062}"/>
    <cellStyle name="Įprastas 3 2 3 3 2 2 3 2" xfId="2136" xr:uid="{4E909046-83FE-422A-892A-FE11FA9EC6FC}"/>
    <cellStyle name="Įprastas 3 2 3 3 2 2 3 2 2" xfId="4697" xr:uid="{BEF392ED-768A-40D4-A4CC-60BA720276D2}"/>
    <cellStyle name="Įprastas 3 2 3 3 2 2 3 3" xfId="3417" xr:uid="{A1D65E2D-0ADA-4218-8992-793E8B202DC5}"/>
    <cellStyle name="Įprastas 3 2 3 3 2 2 4" xfId="1436" xr:uid="{382A3387-C3E2-4EE2-9D59-D650678C3B09}"/>
    <cellStyle name="Įprastas 3 2 3 3 2 2 4 2" xfId="3997" xr:uid="{9AAA592C-D0ED-46E4-9041-05ED6857005A}"/>
    <cellStyle name="Įprastas 3 2 3 3 2 2 5" xfId="2717" xr:uid="{F44C8B97-33B6-40E1-A95F-E69ECD5E9A7C}"/>
    <cellStyle name="Įprastas 3 2 3 3 2 3" xfId="235" xr:uid="{0D644824-BDE8-4177-B0A3-8037F673A097}"/>
    <cellStyle name="Įprastas 3 2 3 3 2 3 2" xfId="435" xr:uid="{FFB220E9-276D-4F86-967B-4D008CCB69C0}"/>
    <cellStyle name="Įprastas 3 2 3 3 2 3 2 2" xfId="859" xr:uid="{96C3EBEA-3013-4940-BD16-A71F2C20B332}"/>
    <cellStyle name="Įprastas 3 2 3 3 2 3 2 2 2" xfId="2139" xr:uid="{A62FDFE3-FC72-4533-A90B-3F6543057FFE}"/>
    <cellStyle name="Įprastas 3 2 3 3 2 3 2 2 2 2" xfId="4700" xr:uid="{C0228787-BC7D-4985-BDE8-7F65EA14F7C9}"/>
    <cellStyle name="Įprastas 3 2 3 3 2 3 2 2 3" xfId="3420" xr:uid="{CDBC8D4A-BA71-4677-B91C-7713E765E1DC}"/>
    <cellStyle name="Įprastas 3 2 3 3 2 3 2 3" xfId="1716" xr:uid="{3C14D576-6DD7-4307-9A4E-7E97A978F918}"/>
    <cellStyle name="Įprastas 3 2 3 3 2 3 2 3 2" xfId="4277" xr:uid="{A8D65279-AE76-4C21-BB42-68C7E71928D0}"/>
    <cellStyle name="Įprastas 3 2 3 3 2 3 2 4" xfId="2997" xr:uid="{8D96F23C-5ABF-4D9E-B8CB-DA95849B7CF4}"/>
    <cellStyle name="Įprastas 3 2 3 3 2 3 3" xfId="858" xr:uid="{F572CDC6-895B-4BA4-8211-53A280573191}"/>
    <cellStyle name="Įprastas 3 2 3 3 2 3 3 2" xfId="2138" xr:uid="{A81AA90F-EF9A-4E33-BA5E-5FA9944DCF02}"/>
    <cellStyle name="Įprastas 3 2 3 3 2 3 3 2 2" xfId="4699" xr:uid="{6B3E9EDC-3F1A-4E27-BE8C-6860BD760B13}"/>
    <cellStyle name="Įprastas 3 2 3 3 2 3 3 3" xfId="3419" xr:uid="{26789E3B-6304-4601-A335-CB3926896684}"/>
    <cellStyle name="Įprastas 3 2 3 3 2 3 4" xfId="1516" xr:uid="{A4BD06B1-CCED-4F55-A8F2-B2125D1ADC3F}"/>
    <cellStyle name="Įprastas 3 2 3 3 2 3 4 2" xfId="4077" xr:uid="{BAD5F0FD-EACC-411A-9C3D-46F995142266}"/>
    <cellStyle name="Įprastas 3 2 3 3 2 3 5" xfId="2797" xr:uid="{1A5300DA-49B1-4E4E-B32F-01C2953D50EB}"/>
    <cellStyle name="Įprastas 3 2 3 3 2 4" xfId="315" xr:uid="{DDE8CB10-054D-4D3D-99E6-7BC244E7C3DA}"/>
    <cellStyle name="Įprastas 3 2 3 3 2 4 2" xfId="436" xr:uid="{2A8528A3-D223-4DAE-9B18-BCD6B4F6D6BC}"/>
    <cellStyle name="Įprastas 3 2 3 3 2 4 2 2" xfId="861" xr:uid="{AFCE41F4-061F-4407-93B4-2D376BF6BB6C}"/>
    <cellStyle name="Įprastas 3 2 3 3 2 4 2 2 2" xfId="2141" xr:uid="{AF1D827D-FDD1-44A8-BCB2-59A01A64CCBE}"/>
    <cellStyle name="Įprastas 3 2 3 3 2 4 2 2 2 2" xfId="4702" xr:uid="{E8B43854-FA16-4880-AF35-49338ED9427F}"/>
    <cellStyle name="Įprastas 3 2 3 3 2 4 2 2 3" xfId="3422" xr:uid="{7C266392-D721-47BC-8D8F-6482534DEC1B}"/>
    <cellStyle name="Įprastas 3 2 3 3 2 4 2 3" xfId="1717" xr:uid="{2E5B3251-FFA4-4CB5-B4E5-2748A96F5A6E}"/>
    <cellStyle name="Įprastas 3 2 3 3 2 4 2 3 2" xfId="4278" xr:uid="{42891A58-C86F-4A16-935A-0368212C0F97}"/>
    <cellStyle name="Įprastas 3 2 3 3 2 4 2 4" xfId="2998" xr:uid="{AC696C32-3D8A-4786-8395-118D7F16F449}"/>
    <cellStyle name="Įprastas 3 2 3 3 2 4 3" xfId="860" xr:uid="{9041A0CE-624B-421B-9E17-3E60E81C52F8}"/>
    <cellStyle name="Įprastas 3 2 3 3 2 4 3 2" xfId="2140" xr:uid="{B283BA63-4AE7-40DA-B27D-0EE13AF5A21C}"/>
    <cellStyle name="Įprastas 3 2 3 3 2 4 3 2 2" xfId="4701" xr:uid="{8D622E60-96CD-48E7-9AC3-87C6888633E5}"/>
    <cellStyle name="Įprastas 3 2 3 3 2 4 3 3" xfId="3421" xr:uid="{655CE6DC-954D-43D3-8C17-727D3C524B9F}"/>
    <cellStyle name="Įprastas 3 2 3 3 2 4 4" xfId="1596" xr:uid="{F71FCD2C-FF7C-4AE4-AC7C-9BBA72AC2CCB}"/>
    <cellStyle name="Įprastas 3 2 3 3 2 4 4 2" xfId="4157" xr:uid="{4EB4C419-9490-40D1-8F2E-A612885E34A7}"/>
    <cellStyle name="Įprastas 3 2 3 3 2 4 5" xfId="2877" xr:uid="{4C386D1A-03C7-43E2-B90F-C595EA0A796D}"/>
    <cellStyle name="Įprastas 3 2 3 3 2 5" xfId="433" xr:uid="{1213AD8C-60AE-479A-B679-668F1273FEB3}"/>
    <cellStyle name="Įprastas 3 2 3 3 2 5 2" xfId="862" xr:uid="{32E8950A-92CC-40BA-8FAF-6460C0228F31}"/>
    <cellStyle name="Įprastas 3 2 3 3 2 5 2 2" xfId="2142" xr:uid="{5D0EFF2D-C225-47FF-ACE5-237267EDF491}"/>
    <cellStyle name="Įprastas 3 2 3 3 2 5 2 2 2" xfId="4703" xr:uid="{B8424A7F-D9AC-4595-B472-59CAA6672FBA}"/>
    <cellStyle name="Įprastas 3 2 3 3 2 5 2 3" xfId="3423" xr:uid="{07E0E404-CA37-41BC-93F1-AF78C5496DE7}"/>
    <cellStyle name="Įprastas 3 2 3 3 2 5 3" xfId="1714" xr:uid="{9DBA58CA-920B-4B58-ADBC-8C0C369196FC}"/>
    <cellStyle name="Įprastas 3 2 3 3 2 5 3 2" xfId="4275" xr:uid="{5AC62921-928D-4C5B-A31C-2774AC561BEB}"/>
    <cellStyle name="Įprastas 3 2 3 3 2 5 4" xfId="2995" xr:uid="{144F3649-A2C9-4105-A9D1-83CE2984D9ED}"/>
    <cellStyle name="Įprastas 3 2 3 3 2 6" xfId="855" xr:uid="{3091D0EB-A45F-47A5-A23D-C5F78144545C}"/>
    <cellStyle name="Įprastas 3 2 3 3 2 6 2" xfId="2135" xr:uid="{4B1D53BA-CF73-4577-A492-FB7CB9423641}"/>
    <cellStyle name="Įprastas 3 2 3 3 2 6 2 2" xfId="4696" xr:uid="{7CBE985C-2E22-4EA6-B79C-CD2FA1EB1B13}"/>
    <cellStyle name="Įprastas 3 2 3 3 2 6 3" xfId="3416" xr:uid="{D1D7BAAD-B3AF-4CF1-B40A-A113BC13EF9D}"/>
    <cellStyle name="Įprastas 3 2 3 3 2 7" xfId="1356" xr:uid="{3D1FC082-5840-4D04-BEDA-54ADD5723B9F}"/>
    <cellStyle name="Įprastas 3 2 3 3 2 7 2" xfId="3917" xr:uid="{904CF179-DB9B-4B21-8CDB-E7502CB38F57}"/>
    <cellStyle name="Įprastas 3 2 3 3 2 8" xfId="2637" xr:uid="{E8991E11-11F9-45FC-A6E0-F23CEBF94D7F}"/>
    <cellStyle name="Įprastas 3 2 3 3 3" xfId="115" xr:uid="{0618903A-CFA6-4881-A1C2-43F8017FE8E6}"/>
    <cellStyle name="Įprastas 3 2 3 3 3 2" xfId="437" xr:uid="{1C8B43BB-7825-427B-8029-1908489C71C6}"/>
    <cellStyle name="Įprastas 3 2 3 3 3 2 2" xfId="864" xr:uid="{5D9202AB-849F-43EC-9F63-F5273A6CEF8E}"/>
    <cellStyle name="Įprastas 3 2 3 3 3 2 2 2" xfId="2144" xr:uid="{6CD62F50-0775-4B06-A4FC-2CCEFC0CCECA}"/>
    <cellStyle name="Įprastas 3 2 3 3 3 2 2 2 2" xfId="4705" xr:uid="{9ED691D6-4773-42EF-8642-210C0D18E6F3}"/>
    <cellStyle name="Įprastas 3 2 3 3 3 2 2 3" xfId="3425" xr:uid="{041B7784-1632-414A-847C-BF7030DC9460}"/>
    <cellStyle name="Įprastas 3 2 3 3 3 2 3" xfId="1718" xr:uid="{4D584E9D-FE8E-484C-B23E-DBFD0D9683DC}"/>
    <cellStyle name="Įprastas 3 2 3 3 3 2 3 2" xfId="4279" xr:uid="{790EDA95-D204-4B4D-9794-083A64130A30}"/>
    <cellStyle name="Įprastas 3 2 3 3 3 2 4" xfId="2999" xr:uid="{6C3F4278-B20F-4194-AAD3-39AFD47E7D32}"/>
    <cellStyle name="Įprastas 3 2 3 3 3 3" xfId="863" xr:uid="{E7D650DE-C4EF-40FB-9CC7-8C599844C207}"/>
    <cellStyle name="Įprastas 3 2 3 3 3 3 2" xfId="2143" xr:uid="{D03CA466-9495-4495-A5D1-F715299776C9}"/>
    <cellStyle name="Įprastas 3 2 3 3 3 3 2 2" xfId="4704" xr:uid="{27D27B42-E3AE-460B-86BC-FB9211D412C5}"/>
    <cellStyle name="Įprastas 3 2 3 3 3 3 3" xfId="3424" xr:uid="{7B03B855-8CF4-423B-9F32-680AA75EB7DD}"/>
    <cellStyle name="Įprastas 3 2 3 3 3 4" xfId="1396" xr:uid="{0A11D3B7-4E5F-4BD5-B08E-F539DDD151C0}"/>
    <cellStyle name="Įprastas 3 2 3 3 3 4 2" xfId="3957" xr:uid="{BDC4BCF4-9179-4639-9A94-FA685D070C01}"/>
    <cellStyle name="Įprastas 3 2 3 3 3 5" xfId="2677" xr:uid="{B9B12776-3D4C-4A0C-B92B-77B463508ED7}"/>
    <cellStyle name="Įprastas 3 2 3 3 4" xfId="195" xr:uid="{B2DE9EB0-2038-46AD-816A-276FBF41A654}"/>
    <cellStyle name="Įprastas 3 2 3 3 4 2" xfId="438" xr:uid="{7B72A081-6614-47FF-8331-DD40735F6591}"/>
    <cellStyle name="Įprastas 3 2 3 3 4 2 2" xfId="866" xr:uid="{21E380CE-C61B-4800-BC3F-533B1A5B5790}"/>
    <cellStyle name="Įprastas 3 2 3 3 4 2 2 2" xfId="2146" xr:uid="{0D325F1E-E94C-4852-B84A-50F0A2DA386D}"/>
    <cellStyle name="Įprastas 3 2 3 3 4 2 2 2 2" xfId="4707" xr:uid="{A752D547-7C4F-42FE-900A-6698391564FA}"/>
    <cellStyle name="Įprastas 3 2 3 3 4 2 2 3" xfId="3427" xr:uid="{DB2F2CC5-4F42-4201-AB27-4AC0FFDFF69A}"/>
    <cellStyle name="Įprastas 3 2 3 3 4 2 3" xfId="1719" xr:uid="{8FDE4589-EDA4-4E86-9F4B-66A05758C39D}"/>
    <cellStyle name="Įprastas 3 2 3 3 4 2 3 2" xfId="4280" xr:uid="{A5BE31E1-56AF-4C3E-A25E-424B06E0393D}"/>
    <cellStyle name="Įprastas 3 2 3 3 4 2 4" xfId="3000" xr:uid="{F5D0A3BD-7F6F-4017-B9E9-505AD11E6983}"/>
    <cellStyle name="Įprastas 3 2 3 3 4 3" xfId="865" xr:uid="{B2D93F6B-8515-4203-A424-118B8D9DF783}"/>
    <cellStyle name="Įprastas 3 2 3 3 4 3 2" xfId="2145" xr:uid="{5A3F3951-7471-46EB-B282-EFB3CCD1E429}"/>
    <cellStyle name="Įprastas 3 2 3 3 4 3 2 2" xfId="4706" xr:uid="{16F8DD9E-AD80-456B-8AC4-D05633E8FE61}"/>
    <cellStyle name="Įprastas 3 2 3 3 4 3 3" xfId="3426" xr:uid="{D6CC0E5F-ADB2-44F6-B468-0FB520FAF30E}"/>
    <cellStyle name="Įprastas 3 2 3 3 4 4" xfId="1476" xr:uid="{621F8157-84B4-449A-AB84-E0A53BD230A5}"/>
    <cellStyle name="Įprastas 3 2 3 3 4 4 2" xfId="4037" xr:uid="{5CE6A4A7-8610-44BF-80CF-2CAAB38060EB}"/>
    <cellStyle name="Įprastas 3 2 3 3 4 5" xfId="2757" xr:uid="{A6A9E7F5-B842-49C4-8E27-6B99CAFA2DCE}"/>
    <cellStyle name="Įprastas 3 2 3 3 5" xfId="275" xr:uid="{350E15D1-ECDC-4B09-AABB-7A5E82340813}"/>
    <cellStyle name="Įprastas 3 2 3 3 5 2" xfId="439" xr:uid="{34C4285F-3E2C-47F9-97C2-69732FC6D667}"/>
    <cellStyle name="Įprastas 3 2 3 3 5 2 2" xfId="868" xr:uid="{425A566B-3714-41D1-89DC-15A0DCF17C04}"/>
    <cellStyle name="Įprastas 3 2 3 3 5 2 2 2" xfId="2148" xr:uid="{42504268-0373-4BAE-9E1F-9EE8CF0FA4A2}"/>
    <cellStyle name="Įprastas 3 2 3 3 5 2 2 2 2" xfId="4709" xr:uid="{007C7BDF-5F3E-4A6E-AE89-6130545C5B0F}"/>
    <cellStyle name="Įprastas 3 2 3 3 5 2 2 3" xfId="3429" xr:uid="{675CB163-AB10-4D1B-8231-EF959C215B18}"/>
    <cellStyle name="Įprastas 3 2 3 3 5 2 3" xfId="1720" xr:uid="{EC79B29A-6CF5-4C63-9542-2B0E044F9221}"/>
    <cellStyle name="Įprastas 3 2 3 3 5 2 3 2" xfId="4281" xr:uid="{486357B8-91E6-4314-B073-45B8534335B0}"/>
    <cellStyle name="Įprastas 3 2 3 3 5 2 4" xfId="3001" xr:uid="{6D874BDE-2FFF-46A5-83B9-00D16D957685}"/>
    <cellStyle name="Įprastas 3 2 3 3 5 3" xfId="867" xr:uid="{BE5AB276-72F1-42D5-9BEE-215E52C4D512}"/>
    <cellStyle name="Įprastas 3 2 3 3 5 3 2" xfId="2147" xr:uid="{ED12F114-D8E9-4516-B58B-2A93E2ACA15D}"/>
    <cellStyle name="Įprastas 3 2 3 3 5 3 2 2" xfId="4708" xr:uid="{0CF214AD-03C8-44A5-AE71-70D306473411}"/>
    <cellStyle name="Įprastas 3 2 3 3 5 3 3" xfId="3428" xr:uid="{36536D6E-FE6D-406D-B488-C0E451D662DE}"/>
    <cellStyle name="Įprastas 3 2 3 3 5 4" xfId="1556" xr:uid="{6B5505FF-BAC1-4BDE-852A-BAB21BBBE875}"/>
    <cellStyle name="Įprastas 3 2 3 3 5 4 2" xfId="4117" xr:uid="{6D7D2B2E-2E48-462E-A5A7-26B7B2B31C25}"/>
    <cellStyle name="Įprastas 3 2 3 3 5 5" xfId="2837" xr:uid="{F475124D-155A-454E-8B9D-1BEE6DF7FF63}"/>
    <cellStyle name="Įprastas 3 2 3 3 6" xfId="432" xr:uid="{D60AE5BF-8F29-4AE5-9A16-8541C042039E}"/>
    <cellStyle name="Įprastas 3 2 3 3 6 2" xfId="869" xr:uid="{714507F5-FB48-4688-8408-656F1BB6851E}"/>
    <cellStyle name="Įprastas 3 2 3 3 6 2 2" xfId="2149" xr:uid="{3BE575FB-0736-4C12-B2C2-FEC329CC3EC1}"/>
    <cellStyle name="Įprastas 3 2 3 3 6 2 2 2" xfId="4710" xr:uid="{0504C734-8D93-4A83-8F84-A99CEBEBFAA6}"/>
    <cellStyle name="Įprastas 3 2 3 3 6 2 3" xfId="3430" xr:uid="{15D5B96A-CD00-436A-B7F3-59960D958A21}"/>
    <cellStyle name="Įprastas 3 2 3 3 6 3" xfId="1713" xr:uid="{4190FD56-4925-4329-86BC-E12567AE314D}"/>
    <cellStyle name="Įprastas 3 2 3 3 6 3 2" xfId="4274" xr:uid="{ED5B2D5F-6435-4E89-B941-FCAE02D4924A}"/>
    <cellStyle name="Įprastas 3 2 3 3 6 4" xfId="2994" xr:uid="{C655A26D-E47C-41F7-8044-758FAF4462B1}"/>
    <cellStyle name="Įprastas 3 2 3 3 7" xfId="854" xr:uid="{B4A3C796-FFF6-43CC-B13C-793E3591159B}"/>
    <cellStyle name="Įprastas 3 2 3 3 7 2" xfId="2134" xr:uid="{445738CE-6DF3-4269-BA8E-72E5B878005D}"/>
    <cellStyle name="Įprastas 3 2 3 3 7 2 2" xfId="4695" xr:uid="{CA7BB92C-F319-4D17-9517-AD24C6E933E6}"/>
    <cellStyle name="Įprastas 3 2 3 3 7 3" xfId="3415" xr:uid="{549ACEA5-A721-4791-96E2-68F78435E170}"/>
    <cellStyle name="Įprastas 3 2 3 3 8" xfId="1316" xr:uid="{99F8E911-295B-4BEE-BB24-43E01E0367FD}"/>
    <cellStyle name="Įprastas 3 2 3 3 8 2" xfId="3877" xr:uid="{4DFB8838-EEBA-436E-B642-7621E46E1487}"/>
    <cellStyle name="Įprastas 3 2 3 3 9" xfId="2597" xr:uid="{F0954F5A-D965-4F88-924F-ED928D0AA1AC}"/>
    <cellStyle name="Įprastas 3 2 3 4" xfId="55" xr:uid="{97D7D184-D1C6-4F3A-BAB6-C2B2687FDA3F}"/>
    <cellStyle name="Įprastas 3 2 3 4 2" xfId="135" xr:uid="{1E780F5E-3B97-49A3-A2E1-EBA693EAA90E}"/>
    <cellStyle name="Įprastas 3 2 3 4 2 2" xfId="441" xr:uid="{48D907AE-C68A-45FC-8DFE-EF26CFB273F9}"/>
    <cellStyle name="Įprastas 3 2 3 4 2 2 2" xfId="872" xr:uid="{AF3316FA-923A-4EC1-A8F3-A445D3A7C449}"/>
    <cellStyle name="Įprastas 3 2 3 4 2 2 2 2" xfId="2152" xr:uid="{9309421B-31CF-4328-9F67-BE2BC59312BB}"/>
    <cellStyle name="Įprastas 3 2 3 4 2 2 2 2 2" xfId="4713" xr:uid="{3AF8EEBD-4208-4E91-ABE3-3260128467A9}"/>
    <cellStyle name="Įprastas 3 2 3 4 2 2 2 3" xfId="3433" xr:uid="{10266806-2E7C-4856-BFB8-9B2352C630C0}"/>
    <cellStyle name="Įprastas 3 2 3 4 2 2 3" xfId="1722" xr:uid="{D4097E3F-CEBB-489B-977E-1AF5EF0E5AE4}"/>
    <cellStyle name="Įprastas 3 2 3 4 2 2 3 2" xfId="4283" xr:uid="{BB1DCBFE-54AA-4942-9E1C-13C2DBCEE781}"/>
    <cellStyle name="Įprastas 3 2 3 4 2 2 4" xfId="3003" xr:uid="{EA58A8D7-72CE-46E9-8668-AD5F98FC1F1F}"/>
    <cellStyle name="Įprastas 3 2 3 4 2 3" xfId="871" xr:uid="{C2F60D90-B088-46EF-885F-BBCE9A76B8CD}"/>
    <cellStyle name="Įprastas 3 2 3 4 2 3 2" xfId="2151" xr:uid="{BD1686A5-087F-4181-9A7E-046A643ABCA3}"/>
    <cellStyle name="Įprastas 3 2 3 4 2 3 2 2" xfId="4712" xr:uid="{E3029F1F-FECA-4A9D-9DB7-7DCE6E627E5D}"/>
    <cellStyle name="Įprastas 3 2 3 4 2 3 3" xfId="3432" xr:uid="{BE085778-8E6E-47DC-AD8A-53559E047C92}"/>
    <cellStyle name="Įprastas 3 2 3 4 2 4" xfId="1416" xr:uid="{B53E2E0E-8E96-4BD9-A708-719C15008D9D}"/>
    <cellStyle name="Įprastas 3 2 3 4 2 4 2" xfId="3977" xr:uid="{21825F86-ED71-4E5A-A1C2-E55CD6AFECBF}"/>
    <cellStyle name="Įprastas 3 2 3 4 2 5" xfId="2697" xr:uid="{6DF8224D-D2F4-41D6-BA8E-34D6EA7D0DD2}"/>
    <cellStyle name="Įprastas 3 2 3 4 3" xfId="215" xr:uid="{60D36C53-6651-4465-8087-F7F0CC6BD246}"/>
    <cellStyle name="Įprastas 3 2 3 4 3 2" xfId="442" xr:uid="{646A0904-066C-452A-B338-7542DE048914}"/>
    <cellStyle name="Įprastas 3 2 3 4 3 2 2" xfId="874" xr:uid="{78AC8E9E-0147-412E-9987-065ECBB392C4}"/>
    <cellStyle name="Įprastas 3 2 3 4 3 2 2 2" xfId="2154" xr:uid="{6122EA96-E19F-4355-B466-964E5F97DA47}"/>
    <cellStyle name="Įprastas 3 2 3 4 3 2 2 2 2" xfId="4715" xr:uid="{961E0A19-3161-45DF-A12F-850519BDEE79}"/>
    <cellStyle name="Įprastas 3 2 3 4 3 2 2 3" xfId="3435" xr:uid="{1DACA45B-7DD5-44C4-91FC-191353D39FF5}"/>
    <cellStyle name="Įprastas 3 2 3 4 3 2 3" xfId="1723" xr:uid="{466F322E-9700-42B9-BE69-4385926C430D}"/>
    <cellStyle name="Įprastas 3 2 3 4 3 2 3 2" xfId="4284" xr:uid="{C1BB6D64-1690-4C90-8BA9-B2FA1DA8477C}"/>
    <cellStyle name="Įprastas 3 2 3 4 3 2 4" xfId="3004" xr:uid="{4B4EB245-3601-4AD9-9ACC-B7F770254386}"/>
    <cellStyle name="Įprastas 3 2 3 4 3 3" xfId="873" xr:uid="{7DEA97E0-54E0-49BB-953F-3CB76A5DB460}"/>
    <cellStyle name="Įprastas 3 2 3 4 3 3 2" xfId="2153" xr:uid="{25ED29D0-9096-46BD-90B4-A4F2802EB4BC}"/>
    <cellStyle name="Įprastas 3 2 3 4 3 3 2 2" xfId="4714" xr:uid="{F01C47ED-ACD2-465D-9040-937B81BA3F9D}"/>
    <cellStyle name="Įprastas 3 2 3 4 3 3 3" xfId="3434" xr:uid="{AA4D18CE-682E-42AD-8267-18197B17A1FB}"/>
    <cellStyle name="Įprastas 3 2 3 4 3 4" xfId="1496" xr:uid="{00E8DBFC-0F67-4DAC-9F02-C834DA617C7D}"/>
    <cellStyle name="Įprastas 3 2 3 4 3 4 2" xfId="4057" xr:uid="{6396E577-00BC-40B6-9226-620DABC27412}"/>
    <cellStyle name="Įprastas 3 2 3 4 3 5" xfId="2777" xr:uid="{86A67047-99C1-433E-B11F-F75A7D2354B0}"/>
    <cellStyle name="Įprastas 3 2 3 4 4" xfId="295" xr:uid="{A0B587F4-CCC8-4689-AC6F-3FEEF827C029}"/>
    <cellStyle name="Įprastas 3 2 3 4 4 2" xfId="443" xr:uid="{F4328432-7DFE-4DFE-9D19-92943884F3B7}"/>
    <cellStyle name="Įprastas 3 2 3 4 4 2 2" xfId="876" xr:uid="{2B6D3757-CF2A-47FA-A755-7B8A9D44B029}"/>
    <cellStyle name="Įprastas 3 2 3 4 4 2 2 2" xfId="2156" xr:uid="{315F7752-CA3E-4C7E-9E71-A1B9B2F73839}"/>
    <cellStyle name="Įprastas 3 2 3 4 4 2 2 2 2" xfId="4717" xr:uid="{1A870230-B411-4E88-8A0E-B51E046443D7}"/>
    <cellStyle name="Įprastas 3 2 3 4 4 2 2 3" xfId="3437" xr:uid="{9C64482D-2B3A-4EB1-A5AB-A8C7869C353A}"/>
    <cellStyle name="Įprastas 3 2 3 4 4 2 3" xfId="1724" xr:uid="{83F86093-2DB6-4295-8EBD-DF4CCCCE2331}"/>
    <cellStyle name="Įprastas 3 2 3 4 4 2 3 2" xfId="4285" xr:uid="{C3B2EFBE-1881-4941-84D8-EEA6F3295F56}"/>
    <cellStyle name="Įprastas 3 2 3 4 4 2 4" xfId="3005" xr:uid="{334BA782-D88C-4CB3-A4EA-020D97C4882E}"/>
    <cellStyle name="Įprastas 3 2 3 4 4 3" xfId="875" xr:uid="{BF2CFC70-A0CB-409F-B3A5-D78EB0ADB734}"/>
    <cellStyle name="Įprastas 3 2 3 4 4 3 2" xfId="2155" xr:uid="{10820185-B665-4347-AD92-0F28EF8D9757}"/>
    <cellStyle name="Įprastas 3 2 3 4 4 3 2 2" xfId="4716" xr:uid="{3A9722BC-48E0-4226-B976-B05F8E001E1B}"/>
    <cellStyle name="Įprastas 3 2 3 4 4 3 3" xfId="3436" xr:uid="{DB772860-F41E-4B39-91D9-B54BCF36B198}"/>
    <cellStyle name="Įprastas 3 2 3 4 4 4" xfId="1576" xr:uid="{BD17673F-9E8F-4D2C-80DF-428657B48211}"/>
    <cellStyle name="Įprastas 3 2 3 4 4 4 2" xfId="4137" xr:uid="{3D0E8840-D649-4EB3-B868-D181E6FD9CF8}"/>
    <cellStyle name="Įprastas 3 2 3 4 4 5" xfId="2857" xr:uid="{17DFC6DB-E2FD-4B42-83B3-4AE751106BDF}"/>
    <cellStyle name="Įprastas 3 2 3 4 5" xfId="440" xr:uid="{7B6A6375-D6E7-4FEF-8F46-17F67D684B89}"/>
    <cellStyle name="Įprastas 3 2 3 4 5 2" xfId="877" xr:uid="{9E612961-9E7C-4177-BD01-6368576BC954}"/>
    <cellStyle name="Įprastas 3 2 3 4 5 2 2" xfId="2157" xr:uid="{19B7AB45-96D5-4DE4-AC69-A33D7EB637DF}"/>
    <cellStyle name="Įprastas 3 2 3 4 5 2 2 2" xfId="4718" xr:uid="{EC8971E6-BEB4-4CC3-BB17-A7A973707FBF}"/>
    <cellStyle name="Įprastas 3 2 3 4 5 2 3" xfId="3438" xr:uid="{CF0C0D70-A092-46EA-A746-4E35D33382D3}"/>
    <cellStyle name="Įprastas 3 2 3 4 5 3" xfId="1721" xr:uid="{85808E49-3C12-4A56-B00F-533FBD38D6DD}"/>
    <cellStyle name="Įprastas 3 2 3 4 5 3 2" xfId="4282" xr:uid="{67D4491B-839B-4C4F-AEC4-E72EC6A80D50}"/>
    <cellStyle name="Įprastas 3 2 3 4 5 4" xfId="3002" xr:uid="{03B91750-E38A-4B81-8650-88A6A8E0CF12}"/>
    <cellStyle name="Įprastas 3 2 3 4 6" xfId="870" xr:uid="{06F0E63A-46CE-4499-9BD1-099ACABE535B}"/>
    <cellStyle name="Įprastas 3 2 3 4 6 2" xfId="2150" xr:uid="{19101DC5-E443-4EAF-98A2-11B95E318F3D}"/>
    <cellStyle name="Įprastas 3 2 3 4 6 2 2" xfId="4711" xr:uid="{05E55011-F8E7-4A50-948D-E9293957159E}"/>
    <cellStyle name="Įprastas 3 2 3 4 6 3" xfId="3431" xr:uid="{19F9A3C5-8353-4694-A4B7-65079010EDAA}"/>
    <cellStyle name="Įprastas 3 2 3 4 7" xfId="1336" xr:uid="{098D9021-CF0B-49E0-964A-D743C69521C5}"/>
    <cellStyle name="Įprastas 3 2 3 4 7 2" xfId="3897" xr:uid="{64B2BB1A-CB51-4F5E-AB6B-9FC9B222E36C}"/>
    <cellStyle name="Įprastas 3 2 3 4 8" xfId="2617" xr:uid="{DBF8A739-D278-4F83-92DE-0E0A3AD83CC4}"/>
    <cellStyle name="Įprastas 3 2 3 5" xfId="95" xr:uid="{89AB7EB6-E8E9-4955-9F68-5F746263BD03}"/>
    <cellStyle name="Įprastas 3 2 3 5 2" xfId="444" xr:uid="{FC11F307-A9A2-472E-A3E1-172D7CD5D64D}"/>
    <cellStyle name="Įprastas 3 2 3 5 2 2" xfId="879" xr:uid="{2E2BAB09-2C2F-4FEA-81E4-55630138889A}"/>
    <cellStyle name="Įprastas 3 2 3 5 2 2 2" xfId="2159" xr:uid="{C6110D29-35BC-4214-94AE-73055002630C}"/>
    <cellStyle name="Įprastas 3 2 3 5 2 2 2 2" xfId="4720" xr:uid="{922AC4E0-60C6-46BF-B0C1-24CADD3467BB}"/>
    <cellStyle name="Įprastas 3 2 3 5 2 2 3" xfId="3440" xr:uid="{0377C947-5CB8-439B-A4C7-F0D9D4FD88CF}"/>
    <cellStyle name="Įprastas 3 2 3 5 2 3" xfId="1725" xr:uid="{2DF8E907-B3EC-4388-A6D1-6257E29D091E}"/>
    <cellStyle name="Įprastas 3 2 3 5 2 3 2" xfId="4286" xr:uid="{4AB6344D-6091-427A-B6AC-3683FF670503}"/>
    <cellStyle name="Įprastas 3 2 3 5 2 4" xfId="3006" xr:uid="{4D96807A-998B-46B9-9E33-761D33E4E0B3}"/>
    <cellStyle name="Įprastas 3 2 3 5 3" xfId="878" xr:uid="{AF2E44B2-B105-450E-9859-9BF4B7D3ADD1}"/>
    <cellStyle name="Įprastas 3 2 3 5 3 2" xfId="2158" xr:uid="{9D2DE3A0-CAF3-4531-B4CA-60A3CB7A5826}"/>
    <cellStyle name="Įprastas 3 2 3 5 3 2 2" xfId="4719" xr:uid="{19717BB9-AF5B-4E8C-814F-5F930A60237E}"/>
    <cellStyle name="Įprastas 3 2 3 5 3 3" xfId="3439" xr:uid="{C8F1D917-B7C1-440B-BD3B-5E331450DFF5}"/>
    <cellStyle name="Įprastas 3 2 3 5 4" xfId="1376" xr:uid="{65D37EEB-57A3-4761-B995-A8DB52B10265}"/>
    <cellStyle name="Įprastas 3 2 3 5 4 2" xfId="3937" xr:uid="{15BEE25F-8480-43E1-8F76-2A4ED3B5083F}"/>
    <cellStyle name="Įprastas 3 2 3 5 5" xfId="2657" xr:uid="{76BEB343-CFCB-4122-AA6F-A8049275130C}"/>
    <cellStyle name="Įprastas 3 2 3 6" xfId="175" xr:uid="{77BBF31A-25F2-46F3-A53A-208F66D32D3B}"/>
    <cellStyle name="Įprastas 3 2 3 6 2" xfId="445" xr:uid="{84AAD518-3D30-4323-86D1-F11078C8C1F7}"/>
    <cellStyle name="Įprastas 3 2 3 6 2 2" xfId="881" xr:uid="{6DCC857C-A39F-4428-AD24-FA40C5CEB1DB}"/>
    <cellStyle name="Įprastas 3 2 3 6 2 2 2" xfId="2161" xr:uid="{D032FDE4-9780-4390-A689-05E8B2A6FE26}"/>
    <cellStyle name="Įprastas 3 2 3 6 2 2 2 2" xfId="4722" xr:uid="{E0C27FCF-3E29-462E-86F8-B5D5944E2DD8}"/>
    <cellStyle name="Įprastas 3 2 3 6 2 2 3" xfId="3442" xr:uid="{E7DDCF10-F735-48CA-B047-F9B57629A42E}"/>
    <cellStyle name="Įprastas 3 2 3 6 2 3" xfId="1726" xr:uid="{8E9D7B58-85F3-4704-91F3-1FA8D7B45C8C}"/>
    <cellStyle name="Įprastas 3 2 3 6 2 3 2" xfId="4287" xr:uid="{65ABD1DD-6886-4704-9D53-89EF78957D49}"/>
    <cellStyle name="Įprastas 3 2 3 6 2 4" xfId="3007" xr:uid="{DA3C3D13-7552-4AC1-B2B1-2203C468CE5B}"/>
    <cellStyle name="Įprastas 3 2 3 6 3" xfId="880" xr:uid="{10A22B3E-2E7F-489A-B4A6-890255C1DB44}"/>
    <cellStyle name="Įprastas 3 2 3 6 3 2" xfId="2160" xr:uid="{DB00E7AE-715B-4279-9F64-CA04D61C6B69}"/>
    <cellStyle name="Įprastas 3 2 3 6 3 2 2" xfId="4721" xr:uid="{B2DA4F8A-10C8-4011-AC61-128FDB6785D9}"/>
    <cellStyle name="Įprastas 3 2 3 6 3 3" xfId="3441" xr:uid="{F7BED595-FE5E-4F4B-96A6-62E072374A08}"/>
    <cellStyle name="Įprastas 3 2 3 6 4" xfId="1456" xr:uid="{B3DF1C33-616C-4566-9DF1-1D82F4E9F535}"/>
    <cellStyle name="Įprastas 3 2 3 6 4 2" xfId="4017" xr:uid="{2C7D3ECF-8CCC-47AE-8FC8-9F3C8491618B}"/>
    <cellStyle name="Įprastas 3 2 3 6 5" xfId="2737" xr:uid="{3C7E3603-9881-4353-9FFA-DEDDE06180FB}"/>
    <cellStyle name="Įprastas 3 2 3 7" xfId="255" xr:uid="{117D2036-5E76-45BE-ACAE-2717A2DDA7C8}"/>
    <cellStyle name="Įprastas 3 2 3 7 2" xfId="446" xr:uid="{C2448550-0444-4214-A300-0BD77FB86E72}"/>
    <cellStyle name="Įprastas 3 2 3 7 2 2" xfId="883" xr:uid="{7D51C513-C139-4BB8-AF1C-24B0F734DA55}"/>
    <cellStyle name="Įprastas 3 2 3 7 2 2 2" xfId="2163" xr:uid="{F66B95BE-6E35-48FB-8186-187D8973E2D3}"/>
    <cellStyle name="Įprastas 3 2 3 7 2 2 2 2" xfId="4724" xr:uid="{89F1F3FA-B61E-42E8-9A11-0414040886BB}"/>
    <cellStyle name="Įprastas 3 2 3 7 2 2 3" xfId="3444" xr:uid="{3C68927D-1AD6-4CA2-BDCF-A588C84D6638}"/>
    <cellStyle name="Įprastas 3 2 3 7 2 3" xfId="1727" xr:uid="{D493B2FB-5D3B-4CB5-8315-BAA976147C58}"/>
    <cellStyle name="Įprastas 3 2 3 7 2 3 2" xfId="4288" xr:uid="{87DB742E-B8E9-4D49-B57C-633DFCC977E5}"/>
    <cellStyle name="Įprastas 3 2 3 7 2 4" xfId="3008" xr:uid="{358DCB6B-2E6A-4EE5-AFB6-A3AEE5CB6150}"/>
    <cellStyle name="Įprastas 3 2 3 7 3" xfId="882" xr:uid="{52126327-777D-41D9-ABE8-96A18CD7A100}"/>
    <cellStyle name="Įprastas 3 2 3 7 3 2" xfId="2162" xr:uid="{33B50904-CDEA-4D25-994A-6536BA1705FA}"/>
    <cellStyle name="Įprastas 3 2 3 7 3 2 2" xfId="4723" xr:uid="{05525215-8E54-4B88-949E-9D2227059550}"/>
    <cellStyle name="Įprastas 3 2 3 7 3 3" xfId="3443" xr:uid="{CCAEFAC6-DCB3-4C75-9756-319723FEBC2A}"/>
    <cellStyle name="Įprastas 3 2 3 7 4" xfId="1536" xr:uid="{CEF631A5-3DD4-4B3A-BBAE-2E1CE865FE75}"/>
    <cellStyle name="Įprastas 3 2 3 7 4 2" xfId="4097" xr:uid="{2DA704FD-3028-4ACA-B2C0-6DFC18D469DF}"/>
    <cellStyle name="Įprastas 3 2 3 7 5" xfId="2817" xr:uid="{32ECAA7D-5F16-4E86-98E0-586BAC0E744F}"/>
    <cellStyle name="Įprastas 3 2 3 8" xfId="415" xr:uid="{B3FDDC37-FD96-4DA1-A427-F6746B40D3D6}"/>
    <cellStyle name="Įprastas 3 2 3 8 2" xfId="884" xr:uid="{719DBB04-1624-4198-B115-AE6FB79EE5DA}"/>
    <cellStyle name="Įprastas 3 2 3 8 2 2" xfId="2164" xr:uid="{77741F58-11D9-44F5-B465-821AFDE745A3}"/>
    <cellStyle name="Įprastas 3 2 3 8 2 2 2" xfId="4725" xr:uid="{3E80FC5B-4B69-4051-A179-D3649A0C96DD}"/>
    <cellStyle name="Įprastas 3 2 3 8 2 3" xfId="3445" xr:uid="{28F15FAE-1CD0-4717-9C96-DC901622B279}"/>
    <cellStyle name="Įprastas 3 2 3 8 3" xfId="1696" xr:uid="{CBBE6D75-306C-4FA3-9806-A2D2C3B76B30}"/>
    <cellStyle name="Įprastas 3 2 3 8 3 2" xfId="4257" xr:uid="{09CD2308-DC60-4AA7-BC2A-2ECF7C672FC2}"/>
    <cellStyle name="Įprastas 3 2 3 8 4" xfId="2977" xr:uid="{6F225B07-E487-4CD9-B63B-34377FA0B40B}"/>
    <cellStyle name="Įprastas 3 2 3 9" xfId="821" xr:uid="{25D8891B-4FB6-4707-9EAC-A4414E0B3A3D}"/>
    <cellStyle name="Įprastas 3 2 3 9 2" xfId="2101" xr:uid="{9211E0F4-44B5-4A45-8026-9B55A93BD7F9}"/>
    <cellStyle name="Įprastas 3 2 3 9 2 2" xfId="4662" xr:uid="{84EF708D-0E06-418C-BC7F-654E7EC50FBD}"/>
    <cellStyle name="Įprastas 3 2 3 9 3" xfId="3382" xr:uid="{A89D1C76-9601-4F83-81FE-C4C3311B6F20}"/>
    <cellStyle name="Įprastas 3 2 4" xfId="19" xr:uid="{00000000-0005-0000-0000-000011000000}"/>
    <cellStyle name="Įprastas 3 2 4 10" xfId="2581" xr:uid="{41B6C108-F50C-4860-AACB-1464ADCFB5B6}"/>
    <cellStyle name="Įprastas 3 2 4 2" xfId="39" xr:uid="{ABB1C620-212B-4274-BDB0-398035306074}"/>
    <cellStyle name="Įprastas 3 2 4 2 2" xfId="79" xr:uid="{BF412461-62A0-4F7E-882B-16440A4D6C6D}"/>
    <cellStyle name="Įprastas 3 2 4 2 2 2" xfId="159" xr:uid="{DE7B5B85-D791-4A33-8271-53DD0FD95625}"/>
    <cellStyle name="Įprastas 3 2 4 2 2 2 2" xfId="450" xr:uid="{8CCECE47-B61E-480F-8B0C-CB5F6D2F2623}"/>
    <cellStyle name="Įprastas 3 2 4 2 2 2 2 2" xfId="889" xr:uid="{FAD129EF-F6B9-47FE-9DCE-EC0E63B5DF95}"/>
    <cellStyle name="Įprastas 3 2 4 2 2 2 2 2 2" xfId="2169" xr:uid="{B16D69D5-5693-4F07-B84C-248F8F10C124}"/>
    <cellStyle name="Įprastas 3 2 4 2 2 2 2 2 2 2" xfId="4730" xr:uid="{F3022EEB-733C-42FE-A731-92DCE9F0D27B}"/>
    <cellStyle name="Įprastas 3 2 4 2 2 2 2 2 3" xfId="3450" xr:uid="{0C510F47-66AB-4CBA-9075-E34813CB2703}"/>
    <cellStyle name="Įprastas 3 2 4 2 2 2 2 3" xfId="1731" xr:uid="{63C9B792-A962-4498-BEC0-ABF6A311ABFD}"/>
    <cellStyle name="Įprastas 3 2 4 2 2 2 2 3 2" xfId="4292" xr:uid="{B8123D54-AC38-445E-BE3A-39A4DEE75D63}"/>
    <cellStyle name="Įprastas 3 2 4 2 2 2 2 4" xfId="3012" xr:uid="{21B10538-06BD-4200-A454-A9F749855D54}"/>
    <cellStyle name="Įprastas 3 2 4 2 2 2 3" xfId="888" xr:uid="{44120413-B2BB-4A91-B315-672A2B5CC539}"/>
    <cellStyle name="Įprastas 3 2 4 2 2 2 3 2" xfId="2168" xr:uid="{F4A3D4B3-A0DB-4FB9-8530-A08F03B46684}"/>
    <cellStyle name="Įprastas 3 2 4 2 2 2 3 2 2" xfId="4729" xr:uid="{00E15FCA-D584-46C6-8777-22A7C33E8AAE}"/>
    <cellStyle name="Įprastas 3 2 4 2 2 2 3 3" xfId="3449" xr:uid="{7C38CCBD-6C10-4700-92BB-1AFC64FC3656}"/>
    <cellStyle name="Įprastas 3 2 4 2 2 2 4" xfId="1440" xr:uid="{39FA3ED1-1E4E-45AB-A656-E5A8C29668CA}"/>
    <cellStyle name="Įprastas 3 2 4 2 2 2 4 2" xfId="4001" xr:uid="{26FC65F4-D36C-4789-9F72-957D9AB05026}"/>
    <cellStyle name="Įprastas 3 2 4 2 2 2 5" xfId="2721" xr:uid="{8B3C5B40-5089-4266-89BD-207CE01F5E8A}"/>
    <cellStyle name="Įprastas 3 2 4 2 2 3" xfId="239" xr:uid="{A7DB891F-E3A8-4B74-8C61-4D8D1CF95504}"/>
    <cellStyle name="Įprastas 3 2 4 2 2 3 2" xfId="451" xr:uid="{FF4B167F-BB8A-4993-A929-8A61E5D916B7}"/>
    <cellStyle name="Įprastas 3 2 4 2 2 3 2 2" xfId="891" xr:uid="{2204DF66-D031-44EF-80EC-501879081DE5}"/>
    <cellStyle name="Įprastas 3 2 4 2 2 3 2 2 2" xfId="2171" xr:uid="{D3EB5339-C17C-4502-ACE7-3B6E4DA91A70}"/>
    <cellStyle name="Įprastas 3 2 4 2 2 3 2 2 2 2" xfId="4732" xr:uid="{1718A3DB-443C-49C9-A6EC-60C0133D9834}"/>
    <cellStyle name="Įprastas 3 2 4 2 2 3 2 2 3" xfId="3452" xr:uid="{1798F427-F2E2-4EE4-8B29-D8C5ED55E526}"/>
    <cellStyle name="Įprastas 3 2 4 2 2 3 2 3" xfId="1732" xr:uid="{9AE08E22-150F-4F7E-925E-5EA32AE7B060}"/>
    <cellStyle name="Įprastas 3 2 4 2 2 3 2 3 2" xfId="4293" xr:uid="{27ACC474-6138-47D6-A326-AF5D54461FFB}"/>
    <cellStyle name="Įprastas 3 2 4 2 2 3 2 4" xfId="3013" xr:uid="{36398D7D-A932-4594-900B-232A06E7CF9C}"/>
    <cellStyle name="Įprastas 3 2 4 2 2 3 3" xfId="890" xr:uid="{A9231730-C37C-401F-ACDD-E6A05CC4E92A}"/>
    <cellStyle name="Įprastas 3 2 4 2 2 3 3 2" xfId="2170" xr:uid="{194BA328-EAF3-400C-BF8D-10A2DF682620}"/>
    <cellStyle name="Įprastas 3 2 4 2 2 3 3 2 2" xfId="4731" xr:uid="{FF37EC6E-B6AE-475B-B2A9-7BDBDE7430D6}"/>
    <cellStyle name="Įprastas 3 2 4 2 2 3 3 3" xfId="3451" xr:uid="{27CACC7F-B4D8-42F5-AC9E-2E76B03E163D}"/>
    <cellStyle name="Įprastas 3 2 4 2 2 3 4" xfId="1520" xr:uid="{B0B890D6-1241-483D-BA81-309F929DDC0C}"/>
    <cellStyle name="Įprastas 3 2 4 2 2 3 4 2" xfId="4081" xr:uid="{5D433B8F-55C3-4C29-BB4A-4D7C6EB680C1}"/>
    <cellStyle name="Įprastas 3 2 4 2 2 3 5" xfId="2801" xr:uid="{EF618E74-F32F-409C-811A-BF3BB9A44799}"/>
    <cellStyle name="Įprastas 3 2 4 2 2 4" xfId="319" xr:uid="{6DCA57B2-8679-46E0-A240-287D64E48951}"/>
    <cellStyle name="Įprastas 3 2 4 2 2 4 2" xfId="452" xr:uid="{F6FD262A-E48F-4288-BE1D-C51BEBD90549}"/>
    <cellStyle name="Įprastas 3 2 4 2 2 4 2 2" xfId="893" xr:uid="{2CE8EC5F-A7E1-4A2F-BFF8-A5D2221D0328}"/>
    <cellStyle name="Įprastas 3 2 4 2 2 4 2 2 2" xfId="2173" xr:uid="{E9C7961F-DBC4-48EB-885C-96CB09445B5C}"/>
    <cellStyle name="Įprastas 3 2 4 2 2 4 2 2 2 2" xfId="4734" xr:uid="{56C1A817-6F50-4AE6-A7D9-49DBFDA63027}"/>
    <cellStyle name="Įprastas 3 2 4 2 2 4 2 2 3" xfId="3454" xr:uid="{CA5B884C-79F2-4640-8E31-7C6F58BBA689}"/>
    <cellStyle name="Įprastas 3 2 4 2 2 4 2 3" xfId="1733" xr:uid="{B093BF5F-05A5-4203-921D-07038FB2E28D}"/>
    <cellStyle name="Įprastas 3 2 4 2 2 4 2 3 2" xfId="4294" xr:uid="{09A242A3-DEBB-402D-AB9F-3E0F5269142C}"/>
    <cellStyle name="Įprastas 3 2 4 2 2 4 2 4" xfId="3014" xr:uid="{6522F402-118A-42BA-A0DB-24323098AECC}"/>
    <cellStyle name="Įprastas 3 2 4 2 2 4 3" xfId="892" xr:uid="{98F8C640-86E2-46BB-80C9-AB7DA5B2FBC1}"/>
    <cellStyle name="Įprastas 3 2 4 2 2 4 3 2" xfId="2172" xr:uid="{F12BD942-B602-4C12-8332-04C8DD0ED1BB}"/>
    <cellStyle name="Įprastas 3 2 4 2 2 4 3 2 2" xfId="4733" xr:uid="{7085F5DC-73AA-4991-AAA5-3E0AF54022A4}"/>
    <cellStyle name="Įprastas 3 2 4 2 2 4 3 3" xfId="3453" xr:uid="{A82A7840-50C4-439B-8958-ABBC47F39728}"/>
    <cellStyle name="Įprastas 3 2 4 2 2 4 4" xfId="1600" xr:uid="{91275016-168D-4C00-AD1C-384170B5DDBF}"/>
    <cellStyle name="Įprastas 3 2 4 2 2 4 4 2" xfId="4161" xr:uid="{FE98B882-3DC9-460A-B6A6-3BBBAD6C62E2}"/>
    <cellStyle name="Įprastas 3 2 4 2 2 4 5" xfId="2881" xr:uid="{2FCD3A21-BDB8-42B3-94C7-E0485732031B}"/>
    <cellStyle name="Įprastas 3 2 4 2 2 5" xfId="449" xr:uid="{9D117EA0-28D4-4E93-814A-1AA4F0DC0199}"/>
    <cellStyle name="Įprastas 3 2 4 2 2 5 2" xfId="894" xr:uid="{CF31B0B9-905F-432A-A624-4BD4FDE8A793}"/>
    <cellStyle name="Įprastas 3 2 4 2 2 5 2 2" xfId="2174" xr:uid="{971726DB-DB0E-4878-96D1-8CEE6580BFE2}"/>
    <cellStyle name="Įprastas 3 2 4 2 2 5 2 2 2" xfId="4735" xr:uid="{20928162-A617-41CA-9E4F-070D9DBB8959}"/>
    <cellStyle name="Įprastas 3 2 4 2 2 5 2 3" xfId="3455" xr:uid="{49613988-49D1-4A3D-ACF6-68ED0319A0AB}"/>
    <cellStyle name="Įprastas 3 2 4 2 2 5 3" xfId="1730" xr:uid="{57B21ABD-03F3-453E-9D5D-E84AD82AB655}"/>
    <cellStyle name="Įprastas 3 2 4 2 2 5 3 2" xfId="4291" xr:uid="{074D1244-48F6-49F4-8ACB-DC93FAD90CCD}"/>
    <cellStyle name="Įprastas 3 2 4 2 2 5 4" xfId="3011" xr:uid="{3CF325F9-42BE-42F0-8EC5-D766E736252E}"/>
    <cellStyle name="Įprastas 3 2 4 2 2 6" xfId="887" xr:uid="{113333EB-D422-4EF2-B105-6614F8091E25}"/>
    <cellStyle name="Įprastas 3 2 4 2 2 6 2" xfId="2167" xr:uid="{A0629420-5890-4111-9808-C4AD3AF2B5F0}"/>
    <cellStyle name="Įprastas 3 2 4 2 2 6 2 2" xfId="4728" xr:uid="{82FDFC11-46A3-4891-A272-6F4F0A1A989F}"/>
    <cellStyle name="Įprastas 3 2 4 2 2 6 3" xfId="3448" xr:uid="{705A9CA1-3877-4BF3-A5A6-13DAD072EC74}"/>
    <cellStyle name="Įprastas 3 2 4 2 2 7" xfId="1360" xr:uid="{04E49D66-6122-453F-AEF8-7115E4BEF993}"/>
    <cellStyle name="Įprastas 3 2 4 2 2 7 2" xfId="3921" xr:uid="{954F552D-02E8-427A-9CAF-51A613D22DDA}"/>
    <cellStyle name="Įprastas 3 2 4 2 2 8" xfId="2641" xr:uid="{602935DB-8FCF-48C0-B7D7-F1FFE0D17432}"/>
    <cellStyle name="Įprastas 3 2 4 2 3" xfId="119" xr:uid="{04F1343B-5F95-48F1-9636-A15E14B27801}"/>
    <cellStyle name="Įprastas 3 2 4 2 3 2" xfId="453" xr:uid="{9939E8B6-3864-4004-8A36-D42AAAA2D245}"/>
    <cellStyle name="Įprastas 3 2 4 2 3 2 2" xfId="896" xr:uid="{C049E495-889F-428D-BD60-1AAABAE544AC}"/>
    <cellStyle name="Įprastas 3 2 4 2 3 2 2 2" xfId="2176" xr:uid="{8F087A30-21DB-461E-A4F9-C904FEF21E45}"/>
    <cellStyle name="Įprastas 3 2 4 2 3 2 2 2 2" xfId="4737" xr:uid="{FF5447B3-15C3-4B9A-AAFC-59F028D6B47D}"/>
    <cellStyle name="Įprastas 3 2 4 2 3 2 2 3" xfId="3457" xr:uid="{DE676AB8-1D14-428D-BB9B-67F7060C58AE}"/>
    <cellStyle name="Įprastas 3 2 4 2 3 2 3" xfId="1734" xr:uid="{5F1A4FFE-9D81-4262-BCB2-846FDAE1EBC3}"/>
    <cellStyle name="Įprastas 3 2 4 2 3 2 3 2" xfId="4295" xr:uid="{C69B89C3-923B-4C66-9A0E-65C6E5680785}"/>
    <cellStyle name="Įprastas 3 2 4 2 3 2 4" xfId="3015" xr:uid="{900D4B04-7AA4-4014-82CC-4639FF19A8AD}"/>
    <cellStyle name="Įprastas 3 2 4 2 3 3" xfId="895" xr:uid="{CD11883C-F8BC-40B1-9A84-DBD646B86293}"/>
    <cellStyle name="Įprastas 3 2 4 2 3 3 2" xfId="2175" xr:uid="{35A05B0D-C78C-40D2-ABA4-9CBD65B6053C}"/>
    <cellStyle name="Įprastas 3 2 4 2 3 3 2 2" xfId="4736" xr:uid="{47F90CA0-0833-494C-B06D-E5ED6CB13664}"/>
    <cellStyle name="Įprastas 3 2 4 2 3 3 3" xfId="3456" xr:uid="{055F5327-5B12-444C-A9B9-FEABE0820374}"/>
    <cellStyle name="Įprastas 3 2 4 2 3 4" xfId="1400" xr:uid="{0647BB19-CB16-436F-99F1-D437F6F572A3}"/>
    <cellStyle name="Įprastas 3 2 4 2 3 4 2" xfId="3961" xr:uid="{D551A8CB-217F-4AE1-92CC-0EEB8E639B60}"/>
    <cellStyle name="Įprastas 3 2 4 2 3 5" xfId="2681" xr:uid="{A9A77431-B1E0-4C7D-9390-0673AD55453F}"/>
    <cellStyle name="Įprastas 3 2 4 2 4" xfId="199" xr:uid="{F4F30F46-02B8-46AE-A95C-6ED5349CA127}"/>
    <cellStyle name="Įprastas 3 2 4 2 4 2" xfId="454" xr:uid="{6EBF759B-C02E-4416-9422-C173002500E4}"/>
    <cellStyle name="Įprastas 3 2 4 2 4 2 2" xfId="898" xr:uid="{A7867F31-FEA9-4682-83E5-0514BCC0DC26}"/>
    <cellStyle name="Įprastas 3 2 4 2 4 2 2 2" xfId="2178" xr:uid="{217C1768-6DE0-496D-8BB3-EBC839A38E02}"/>
    <cellStyle name="Įprastas 3 2 4 2 4 2 2 2 2" xfId="4739" xr:uid="{889D3D84-8C57-4DB3-AAA4-DA16A2E66A03}"/>
    <cellStyle name="Įprastas 3 2 4 2 4 2 2 3" xfId="3459" xr:uid="{AC1D971A-FF21-4721-BFE2-0F6DCDC26829}"/>
    <cellStyle name="Įprastas 3 2 4 2 4 2 3" xfId="1735" xr:uid="{3DA4DD07-DC8F-4E9D-B57F-598295A972FD}"/>
    <cellStyle name="Įprastas 3 2 4 2 4 2 3 2" xfId="4296" xr:uid="{F3022A9B-E1B7-41BE-ABF8-E26ED31BF9C4}"/>
    <cellStyle name="Įprastas 3 2 4 2 4 2 4" xfId="3016" xr:uid="{C0154303-BB44-4748-B505-A630AAFF49C8}"/>
    <cellStyle name="Įprastas 3 2 4 2 4 3" xfId="897" xr:uid="{1F48103F-8DA1-4255-B0E7-6404BBD00F5A}"/>
    <cellStyle name="Įprastas 3 2 4 2 4 3 2" xfId="2177" xr:uid="{454EF2B1-B077-4F7C-A03B-A0D50A9A7FFA}"/>
    <cellStyle name="Įprastas 3 2 4 2 4 3 2 2" xfId="4738" xr:uid="{69339B0D-D683-493A-B329-2B668A0DC5D1}"/>
    <cellStyle name="Įprastas 3 2 4 2 4 3 3" xfId="3458" xr:uid="{34EE2AC4-548A-4CFC-A08F-224D773BBBB9}"/>
    <cellStyle name="Įprastas 3 2 4 2 4 4" xfId="1480" xr:uid="{A2CAB420-A4AD-4D7A-9BE6-DACDB6548D2D}"/>
    <cellStyle name="Įprastas 3 2 4 2 4 4 2" xfId="4041" xr:uid="{B79819DA-7875-48A8-9294-2F8FC24AAE76}"/>
    <cellStyle name="Įprastas 3 2 4 2 4 5" xfId="2761" xr:uid="{9A08FC54-35AB-47D5-80D6-67F869617748}"/>
    <cellStyle name="Įprastas 3 2 4 2 5" xfId="279" xr:uid="{83E8EB4E-ED66-453F-BDC0-20446FD49712}"/>
    <cellStyle name="Įprastas 3 2 4 2 5 2" xfId="455" xr:uid="{E8B2EC65-1E87-4BFD-B31D-DDFD25E5A77C}"/>
    <cellStyle name="Įprastas 3 2 4 2 5 2 2" xfId="900" xr:uid="{C04F29EA-89E0-43B6-90C7-9E510635D776}"/>
    <cellStyle name="Įprastas 3 2 4 2 5 2 2 2" xfId="2180" xr:uid="{2BE80873-6C4B-4E5E-99FC-D32D121A956F}"/>
    <cellStyle name="Įprastas 3 2 4 2 5 2 2 2 2" xfId="4741" xr:uid="{9F5175A1-3458-41B6-B492-41E3B5BC90FF}"/>
    <cellStyle name="Įprastas 3 2 4 2 5 2 2 3" xfId="3461" xr:uid="{D4A0BBB7-6B38-42CE-828C-5E969E747187}"/>
    <cellStyle name="Įprastas 3 2 4 2 5 2 3" xfId="1736" xr:uid="{162749EE-A8A3-40B5-818A-E21CFCC13565}"/>
    <cellStyle name="Įprastas 3 2 4 2 5 2 3 2" xfId="4297" xr:uid="{A2AF0325-D16A-4AC4-B862-8F4CC8BA26C5}"/>
    <cellStyle name="Įprastas 3 2 4 2 5 2 4" xfId="3017" xr:uid="{E65B2B75-F251-4F50-BAFF-A885BD4CA350}"/>
    <cellStyle name="Įprastas 3 2 4 2 5 3" xfId="899" xr:uid="{08F27DF4-AE34-4DD7-98B8-3D3CB6BAA0E6}"/>
    <cellStyle name="Įprastas 3 2 4 2 5 3 2" xfId="2179" xr:uid="{F313A3D7-B19F-4EDB-BAB7-6681BD37640A}"/>
    <cellStyle name="Įprastas 3 2 4 2 5 3 2 2" xfId="4740" xr:uid="{B3867E67-6AE6-48C1-BBB9-CED7EE662683}"/>
    <cellStyle name="Įprastas 3 2 4 2 5 3 3" xfId="3460" xr:uid="{98641D16-754D-4916-AFFD-DAC77C5C128B}"/>
    <cellStyle name="Įprastas 3 2 4 2 5 4" xfId="1560" xr:uid="{D2A5C191-ABF9-4499-8FFF-A9FC90F9C22F}"/>
    <cellStyle name="Įprastas 3 2 4 2 5 4 2" xfId="4121" xr:uid="{CA353D45-E9CE-49A6-88B3-F9EF578F70ED}"/>
    <cellStyle name="Įprastas 3 2 4 2 5 5" xfId="2841" xr:uid="{25F2A41B-1DE8-467F-9DCB-4887277A6B97}"/>
    <cellStyle name="Įprastas 3 2 4 2 6" xfId="448" xr:uid="{47C98EFC-379E-4119-A405-2BCA487F5907}"/>
    <cellStyle name="Įprastas 3 2 4 2 6 2" xfId="901" xr:uid="{B78EEDC0-4A67-48E1-B935-DAC456BE7B3D}"/>
    <cellStyle name="Įprastas 3 2 4 2 6 2 2" xfId="2181" xr:uid="{F91851A5-9679-49B3-B244-C10C3B693126}"/>
    <cellStyle name="Įprastas 3 2 4 2 6 2 2 2" xfId="4742" xr:uid="{BE68C1E2-2D21-4747-BEE6-281FF72714A0}"/>
    <cellStyle name="Įprastas 3 2 4 2 6 2 3" xfId="3462" xr:uid="{076D1AFF-7A2B-4F44-912B-A36DB0BE1613}"/>
    <cellStyle name="Įprastas 3 2 4 2 6 3" xfId="1729" xr:uid="{66D1E326-107E-4749-977C-6CB302A1B612}"/>
    <cellStyle name="Įprastas 3 2 4 2 6 3 2" xfId="4290" xr:uid="{1C2C635F-992A-4C92-BF78-8358A437EDC9}"/>
    <cellStyle name="Įprastas 3 2 4 2 6 4" xfId="3010" xr:uid="{7AA4D2C6-C06B-4C5C-85CD-B9F00847D1D7}"/>
    <cellStyle name="Įprastas 3 2 4 2 7" xfId="886" xr:uid="{B97EF969-CAE9-47FE-ABD0-04F47E9FBED1}"/>
    <cellStyle name="Įprastas 3 2 4 2 7 2" xfId="2166" xr:uid="{A5B1F28D-77D9-4AB3-AEE6-8BD7B03F4252}"/>
    <cellStyle name="Įprastas 3 2 4 2 7 2 2" xfId="4727" xr:uid="{14B85FB4-4FE3-4058-9C87-DCD59F75C56F}"/>
    <cellStyle name="Įprastas 3 2 4 2 7 3" xfId="3447" xr:uid="{F0EBB493-5316-4680-8B1C-F7B30EF89972}"/>
    <cellStyle name="Įprastas 3 2 4 2 8" xfId="1320" xr:uid="{EA288000-7DAC-4002-A9AB-4AED5E241B89}"/>
    <cellStyle name="Įprastas 3 2 4 2 8 2" xfId="3881" xr:uid="{E161537B-0E45-4A24-AFE0-B76133F9CE01}"/>
    <cellStyle name="Įprastas 3 2 4 2 9" xfId="2601" xr:uid="{6AE4E0F3-DD5A-43D7-AA5E-CFDA98D7D655}"/>
    <cellStyle name="Įprastas 3 2 4 3" xfId="59" xr:uid="{C6C34E23-7BC4-4E90-B1DB-71C75D912A20}"/>
    <cellStyle name="Įprastas 3 2 4 3 2" xfId="139" xr:uid="{972B2175-E81F-46B9-98B4-DFFA7B0B4D23}"/>
    <cellStyle name="Įprastas 3 2 4 3 2 2" xfId="457" xr:uid="{FAF0F715-E3E8-484C-8A8E-8298601FA4D8}"/>
    <cellStyle name="Įprastas 3 2 4 3 2 2 2" xfId="904" xr:uid="{2923B6A8-5845-408E-BB8E-2845D1FB9CE8}"/>
    <cellStyle name="Įprastas 3 2 4 3 2 2 2 2" xfId="2184" xr:uid="{4860751F-12A5-47CA-B9E0-E9FF5C46F325}"/>
    <cellStyle name="Įprastas 3 2 4 3 2 2 2 2 2" xfId="4745" xr:uid="{C939AEB3-5424-49D6-9CF1-03782934B243}"/>
    <cellStyle name="Įprastas 3 2 4 3 2 2 2 3" xfId="3465" xr:uid="{579917FE-98B5-483C-81AF-328BA75938D4}"/>
    <cellStyle name="Įprastas 3 2 4 3 2 2 3" xfId="1738" xr:uid="{706F6259-D838-4E66-8B2F-D29982AAC8D3}"/>
    <cellStyle name="Įprastas 3 2 4 3 2 2 3 2" xfId="4299" xr:uid="{7580090F-543E-4116-BDDF-DC90CA9D3749}"/>
    <cellStyle name="Įprastas 3 2 4 3 2 2 4" xfId="3019" xr:uid="{9D8DEC4A-9D6E-4529-91D8-26DC25DE7538}"/>
    <cellStyle name="Įprastas 3 2 4 3 2 3" xfId="903" xr:uid="{02090857-6C9E-4C31-90AC-010390C5F45D}"/>
    <cellStyle name="Įprastas 3 2 4 3 2 3 2" xfId="2183" xr:uid="{E1A2C326-3721-4714-94C3-43DCC4B199F7}"/>
    <cellStyle name="Įprastas 3 2 4 3 2 3 2 2" xfId="4744" xr:uid="{7FFDFF1D-31AB-4219-97D5-B141687AEC8F}"/>
    <cellStyle name="Įprastas 3 2 4 3 2 3 3" xfId="3464" xr:uid="{A6309C4B-2D6F-4374-806B-50CD6228A881}"/>
    <cellStyle name="Įprastas 3 2 4 3 2 4" xfId="1420" xr:uid="{3418D2AB-50DD-4317-A108-37C54B598C70}"/>
    <cellStyle name="Įprastas 3 2 4 3 2 4 2" xfId="3981" xr:uid="{8F74A3F5-2056-4287-90EE-480CE02DF651}"/>
    <cellStyle name="Įprastas 3 2 4 3 2 5" xfId="2701" xr:uid="{3B7203C2-BB2F-45DF-92C1-8A220F052CDA}"/>
    <cellStyle name="Įprastas 3 2 4 3 3" xfId="219" xr:uid="{100645CF-CDD6-4E69-AE20-F04C1FD26006}"/>
    <cellStyle name="Įprastas 3 2 4 3 3 2" xfId="458" xr:uid="{0781F73D-E709-46C5-AF89-488B5EB905D0}"/>
    <cellStyle name="Įprastas 3 2 4 3 3 2 2" xfId="906" xr:uid="{C3040F76-1967-4655-87FC-1713248103F1}"/>
    <cellStyle name="Įprastas 3 2 4 3 3 2 2 2" xfId="2186" xr:uid="{A2C91311-5C00-40DA-9513-6FB3087E35EB}"/>
    <cellStyle name="Įprastas 3 2 4 3 3 2 2 2 2" xfId="4747" xr:uid="{8E41C228-C627-40C1-A6CD-DF712D95E52D}"/>
    <cellStyle name="Įprastas 3 2 4 3 3 2 2 3" xfId="3467" xr:uid="{4CA8D727-46AF-470E-8716-B4C5899632DC}"/>
    <cellStyle name="Įprastas 3 2 4 3 3 2 3" xfId="1739" xr:uid="{E68A1116-081E-422C-9BF3-036B47ECE212}"/>
    <cellStyle name="Įprastas 3 2 4 3 3 2 3 2" xfId="4300" xr:uid="{43A4E8DB-D998-4FEF-B2FD-45D7B10827FA}"/>
    <cellStyle name="Įprastas 3 2 4 3 3 2 4" xfId="3020" xr:uid="{ABEE99B6-9866-44FA-A98E-112C9EBDB229}"/>
    <cellStyle name="Įprastas 3 2 4 3 3 3" xfId="905" xr:uid="{E4D47E1B-EB31-4C79-BD0D-95CFAAFC6734}"/>
    <cellStyle name="Įprastas 3 2 4 3 3 3 2" xfId="2185" xr:uid="{979B5591-1719-4937-A4C5-A6F46EE2B3C6}"/>
    <cellStyle name="Įprastas 3 2 4 3 3 3 2 2" xfId="4746" xr:uid="{F77A5E27-8B11-4DF1-8D0D-7095DF322988}"/>
    <cellStyle name="Įprastas 3 2 4 3 3 3 3" xfId="3466" xr:uid="{6B27C827-B15E-48F0-ADA0-13C47E4B2481}"/>
    <cellStyle name="Įprastas 3 2 4 3 3 4" xfId="1500" xr:uid="{0C702442-06B2-4C4D-9B9E-7D0E05C162A0}"/>
    <cellStyle name="Įprastas 3 2 4 3 3 4 2" xfId="4061" xr:uid="{3D4DA1FE-89EC-4652-9EEF-3CA49710C546}"/>
    <cellStyle name="Įprastas 3 2 4 3 3 5" xfId="2781" xr:uid="{86E79EFA-6433-40AC-A3CC-3EBA114B6F51}"/>
    <cellStyle name="Įprastas 3 2 4 3 4" xfId="299" xr:uid="{0470644D-843C-441D-8DF8-7E6C0FF0CC49}"/>
    <cellStyle name="Įprastas 3 2 4 3 4 2" xfId="459" xr:uid="{13D2D531-E27A-4578-B7B0-AECD4C9D35D8}"/>
    <cellStyle name="Įprastas 3 2 4 3 4 2 2" xfId="908" xr:uid="{A742AF67-42E2-4F7F-BBEA-9753E262E378}"/>
    <cellStyle name="Įprastas 3 2 4 3 4 2 2 2" xfId="2188" xr:uid="{FDB77DA2-B84D-49CA-9450-EABC1D003EB0}"/>
    <cellStyle name="Įprastas 3 2 4 3 4 2 2 2 2" xfId="4749" xr:uid="{E31DCD48-0640-4554-AC2A-9DF4772B98EA}"/>
    <cellStyle name="Įprastas 3 2 4 3 4 2 2 3" xfId="3469" xr:uid="{0DE50385-1A30-455B-962F-F020A00BF19C}"/>
    <cellStyle name="Įprastas 3 2 4 3 4 2 3" xfId="1740" xr:uid="{D5A09929-A8FB-4303-8CFB-B1712717213F}"/>
    <cellStyle name="Įprastas 3 2 4 3 4 2 3 2" xfId="4301" xr:uid="{4FCDC9C8-9F79-45AC-A2E0-8932A507E214}"/>
    <cellStyle name="Įprastas 3 2 4 3 4 2 4" xfId="3021" xr:uid="{0E0D8CC9-EEA6-479A-89EB-D5EF57853AD1}"/>
    <cellStyle name="Įprastas 3 2 4 3 4 3" xfId="907" xr:uid="{A6C52002-7515-4262-8BD3-C6BE06FF663D}"/>
    <cellStyle name="Įprastas 3 2 4 3 4 3 2" xfId="2187" xr:uid="{55FCB533-A9D9-41FB-80F7-B7E03FB44CA6}"/>
    <cellStyle name="Įprastas 3 2 4 3 4 3 2 2" xfId="4748" xr:uid="{1BDA99C8-3312-4955-A257-72A05E7B17A7}"/>
    <cellStyle name="Įprastas 3 2 4 3 4 3 3" xfId="3468" xr:uid="{48240864-B8F2-463E-8448-81E3F78698DF}"/>
    <cellStyle name="Įprastas 3 2 4 3 4 4" xfId="1580" xr:uid="{A701366F-A832-4FC1-A7C7-8C4F9ED862A9}"/>
    <cellStyle name="Įprastas 3 2 4 3 4 4 2" xfId="4141" xr:uid="{D0944BCB-2F5A-4326-A264-74C1BBBD3C26}"/>
    <cellStyle name="Įprastas 3 2 4 3 4 5" xfId="2861" xr:uid="{B9D1EA8B-A502-4676-8376-C04D4BE16CF6}"/>
    <cellStyle name="Įprastas 3 2 4 3 5" xfId="456" xr:uid="{01A6ADDD-B55C-45BD-97D1-DE8EF2C87304}"/>
    <cellStyle name="Įprastas 3 2 4 3 5 2" xfId="909" xr:uid="{37B50F02-B889-41AA-8632-BA5B0659133C}"/>
    <cellStyle name="Įprastas 3 2 4 3 5 2 2" xfId="2189" xr:uid="{F20B4307-E7D9-4562-A2AB-14C9C478D7C1}"/>
    <cellStyle name="Įprastas 3 2 4 3 5 2 2 2" xfId="4750" xr:uid="{5B889E83-E5CE-4392-A72D-8B45394D1C4E}"/>
    <cellStyle name="Įprastas 3 2 4 3 5 2 3" xfId="3470" xr:uid="{739E4E50-F2F6-47BB-8E05-1C89AC583513}"/>
    <cellStyle name="Įprastas 3 2 4 3 5 3" xfId="1737" xr:uid="{5FC3B8A3-84E5-4AE2-A2A8-F09A55919A99}"/>
    <cellStyle name="Įprastas 3 2 4 3 5 3 2" xfId="4298" xr:uid="{96233B76-64DF-43FF-8439-600EB1C4764B}"/>
    <cellStyle name="Įprastas 3 2 4 3 5 4" xfId="3018" xr:uid="{CE941ED1-D934-492A-BB11-CD0CB99B0767}"/>
    <cellStyle name="Įprastas 3 2 4 3 6" xfId="902" xr:uid="{57A29BDB-2F79-4BC3-A1A1-925DC3C04D42}"/>
    <cellStyle name="Įprastas 3 2 4 3 6 2" xfId="2182" xr:uid="{4EEE2FA9-B0C4-4EA3-A779-08295271E8E2}"/>
    <cellStyle name="Įprastas 3 2 4 3 6 2 2" xfId="4743" xr:uid="{5A380214-37B1-43EE-BF91-78BD0EBC9E35}"/>
    <cellStyle name="Įprastas 3 2 4 3 6 3" xfId="3463" xr:uid="{E36EBA83-89F6-4D91-B4E3-30C553F5E392}"/>
    <cellStyle name="Įprastas 3 2 4 3 7" xfId="1340" xr:uid="{A3C7C639-99B3-4891-B312-7EF2E0E6A185}"/>
    <cellStyle name="Įprastas 3 2 4 3 7 2" xfId="3901" xr:uid="{6AB87296-7AEA-40FC-B046-F0DD4B36C05C}"/>
    <cellStyle name="Įprastas 3 2 4 3 8" xfId="2621" xr:uid="{8D9F9CA1-057A-491A-A4F3-C798054D3653}"/>
    <cellStyle name="Įprastas 3 2 4 4" xfId="99" xr:uid="{3AB7A8FB-9863-47AD-BA3F-12C49133AB6D}"/>
    <cellStyle name="Įprastas 3 2 4 4 2" xfId="460" xr:uid="{F99D120C-13CE-4FEA-B348-4EB1516EE034}"/>
    <cellStyle name="Įprastas 3 2 4 4 2 2" xfId="911" xr:uid="{D82B28F2-15CE-4677-8143-74625CCEA297}"/>
    <cellStyle name="Įprastas 3 2 4 4 2 2 2" xfId="2191" xr:uid="{87C4B448-B60F-4319-B25A-7F5387E86532}"/>
    <cellStyle name="Įprastas 3 2 4 4 2 2 2 2" xfId="4752" xr:uid="{08474496-F5C6-48C3-A19A-F0AC10676BAA}"/>
    <cellStyle name="Įprastas 3 2 4 4 2 2 3" xfId="3472" xr:uid="{EFEC33CB-2ED7-4ED2-90DD-5B8DDB476547}"/>
    <cellStyle name="Įprastas 3 2 4 4 2 3" xfId="1741" xr:uid="{86E376EE-C796-4499-89FC-0CA864B3E1BC}"/>
    <cellStyle name="Įprastas 3 2 4 4 2 3 2" xfId="4302" xr:uid="{CFF4CF36-B275-4186-B947-9011F523D139}"/>
    <cellStyle name="Įprastas 3 2 4 4 2 4" xfId="3022" xr:uid="{D3FA446E-B28A-4C56-9FE0-64C71F6F1906}"/>
    <cellStyle name="Įprastas 3 2 4 4 3" xfId="910" xr:uid="{F497697D-75A1-49E9-9187-BBC5232D1B2F}"/>
    <cellStyle name="Įprastas 3 2 4 4 3 2" xfId="2190" xr:uid="{219F1525-1029-4848-913C-A9B58F5F120C}"/>
    <cellStyle name="Įprastas 3 2 4 4 3 2 2" xfId="4751" xr:uid="{BFBE717F-778E-4140-9B0E-CF77C3B71F24}"/>
    <cellStyle name="Įprastas 3 2 4 4 3 3" xfId="3471" xr:uid="{6E124D76-9B59-423D-B27B-BA51852AB4BE}"/>
    <cellStyle name="Įprastas 3 2 4 4 4" xfId="1380" xr:uid="{9479F85C-C779-4B95-960B-6E5022F83BCA}"/>
    <cellStyle name="Įprastas 3 2 4 4 4 2" xfId="3941" xr:uid="{BCB7290A-314C-4E63-82BF-E72B3034DECC}"/>
    <cellStyle name="Įprastas 3 2 4 4 5" xfId="2661" xr:uid="{7C8CA0B3-5F78-49D1-9890-A7581C80313B}"/>
    <cellStyle name="Įprastas 3 2 4 5" xfId="179" xr:uid="{E264A62F-8380-46C5-936D-17F35D9F456A}"/>
    <cellStyle name="Įprastas 3 2 4 5 2" xfId="461" xr:uid="{3739C04A-8DDE-4861-A00D-073096C03B07}"/>
    <cellStyle name="Įprastas 3 2 4 5 2 2" xfId="913" xr:uid="{8054BA85-2D81-4BCE-97FA-48E830C9E175}"/>
    <cellStyle name="Įprastas 3 2 4 5 2 2 2" xfId="2193" xr:uid="{196CED98-D9A8-4047-9A75-10BBA4D5C892}"/>
    <cellStyle name="Įprastas 3 2 4 5 2 2 2 2" xfId="4754" xr:uid="{C4D35A8B-C38F-447C-A6B8-C4B5E03C3056}"/>
    <cellStyle name="Įprastas 3 2 4 5 2 2 3" xfId="3474" xr:uid="{983A97CE-F053-4616-8830-B2E4C8D68F9F}"/>
    <cellStyle name="Įprastas 3 2 4 5 2 3" xfId="1742" xr:uid="{B194FB31-9B71-4F75-B8CD-46529B8AED3C}"/>
    <cellStyle name="Įprastas 3 2 4 5 2 3 2" xfId="4303" xr:uid="{55604F43-1661-4D30-AA24-8C265BCBFD64}"/>
    <cellStyle name="Įprastas 3 2 4 5 2 4" xfId="3023" xr:uid="{36580EDC-550F-4014-85C5-0E4D933A8D83}"/>
    <cellStyle name="Įprastas 3 2 4 5 3" xfId="912" xr:uid="{C8B4F0B0-1116-41B4-96D2-F6D73C8D99CE}"/>
    <cellStyle name="Įprastas 3 2 4 5 3 2" xfId="2192" xr:uid="{B8384D01-3299-4865-AFFF-E805BBCF8316}"/>
    <cellStyle name="Įprastas 3 2 4 5 3 2 2" xfId="4753" xr:uid="{A08A48FF-5710-4717-B12A-0E764B968C2E}"/>
    <cellStyle name="Įprastas 3 2 4 5 3 3" xfId="3473" xr:uid="{7B80F6FA-35AA-448B-9D86-E8065B38C2A0}"/>
    <cellStyle name="Įprastas 3 2 4 5 4" xfId="1460" xr:uid="{2C9EC602-0098-462A-8AB4-9ECD1E11D790}"/>
    <cellStyle name="Įprastas 3 2 4 5 4 2" xfId="4021" xr:uid="{C69FA30A-2A49-402E-9F94-783D7AE66588}"/>
    <cellStyle name="Įprastas 3 2 4 5 5" xfId="2741" xr:uid="{FC8DAEE1-7009-4234-9B4D-FFC0A75DC8CE}"/>
    <cellStyle name="Įprastas 3 2 4 6" xfId="259" xr:uid="{D36887A0-EC2D-499F-AB22-8355AE593CB1}"/>
    <cellStyle name="Įprastas 3 2 4 6 2" xfId="462" xr:uid="{E45F6E23-FD12-491F-AD4B-D12B2599B15A}"/>
    <cellStyle name="Įprastas 3 2 4 6 2 2" xfId="915" xr:uid="{1115A435-2C74-4AED-AA35-C239DC04B79A}"/>
    <cellStyle name="Įprastas 3 2 4 6 2 2 2" xfId="2195" xr:uid="{9819599D-6B69-48C9-AFE9-4BFFBDF2B8E1}"/>
    <cellStyle name="Įprastas 3 2 4 6 2 2 2 2" xfId="4756" xr:uid="{BC66EC36-CF98-430D-AAB6-4A10FF7709CD}"/>
    <cellStyle name="Įprastas 3 2 4 6 2 2 3" xfId="3476" xr:uid="{ACFE49D2-8F89-4592-81CF-194101ECA0AE}"/>
    <cellStyle name="Įprastas 3 2 4 6 2 3" xfId="1743" xr:uid="{0BFDCCC4-0CFF-4E08-A677-C901C636C164}"/>
    <cellStyle name="Įprastas 3 2 4 6 2 3 2" xfId="4304" xr:uid="{DC5F5628-1164-46D9-A957-C982693E3BD6}"/>
    <cellStyle name="Įprastas 3 2 4 6 2 4" xfId="3024" xr:uid="{FF6323E9-2954-475C-B0F8-600DA9E888A8}"/>
    <cellStyle name="Įprastas 3 2 4 6 3" xfId="914" xr:uid="{BE98EA44-F7E6-423D-9F65-C694DC9F640B}"/>
    <cellStyle name="Įprastas 3 2 4 6 3 2" xfId="2194" xr:uid="{C6CB9280-47C2-45E9-94B3-09AA3A8A8B85}"/>
    <cellStyle name="Įprastas 3 2 4 6 3 2 2" xfId="4755" xr:uid="{7B4AF29F-A79A-495D-8397-E49895E191A5}"/>
    <cellStyle name="Įprastas 3 2 4 6 3 3" xfId="3475" xr:uid="{849EAE71-8C62-45EE-B7CA-E6D62D3E1BC8}"/>
    <cellStyle name="Įprastas 3 2 4 6 4" xfId="1540" xr:uid="{17056392-BBA2-4725-BEEF-C03125E98C46}"/>
    <cellStyle name="Įprastas 3 2 4 6 4 2" xfId="4101" xr:uid="{3959EA8A-A524-4745-82B0-5D9EC1246969}"/>
    <cellStyle name="Įprastas 3 2 4 6 5" xfId="2821" xr:uid="{76920F6F-E2F1-408E-9837-B6A597495A64}"/>
    <cellStyle name="Įprastas 3 2 4 7" xfId="447" xr:uid="{C660DA86-059F-4FB6-A1DA-B717533C35ED}"/>
    <cellStyle name="Įprastas 3 2 4 7 2" xfId="916" xr:uid="{2EDC227D-D571-4F3A-BFD1-1D1956E82CF4}"/>
    <cellStyle name="Įprastas 3 2 4 7 2 2" xfId="2196" xr:uid="{302C5F57-FF8E-4BE5-A496-876D2F3A7B29}"/>
    <cellStyle name="Įprastas 3 2 4 7 2 2 2" xfId="4757" xr:uid="{358E906C-A7D8-4DE9-899B-22617AE51994}"/>
    <cellStyle name="Įprastas 3 2 4 7 2 3" xfId="3477" xr:uid="{61DFF15E-C7B9-4C4C-8E5A-297B6F077B2F}"/>
    <cellStyle name="Įprastas 3 2 4 7 3" xfId="1728" xr:uid="{6A7D3998-F490-4B52-9343-A149FDAE86FF}"/>
    <cellStyle name="Įprastas 3 2 4 7 3 2" xfId="4289" xr:uid="{3C3785B3-2B04-4BBE-AB0A-67E50AD7F6B6}"/>
    <cellStyle name="Įprastas 3 2 4 7 4" xfId="3009" xr:uid="{8EBDEFF5-84B7-4606-A077-440687F74B80}"/>
    <cellStyle name="Įprastas 3 2 4 8" xfId="885" xr:uid="{D63DFF2E-6570-435D-9AD4-FEDB3E8F1E0F}"/>
    <cellStyle name="Įprastas 3 2 4 8 2" xfId="2165" xr:uid="{FD8F57B0-4540-42C2-B674-D487686BC9CB}"/>
    <cellStyle name="Įprastas 3 2 4 8 2 2" xfId="4726" xr:uid="{9C7FD99D-9533-4CAC-8B65-AD873CFF1127}"/>
    <cellStyle name="Įprastas 3 2 4 8 3" xfId="3446" xr:uid="{FB0DECCF-70CE-4DE0-8020-B446D74DAACD}"/>
    <cellStyle name="Įprastas 3 2 4 9" xfId="1300" xr:uid="{618C56D4-2413-404C-A5F6-BB1257B55C24}"/>
    <cellStyle name="Įprastas 3 2 4 9 2" xfId="3861" xr:uid="{F7AEDCED-3474-48BC-8F5A-B6E533B7390D}"/>
    <cellStyle name="Įprastas 3 2 5" xfId="27" xr:uid="{00000000-0005-0000-0000-000012000000}"/>
    <cellStyle name="Įprastas 3 2 5 10" xfId="2589" xr:uid="{1F6289A6-8318-4374-AAB3-C9C538D56896}"/>
    <cellStyle name="Įprastas 3 2 5 2" xfId="47" xr:uid="{2F93986A-2C91-4E4A-A42A-0A362BB05F79}"/>
    <cellStyle name="Įprastas 3 2 5 2 2" xfId="87" xr:uid="{D19938F2-267B-415C-A6C0-E94AE80DE609}"/>
    <cellStyle name="Įprastas 3 2 5 2 2 2" xfId="167" xr:uid="{123A4B2C-09CB-4DDD-A5A7-0315CA98F323}"/>
    <cellStyle name="Įprastas 3 2 5 2 2 2 2" xfId="466" xr:uid="{31A8033B-5D5F-48E5-A6B7-5E755A73AF24}"/>
    <cellStyle name="Įprastas 3 2 5 2 2 2 2 2" xfId="921" xr:uid="{1EEC1EF2-4EB1-4E29-AD39-811E62924BC2}"/>
    <cellStyle name="Įprastas 3 2 5 2 2 2 2 2 2" xfId="2201" xr:uid="{F9316855-C1F7-42CD-A478-CF469327FEFC}"/>
    <cellStyle name="Įprastas 3 2 5 2 2 2 2 2 2 2" xfId="4762" xr:uid="{F90711AB-04C7-4391-A8C0-87F66E73D329}"/>
    <cellStyle name="Įprastas 3 2 5 2 2 2 2 2 3" xfId="3482" xr:uid="{526E3309-E6C6-4C42-974A-31679BF3309C}"/>
    <cellStyle name="Įprastas 3 2 5 2 2 2 2 3" xfId="1747" xr:uid="{CF835A13-EBD5-41D0-AAE6-B3A051C1564F}"/>
    <cellStyle name="Įprastas 3 2 5 2 2 2 2 3 2" xfId="4308" xr:uid="{D13DA605-E1B7-420F-9AD5-153894DCE309}"/>
    <cellStyle name="Įprastas 3 2 5 2 2 2 2 4" xfId="3028" xr:uid="{D7F068A7-6F67-49AA-8202-1D0C7E64EEA9}"/>
    <cellStyle name="Įprastas 3 2 5 2 2 2 3" xfId="920" xr:uid="{8FE79A18-E8FC-4878-B01B-1D0C88442C24}"/>
    <cellStyle name="Įprastas 3 2 5 2 2 2 3 2" xfId="2200" xr:uid="{042C3BDB-3A4E-4C56-9CDA-E94FD1D40638}"/>
    <cellStyle name="Įprastas 3 2 5 2 2 2 3 2 2" xfId="4761" xr:uid="{87ADA6C0-1788-485E-A65F-06A6A84700E5}"/>
    <cellStyle name="Įprastas 3 2 5 2 2 2 3 3" xfId="3481" xr:uid="{CC00D0F7-B982-427E-A289-65AACB20E255}"/>
    <cellStyle name="Įprastas 3 2 5 2 2 2 4" xfId="1448" xr:uid="{29596FDA-C40E-464F-8F65-34273FAE1B82}"/>
    <cellStyle name="Įprastas 3 2 5 2 2 2 4 2" xfId="4009" xr:uid="{46A9BA28-08DC-42DB-B090-8FA3460E6160}"/>
    <cellStyle name="Įprastas 3 2 5 2 2 2 5" xfId="2729" xr:uid="{AC57D8E5-6EBA-4A47-B980-D4F3BF0324FB}"/>
    <cellStyle name="Įprastas 3 2 5 2 2 3" xfId="247" xr:uid="{25D4614A-81D2-4CBA-9CB5-44374D327265}"/>
    <cellStyle name="Įprastas 3 2 5 2 2 3 2" xfId="467" xr:uid="{0731D79E-4062-4760-929E-F671AF0311B5}"/>
    <cellStyle name="Įprastas 3 2 5 2 2 3 2 2" xfId="923" xr:uid="{D9C96592-BA6E-4C4A-8BA0-E4725508A885}"/>
    <cellStyle name="Įprastas 3 2 5 2 2 3 2 2 2" xfId="2203" xr:uid="{D0D65DA1-548F-444E-A5F5-8ED63B4046DE}"/>
    <cellStyle name="Įprastas 3 2 5 2 2 3 2 2 2 2" xfId="4764" xr:uid="{2EB89282-30C7-418B-A9F7-F35FAE5C5841}"/>
    <cellStyle name="Įprastas 3 2 5 2 2 3 2 2 3" xfId="3484" xr:uid="{87299461-EFEC-4B16-A822-F70C31F91518}"/>
    <cellStyle name="Įprastas 3 2 5 2 2 3 2 3" xfId="1748" xr:uid="{61F3F4FF-5E94-40AF-951E-9CB22DB80FBA}"/>
    <cellStyle name="Įprastas 3 2 5 2 2 3 2 3 2" xfId="4309" xr:uid="{27A1C85C-A0AD-45B3-8E31-7CFD1FC5D06A}"/>
    <cellStyle name="Įprastas 3 2 5 2 2 3 2 4" xfId="3029" xr:uid="{E48DD470-A5E2-41D8-8EDC-F825117A45E1}"/>
    <cellStyle name="Įprastas 3 2 5 2 2 3 3" xfId="922" xr:uid="{C56C7535-789E-44AE-B597-E064C7BD6BA1}"/>
    <cellStyle name="Įprastas 3 2 5 2 2 3 3 2" xfId="2202" xr:uid="{6194BEDC-36F5-4B12-A514-44C495E9A202}"/>
    <cellStyle name="Įprastas 3 2 5 2 2 3 3 2 2" xfId="4763" xr:uid="{681BE8E7-5BFB-4D42-8DB5-C5E0BC1A900F}"/>
    <cellStyle name="Įprastas 3 2 5 2 2 3 3 3" xfId="3483" xr:uid="{CDE3BD6C-1BAB-421E-8981-5C8B686C0A11}"/>
    <cellStyle name="Įprastas 3 2 5 2 2 3 4" xfId="1528" xr:uid="{774E46A8-CBB9-4F87-967F-E4F9BCAAEB2A}"/>
    <cellStyle name="Įprastas 3 2 5 2 2 3 4 2" xfId="4089" xr:uid="{6F262D5F-05B8-4EAD-8445-1C9DCB1D8CA1}"/>
    <cellStyle name="Įprastas 3 2 5 2 2 3 5" xfId="2809" xr:uid="{F6624737-35D5-4745-8972-5C463D3EE870}"/>
    <cellStyle name="Įprastas 3 2 5 2 2 4" xfId="327" xr:uid="{A6E80A7D-FC76-4D5C-B1CD-3B3724946BAC}"/>
    <cellStyle name="Įprastas 3 2 5 2 2 4 2" xfId="468" xr:uid="{BED54244-031A-4AC8-AF6E-D9A797A289E5}"/>
    <cellStyle name="Įprastas 3 2 5 2 2 4 2 2" xfId="925" xr:uid="{8B8D8A21-1B22-4CB7-95EC-AADF66B133F2}"/>
    <cellStyle name="Įprastas 3 2 5 2 2 4 2 2 2" xfId="2205" xr:uid="{7487C851-58AC-41C6-B1D4-5EB8A359EAD5}"/>
    <cellStyle name="Įprastas 3 2 5 2 2 4 2 2 2 2" xfId="4766" xr:uid="{F8F7D805-C855-4C31-9A56-BA675C3F833C}"/>
    <cellStyle name="Įprastas 3 2 5 2 2 4 2 2 3" xfId="3486" xr:uid="{022B02F1-6E98-4944-A62B-D7B24ACCB750}"/>
    <cellStyle name="Įprastas 3 2 5 2 2 4 2 3" xfId="1749" xr:uid="{28C9BC4A-D313-4C9D-901F-628B62DDA92C}"/>
    <cellStyle name="Įprastas 3 2 5 2 2 4 2 3 2" xfId="4310" xr:uid="{1BC060BF-EA38-4F26-88E5-114394D30B51}"/>
    <cellStyle name="Įprastas 3 2 5 2 2 4 2 4" xfId="3030" xr:uid="{BCF756FF-0063-417B-92D6-8D4E5E1BA1FE}"/>
    <cellStyle name="Įprastas 3 2 5 2 2 4 3" xfId="924" xr:uid="{20CBFFE6-8884-4A09-85B6-22DE3B65379D}"/>
    <cellStyle name="Įprastas 3 2 5 2 2 4 3 2" xfId="2204" xr:uid="{75486F8E-C4BD-46DF-A77D-C3446B03FD63}"/>
    <cellStyle name="Įprastas 3 2 5 2 2 4 3 2 2" xfId="4765" xr:uid="{41A37DE0-FB84-4F6E-8519-AB294600EACF}"/>
    <cellStyle name="Įprastas 3 2 5 2 2 4 3 3" xfId="3485" xr:uid="{5C731837-F07F-4BE0-A469-5619AA20FFAC}"/>
    <cellStyle name="Įprastas 3 2 5 2 2 4 4" xfId="1608" xr:uid="{3D894345-7856-4CCA-8B37-AF8BFC023EFB}"/>
    <cellStyle name="Įprastas 3 2 5 2 2 4 4 2" xfId="4169" xr:uid="{4EED5552-F928-4554-93B4-51C624F6A9D4}"/>
    <cellStyle name="Įprastas 3 2 5 2 2 4 5" xfId="2889" xr:uid="{A49D8B1C-4C26-4C5B-BDF6-066B4B3E2D1D}"/>
    <cellStyle name="Įprastas 3 2 5 2 2 5" xfId="465" xr:uid="{521BCF26-B59C-458F-A249-134F1F865A3D}"/>
    <cellStyle name="Įprastas 3 2 5 2 2 5 2" xfId="926" xr:uid="{0AC91255-5E95-47D1-B39D-70AA0ADD3282}"/>
    <cellStyle name="Įprastas 3 2 5 2 2 5 2 2" xfId="2206" xr:uid="{C7C4A3D2-2F0E-4857-8728-CCCE50B4B72E}"/>
    <cellStyle name="Įprastas 3 2 5 2 2 5 2 2 2" xfId="4767" xr:uid="{AF1A178D-66E3-4605-BFDB-278FF6617221}"/>
    <cellStyle name="Įprastas 3 2 5 2 2 5 2 3" xfId="3487" xr:uid="{F0B3D195-D984-4FC8-B638-48E00865B5E0}"/>
    <cellStyle name="Įprastas 3 2 5 2 2 5 3" xfId="1746" xr:uid="{940F10FB-C75C-4AE6-9144-ABD12DB1ED2F}"/>
    <cellStyle name="Įprastas 3 2 5 2 2 5 3 2" xfId="4307" xr:uid="{CF0AC919-FDD9-4FD9-BE2A-5DD360765F17}"/>
    <cellStyle name="Įprastas 3 2 5 2 2 5 4" xfId="3027" xr:uid="{55F4ECFA-0007-42B0-AC91-252F9BA195D5}"/>
    <cellStyle name="Įprastas 3 2 5 2 2 6" xfId="919" xr:uid="{DCF70793-898F-4340-B097-C22392634855}"/>
    <cellStyle name="Įprastas 3 2 5 2 2 6 2" xfId="2199" xr:uid="{EF112523-FC9E-4D00-AF67-CDEFF60C8FEE}"/>
    <cellStyle name="Įprastas 3 2 5 2 2 6 2 2" xfId="4760" xr:uid="{480BF160-9231-4735-847A-9A6223F0BEB4}"/>
    <cellStyle name="Įprastas 3 2 5 2 2 6 3" xfId="3480" xr:uid="{7BB19106-E58D-431E-94EF-E56D2200CFE5}"/>
    <cellStyle name="Įprastas 3 2 5 2 2 7" xfId="1368" xr:uid="{71F7E624-61A7-42B2-82DB-A207F3EAE033}"/>
    <cellStyle name="Įprastas 3 2 5 2 2 7 2" xfId="3929" xr:uid="{C0AE7832-D96A-4730-86A1-128A04FDFA0D}"/>
    <cellStyle name="Įprastas 3 2 5 2 2 8" xfId="2649" xr:uid="{486F917C-BBE0-49F3-9AC1-793BC9A533A9}"/>
    <cellStyle name="Įprastas 3 2 5 2 3" xfId="127" xr:uid="{27F0C223-B432-48C0-A4A0-D17BBD793D2C}"/>
    <cellStyle name="Įprastas 3 2 5 2 3 2" xfId="469" xr:uid="{D4AC5210-2650-4080-BE33-60B453659CF3}"/>
    <cellStyle name="Įprastas 3 2 5 2 3 2 2" xfId="928" xr:uid="{A354A0E4-4417-41AD-8A9F-97610A66F0CF}"/>
    <cellStyle name="Įprastas 3 2 5 2 3 2 2 2" xfId="2208" xr:uid="{F9342581-A3E0-4EDE-9EAA-9CC498A6FFB2}"/>
    <cellStyle name="Įprastas 3 2 5 2 3 2 2 2 2" xfId="4769" xr:uid="{5B31A4AE-8583-4616-8711-478DBBA53C5F}"/>
    <cellStyle name="Įprastas 3 2 5 2 3 2 2 3" xfId="3489" xr:uid="{4B17D309-B88D-48E7-9468-60CEF3909869}"/>
    <cellStyle name="Įprastas 3 2 5 2 3 2 3" xfId="1750" xr:uid="{96BD3257-73BA-4ADF-9F6A-1EA26D2E4DD3}"/>
    <cellStyle name="Įprastas 3 2 5 2 3 2 3 2" xfId="4311" xr:uid="{4DF464AE-237D-40B5-BCA0-162264F89A00}"/>
    <cellStyle name="Įprastas 3 2 5 2 3 2 4" xfId="3031" xr:uid="{A588616A-41E6-4671-BA85-B656344373A0}"/>
    <cellStyle name="Įprastas 3 2 5 2 3 3" xfId="927" xr:uid="{F49E4C7A-B5EC-4065-8560-B40A3E70B3EA}"/>
    <cellStyle name="Įprastas 3 2 5 2 3 3 2" xfId="2207" xr:uid="{383A1FDF-0C6A-4BF1-A414-437FAA2D4C7F}"/>
    <cellStyle name="Įprastas 3 2 5 2 3 3 2 2" xfId="4768" xr:uid="{EA727545-6D69-4EBB-B062-541E2256798F}"/>
    <cellStyle name="Įprastas 3 2 5 2 3 3 3" xfId="3488" xr:uid="{1BCDD307-0DE7-4A32-AD1B-B3290D114678}"/>
    <cellStyle name="Įprastas 3 2 5 2 3 4" xfId="1408" xr:uid="{07DF8614-D436-4F75-9485-7BCF874329A2}"/>
    <cellStyle name="Įprastas 3 2 5 2 3 4 2" xfId="3969" xr:uid="{48602360-8F8A-49AB-A592-92F6C0D5DD4C}"/>
    <cellStyle name="Įprastas 3 2 5 2 3 5" xfId="2689" xr:uid="{3A0E8033-A25A-4BA9-AB4D-BA24B2AD48F6}"/>
    <cellStyle name="Įprastas 3 2 5 2 4" xfId="207" xr:uid="{5AB96534-E78B-404C-A68E-907548A44D10}"/>
    <cellStyle name="Įprastas 3 2 5 2 4 2" xfId="470" xr:uid="{19E3B261-088C-4C7C-86C5-E7FBC59D11D8}"/>
    <cellStyle name="Įprastas 3 2 5 2 4 2 2" xfId="930" xr:uid="{BE513964-8BBB-446D-9C02-7AC9AD44B34F}"/>
    <cellStyle name="Įprastas 3 2 5 2 4 2 2 2" xfId="2210" xr:uid="{5A78D2F4-54B6-4174-B407-26DEAE4C2C4A}"/>
    <cellStyle name="Įprastas 3 2 5 2 4 2 2 2 2" xfId="4771" xr:uid="{64AF6BFA-8B59-4C2E-907E-0A0965E01143}"/>
    <cellStyle name="Įprastas 3 2 5 2 4 2 2 3" xfId="3491" xr:uid="{50FED56C-3059-4CE3-A0DD-C3C2B05EA4AA}"/>
    <cellStyle name="Įprastas 3 2 5 2 4 2 3" xfId="1751" xr:uid="{4F45A124-B8DD-4D18-868C-7D538D0C5BF1}"/>
    <cellStyle name="Įprastas 3 2 5 2 4 2 3 2" xfId="4312" xr:uid="{870F72DA-108A-4FB7-81FA-D972B56A9026}"/>
    <cellStyle name="Įprastas 3 2 5 2 4 2 4" xfId="3032" xr:uid="{2EB04CAF-5076-44A8-80AC-8DFA1F8ECF57}"/>
    <cellStyle name="Įprastas 3 2 5 2 4 3" xfId="929" xr:uid="{8DDEB134-7326-4BC1-839E-185A99B777DC}"/>
    <cellStyle name="Įprastas 3 2 5 2 4 3 2" xfId="2209" xr:uid="{9BB1EC30-3A09-43C9-96FE-85A080A76A69}"/>
    <cellStyle name="Įprastas 3 2 5 2 4 3 2 2" xfId="4770" xr:uid="{0C0356A0-6F39-43E3-A2B6-2BBB351A0DD2}"/>
    <cellStyle name="Įprastas 3 2 5 2 4 3 3" xfId="3490" xr:uid="{5C53E3A1-F871-4109-A323-112997C25D7D}"/>
    <cellStyle name="Įprastas 3 2 5 2 4 4" xfId="1488" xr:uid="{8E939115-C42F-4412-9306-FCBC7531CF08}"/>
    <cellStyle name="Įprastas 3 2 5 2 4 4 2" xfId="4049" xr:uid="{85608C25-6352-4EE0-875F-3D2A971FB336}"/>
    <cellStyle name="Įprastas 3 2 5 2 4 5" xfId="2769" xr:uid="{2E3D6446-7E98-4A23-B914-27CD8EDBFF81}"/>
    <cellStyle name="Įprastas 3 2 5 2 5" xfId="287" xr:uid="{E4CA789B-AFAE-40C8-8A8D-3CF12E2542EA}"/>
    <cellStyle name="Įprastas 3 2 5 2 5 2" xfId="471" xr:uid="{9AC16565-CDE6-4F4C-B758-381F6BD35B1E}"/>
    <cellStyle name="Įprastas 3 2 5 2 5 2 2" xfId="932" xr:uid="{D0D547BF-4692-4EA1-80B8-FACF373530C4}"/>
    <cellStyle name="Įprastas 3 2 5 2 5 2 2 2" xfId="2212" xr:uid="{75056991-A00D-4DA9-BCDF-4A57D0CD16D0}"/>
    <cellStyle name="Įprastas 3 2 5 2 5 2 2 2 2" xfId="4773" xr:uid="{6FC28507-8A1F-4447-B0B0-B3F419C31B10}"/>
    <cellStyle name="Įprastas 3 2 5 2 5 2 2 3" xfId="3493" xr:uid="{E263AC8D-227C-4B07-AE47-759A90BB57A8}"/>
    <cellStyle name="Įprastas 3 2 5 2 5 2 3" xfId="1752" xr:uid="{ECCABEEB-1F08-4737-84CF-7AF35599597B}"/>
    <cellStyle name="Įprastas 3 2 5 2 5 2 3 2" xfId="4313" xr:uid="{BE10BCC0-AD93-4F34-97DB-F1697AE13223}"/>
    <cellStyle name="Įprastas 3 2 5 2 5 2 4" xfId="3033" xr:uid="{63F896FE-B55A-4259-9BC2-329D209017DD}"/>
    <cellStyle name="Įprastas 3 2 5 2 5 3" xfId="931" xr:uid="{F204B634-CF1B-47ED-858B-87316F0BF710}"/>
    <cellStyle name="Įprastas 3 2 5 2 5 3 2" xfId="2211" xr:uid="{BD157EE3-4C9B-4B2D-A918-AA4FF5C8598B}"/>
    <cellStyle name="Įprastas 3 2 5 2 5 3 2 2" xfId="4772" xr:uid="{E0D48813-FD34-4729-ABEC-BF2C2935D152}"/>
    <cellStyle name="Įprastas 3 2 5 2 5 3 3" xfId="3492" xr:uid="{A57C2E23-DAE7-4EB3-A869-3E01872D06CB}"/>
    <cellStyle name="Įprastas 3 2 5 2 5 4" xfId="1568" xr:uid="{487D0D3D-8564-46B0-8BAB-AA2EC6E0091D}"/>
    <cellStyle name="Įprastas 3 2 5 2 5 4 2" xfId="4129" xr:uid="{0E8D6566-7E89-429A-B1F9-83008ACC7BB3}"/>
    <cellStyle name="Įprastas 3 2 5 2 5 5" xfId="2849" xr:uid="{CF5CE643-94F1-4BDA-AFE9-38170451B3CD}"/>
    <cellStyle name="Įprastas 3 2 5 2 6" xfId="464" xr:uid="{77130519-805C-47FB-9B4C-D919DDC53194}"/>
    <cellStyle name="Įprastas 3 2 5 2 6 2" xfId="933" xr:uid="{04A40755-2485-4233-A7E4-30A783DE6648}"/>
    <cellStyle name="Įprastas 3 2 5 2 6 2 2" xfId="2213" xr:uid="{427E6E78-B0FB-4516-8DF0-DB20B0E09D96}"/>
    <cellStyle name="Įprastas 3 2 5 2 6 2 2 2" xfId="4774" xr:uid="{C2A60E8B-3BAF-4A02-9723-4CBF9E9BF30F}"/>
    <cellStyle name="Įprastas 3 2 5 2 6 2 3" xfId="3494" xr:uid="{5ABAD48F-2225-432C-809B-EAD6834D22E1}"/>
    <cellStyle name="Įprastas 3 2 5 2 6 3" xfId="1745" xr:uid="{72EB3485-A4E1-4E16-872A-E4BE22E735E2}"/>
    <cellStyle name="Įprastas 3 2 5 2 6 3 2" xfId="4306" xr:uid="{AD4620BC-CF6D-4368-B916-212ABF54070D}"/>
    <cellStyle name="Įprastas 3 2 5 2 6 4" xfId="3026" xr:uid="{1CA801FC-9156-4F2B-BA2D-7F3000AF2F00}"/>
    <cellStyle name="Įprastas 3 2 5 2 7" xfId="918" xr:uid="{8FDC0CC1-9246-450E-9D4C-9A5130A7ABD6}"/>
    <cellStyle name="Įprastas 3 2 5 2 7 2" xfId="2198" xr:uid="{2CFE520B-9651-4062-9B1F-F7C4893CE709}"/>
    <cellStyle name="Įprastas 3 2 5 2 7 2 2" xfId="4759" xr:uid="{3F502ADA-2C24-4AAF-9A49-C95ACCB96C2C}"/>
    <cellStyle name="Įprastas 3 2 5 2 7 3" xfId="3479" xr:uid="{2DF2661C-7E1C-4E0B-B6F0-D569B7AA4A15}"/>
    <cellStyle name="Įprastas 3 2 5 2 8" xfId="1328" xr:uid="{513FCC90-7D8D-4EDA-B37E-F20CCDC7C8E6}"/>
    <cellStyle name="Įprastas 3 2 5 2 8 2" xfId="3889" xr:uid="{3CB577BE-07D2-4CBB-9497-79D8BA37C3F5}"/>
    <cellStyle name="Įprastas 3 2 5 2 9" xfId="2609" xr:uid="{1300B3D2-CC15-4451-B47C-138120E09C8E}"/>
    <cellStyle name="Įprastas 3 2 5 3" xfId="67" xr:uid="{42B1D744-7944-4283-B9D6-3764E191E04A}"/>
    <cellStyle name="Įprastas 3 2 5 3 2" xfId="147" xr:uid="{4411DE5F-AB26-4E24-83EF-D3D9BE352BFD}"/>
    <cellStyle name="Įprastas 3 2 5 3 2 2" xfId="473" xr:uid="{8866E61D-64BB-4F9A-BEA8-451CE0E69845}"/>
    <cellStyle name="Įprastas 3 2 5 3 2 2 2" xfId="936" xr:uid="{9DA5B40E-B0E3-4068-8FDA-FB0EA4CA1139}"/>
    <cellStyle name="Įprastas 3 2 5 3 2 2 2 2" xfId="2216" xr:uid="{5EED02EE-148D-4959-B062-2B765C46B300}"/>
    <cellStyle name="Įprastas 3 2 5 3 2 2 2 2 2" xfId="4777" xr:uid="{D7B35F6D-5298-40AC-A05C-DE5A9796AD5E}"/>
    <cellStyle name="Įprastas 3 2 5 3 2 2 2 3" xfId="3497" xr:uid="{94EF5F34-9934-46EE-97BC-560F2B8C004F}"/>
    <cellStyle name="Įprastas 3 2 5 3 2 2 3" xfId="1754" xr:uid="{EDA5C44A-08AE-44C1-8B6B-122A2268CE0E}"/>
    <cellStyle name="Įprastas 3 2 5 3 2 2 3 2" xfId="4315" xr:uid="{B917CBCD-8B3A-439C-8F20-B0AAC13CF5D3}"/>
    <cellStyle name="Įprastas 3 2 5 3 2 2 4" xfId="3035" xr:uid="{18428558-D969-4C73-975D-C5BC26A08D68}"/>
    <cellStyle name="Įprastas 3 2 5 3 2 3" xfId="935" xr:uid="{785EB214-A8F5-4AFD-B061-B38475D8EB0C}"/>
    <cellStyle name="Įprastas 3 2 5 3 2 3 2" xfId="2215" xr:uid="{961ED887-B219-4F71-B252-42FFB69BF804}"/>
    <cellStyle name="Įprastas 3 2 5 3 2 3 2 2" xfId="4776" xr:uid="{B802216A-C82E-4910-B24D-D06753A0AD75}"/>
    <cellStyle name="Įprastas 3 2 5 3 2 3 3" xfId="3496" xr:uid="{A4E2BC4D-867D-4482-9D80-89E4F85BFE42}"/>
    <cellStyle name="Įprastas 3 2 5 3 2 4" xfId="1428" xr:uid="{FB6ABD70-F524-49FE-BEA8-C8F3D890C600}"/>
    <cellStyle name="Įprastas 3 2 5 3 2 4 2" xfId="3989" xr:uid="{BEF6B603-D11B-406E-A170-C546F1905DFB}"/>
    <cellStyle name="Įprastas 3 2 5 3 2 5" xfId="2709" xr:uid="{2CE6C504-206D-4C8D-994E-0C4A0A57FB79}"/>
    <cellStyle name="Įprastas 3 2 5 3 3" xfId="227" xr:uid="{F41BB5B5-CED3-4E4C-A033-5E0307E37537}"/>
    <cellStyle name="Įprastas 3 2 5 3 3 2" xfId="474" xr:uid="{849D85BD-B63E-46BB-A206-AEAC99532B59}"/>
    <cellStyle name="Įprastas 3 2 5 3 3 2 2" xfId="938" xr:uid="{1FEFE370-9C00-48B8-83CE-55904A2360D1}"/>
    <cellStyle name="Įprastas 3 2 5 3 3 2 2 2" xfId="2218" xr:uid="{9415AB0B-7F6B-4069-87EC-4EFD1E72EAC6}"/>
    <cellStyle name="Įprastas 3 2 5 3 3 2 2 2 2" xfId="4779" xr:uid="{7B1278CD-9463-40F2-B66D-285BB9B4BAFD}"/>
    <cellStyle name="Įprastas 3 2 5 3 3 2 2 3" xfId="3499" xr:uid="{F45A5D18-FC74-4BF4-9B8A-FC93B7D28BE4}"/>
    <cellStyle name="Įprastas 3 2 5 3 3 2 3" xfId="1755" xr:uid="{1C9EDABC-CC7D-4164-8626-BDA3FB0BC7DD}"/>
    <cellStyle name="Įprastas 3 2 5 3 3 2 3 2" xfId="4316" xr:uid="{A7215C25-F41A-46B5-B9D5-718DC9FF6811}"/>
    <cellStyle name="Įprastas 3 2 5 3 3 2 4" xfId="3036" xr:uid="{8085406B-9E7B-4650-AD4C-9EC8EE53E64F}"/>
    <cellStyle name="Įprastas 3 2 5 3 3 3" xfId="937" xr:uid="{6E009CFE-52D3-42BC-9E3B-F5792E0E49A3}"/>
    <cellStyle name="Įprastas 3 2 5 3 3 3 2" xfId="2217" xr:uid="{5D2B580B-EF02-4E48-8A87-E32912417DBB}"/>
    <cellStyle name="Įprastas 3 2 5 3 3 3 2 2" xfId="4778" xr:uid="{6ADDC22E-9C16-450D-B9B6-613121C1C7A4}"/>
    <cellStyle name="Įprastas 3 2 5 3 3 3 3" xfId="3498" xr:uid="{4A6DE2BF-2FAE-48FD-827A-1016AF97C618}"/>
    <cellStyle name="Įprastas 3 2 5 3 3 4" xfId="1508" xr:uid="{4703A4B1-30B1-4584-974D-9267237933D3}"/>
    <cellStyle name="Įprastas 3 2 5 3 3 4 2" xfId="4069" xr:uid="{D1E08227-A875-40DA-AD64-77E1F1927900}"/>
    <cellStyle name="Įprastas 3 2 5 3 3 5" xfId="2789" xr:uid="{3D73C77E-7BE0-472D-96BA-09C2A23FF6F2}"/>
    <cellStyle name="Įprastas 3 2 5 3 4" xfId="307" xr:uid="{00021DC8-61E6-4C6A-B484-9D30F67571E5}"/>
    <cellStyle name="Įprastas 3 2 5 3 4 2" xfId="475" xr:uid="{48D69552-BE0C-4B89-B7E0-F3AD6ADC951A}"/>
    <cellStyle name="Įprastas 3 2 5 3 4 2 2" xfId="940" xr:uid="{F5929056-437F-499C-91D8-8D9C2888D592}"/>
    <cellStyle name="Įprastas 3 2 5 3 4 2 2 2" xfId="2220" xr:uid="{D7F7C8A9-911D-4283-8DC9-03531500530A}"/>
    <cellStyle name="Įprastas 3 2 5 3 4 2 2 2 2" xfId="4781" xr:uid="{BD7FF44B-6DFE-4D93-893D-CAF606733598}"/>
    <cellStyle name="Įprastas 3 2 5 3 4 2 2 3" xfId="3501" xr:uid="{0BCF829C-193F-409D-B331-C89745FFB1A9}"/>
    <cellStyle name="Įprastas 3 2 5 3 4 2 3" xfId="1756" xr:uid="{26391154-3FF3-4B20-BBFD-9966C13F1BFB}"/>
    <cellStyle name="Įprastas 3 2 5 3 4 2 3 2" xfId="4317" xr:uid="{7B5091ED-CB59-4538-9CDC-961853F276E8}"/>
    <cellStyle name="Įprastas 3 2 5 3 4 2 4" xfId="3037" xr:uid="{94AD8067-CFE6-4738-94F2-2C05BE24BD3A}"/>
    <cellStyle name="Įprastas 3 2 5 3 4 3" xfId="939" xr:uid="{DDFD8A38-C07B-438B-94B4-E43DE5A43E5B}"/>
    <cellStyle name="Įprastas 3 2 5 3 4 3 2" xfId="2219" xr:uid="{F0ED44FC-65E5-4B07-BB30-926D0E8D90B2}"/>
    <cellStyle name="Įprastas 3 2 5 3 4 3 2 2" xfId="4780" xr:uid="{068C7AF7-49D0-484B-93C8-D4344CA8BEC1}"/>
    <cellStyle name="Įprastas 3 2 5 3 4 3 3" xfId="3500" xr:uid="{DF39145F-F1F7-4516-B1D8-7599C1CB7688}"/>
    <cellStyle name="Įprastas 3 2 5 3 4 4" xfId="1588" xr:uid="{A8087739-292F-459C-9536-584ACBDD8ABB}"/>
    <cellStyle name="Įprastas 3 2 5 3 4 4 2" xfId="4149" xr:uid="{9BEEEE7F-D136-46F6-BF60-60528FDD25F5}"/>
    <cellStyle name="Įprastas 3 2 5 3 4 5" xfId="2869" xr:uid="{C4200277-4139-4C05-9EE7-FFAC14F6B5EF}"/>
    <cellStyle name="Įprastas 3 2 5 3 5" xfId="472" xr:uid="{D899A0BC-6394-4D7B-BED7-AF1EF56A27B2}"/>
    <cellStyle name="Įprastas 3 2 5 3 5 2" xfId="941" xr:uid="{46BD40EC-BD39-4FB8-B7E7-9FD192657129}"/>
    <cellStyle name="Įprastas 3 2 5 3 5 2 2" xfId="2221" xr:uid="{5DF58969-7B4A-4DF1-B9F5-46140BF8178D}"/>
    <cellStyle name="Įprastas 3 2 5 3 5 2 2 2" xfId="4782" xr:uid="{076D0F53-B132-4241-9D88-42BEF2A1E50F}"/>
    <cellStyle name="Įprastas 3 2 5 3 5 2 3" xfId="3502" xr:uid="{DB683359-3CAF-4EDB-9C8E-85CFF34CD8D5}"/>
    <cellStyle name="Įprastas 3 2 5 3 5 3" xfId="1753" xr:uid="{4847A588-A0A9-4B5D-9542-0FCA3ADB08A9}"/>
    <cellStyle name="Įprastas 3 2 5 3 5 3 2" xfId="4314" xr:uid="{2941D491-F38F-41B6-A49B-2C8A1FC43FE4}"/>
    <cellStyle name="Įprastas 3 2 5 3 5 4" xfId="3034" xr:uid="{1565D748-70A8-4B6C-87B6-B561DDC6F25D}"/>
    <cellStyle name="Įprastas 3 2 5 3 6" xfId="934" xr:uid="{62DBF339-4E73-4F06-8DBC-62A38499CB14}"/>
    <cellStyle name="Įprastas 3 2 5 3 6 2" xfId="2214" xr:uid="{04616537-8826-4940-8337-F3D5854042D3}"/>
    <cellStyle name="Įprastas 3 2 5 3 6 2 2" xfId="4775" xr:uid="{C1AE6B58-3331-4D36-B1EC-6C9B91AEEC9F}"/>
    <cellStyle name="Įprastas 3 2 5 3 6 3" xfId="3495" xr:uid="{87DD32D9-F0DE-4C94-9209-8E9862034121}"/>
    <cellStyle name="Įprastas 3 2 5 3 7" xfId="1348" xr:uid="{0498A7C7-A080-4BF6-B907-7E75C2C94E65}"/>
    <cellStyle name="Įprastas 3 2 5 3 7 2" xfId="3909" xr:uid="{33BF1800-9C5F-4DB8-B5EF-A4AC05F9C004}"/>
    <cellStyle name="Įprastas 3 2 5 3 8" xfId="2629" xr:uid="{13E29158-462A-4795-B791-A4B15594B169}"/>
    <cellStyle name="Įprastas 3 2 5 4" xfId="107" xr:uid="{42B47D0A-1FB9-4F80-AA00-4D0C2AA5913C}"/>
    <cellStyle name="Įprastas 3 2 5 4 2" xfId="476" xr:uid="{AFDA9FBA-16DD-4946-B647-09877021A304}"/>
    <cellStyle name="Įprastas 3 2 5 4 2 2" xfId="943" xr:uid="{E7DAF144-4726-440A-9B8D-A720BEFF3A14}"/>
    <cellStyle name="Įprastas 3 2 5 4 2 2 2" xfId="2223" xr:uid="{6BA1C398-B606-4052-9F22-BAEC1ACBE998}"/>
    <cellStyle name="Įprastas 3 2 5 4 2 2 2 2" xfId="4784" xr:uid="{026D9D13-EEB4-40C6-891A-F0F828C12479}"/>
    <cellStyle name="Įprastas 3 2 5 4 2 2 3" xfId="3504" xr:uid="{E65BDC74-4A9C-4466-BF0D-34569BF122AB}"/>
    <cellStyle name="Įprastas 3 2 5 4 2 3" xfId="1757" xr:uid="{FCC5BF3E-1D19-467E-88C0-2B46350DF064}"/>
    <cellStyle name="Įprastas 3 2 5 4 2 3 2" xfId="4318" xr:uid="{EDF545EF-62DD-45A6-A4AC-1183CAE3BD54}"/>
    <cellStyle name="Įprastas 3 2 5 4 2 4" xfId="3038" xr:uid="{DBFC1892-A089-4A40-BAC3-EAAE93380A5D}"/>
    <cellStyle name="Įprastas 3 2 5 4 3" xfId="942" xr:uid="{D039E4B2-F98C-475C-884B-93C90A473F9B}"/>
    <cellStyle name="Įprastas 3 2 5 4 3 2" xfId="2222" xr:uid="{0CFD5A98-1212-4C33-AA96-3DFFC6F859B6}"/>
    <cellStyle name="Įprastas 3 2 5 4 3 2 2" xfId="4783" xr:uid="{15CB71CB-C055-41B5-A59C-FA3AD074C9BE}"/>
    <cellStyle name="Įprastas 3 2 5 4 3 3" xfId="3503" xr:uid="{894E5B9A-4381-4909-99CA-C65B3CE933D0}"/>
    <cellStyle name="Įprastas 3 2 5 4 4" xfId="1388" xr:uid="{93F354D3-2C8A-469C-A45C-4DCB7981D7DE}"/>
    <cellStyle name="Įprastas 3 2 5 4 4 2" xfId="3949" xr:uid="{0E91AA71-85FF-4ADD-A603-13519326B536}"/>
    <cellStyle name="Įprastas 3 2 5 4 5" xfId="2669" xr:uid="{52F98798-DC71-4229-8361-15E296AD278F}"/>
    <cellStyle name="Įprastas 3 2 5 5" xfId="187" xr:uid="{719E6827-87C9-451D-A95E-20748E88CCAE}"/>
    <cellStyle name="Įprastas 3 2 5 5 2" xfId="477" xr:uid="{E9AC4C97-02C8-435B-BEB8-4C466974870D}"/>
    <cellStyle name="Įprastas 3 2 5 5 2 2" xfId="945" xr:uid="{39D5988C-CE35-46EB-9D09-469A1EC90D97}"/>
    <cellStyle name="Įprastas 3 2 5 5 2 2 2" xfId="2225" xr:uid="{C849AD61-8DFE-4EB2-B84F-45C62265701C}"/>
    <cellStyle name="Įprastas 3 2 5 5 2 2 2 2" xfId="4786" xr:uid="{F248DB12-ED1D-47B5-9D9B-0E29CE87B156}"/>
    <cellStyle name="Įprastas 3 2 5 5 2 2 3" xfId="3506" xr:uid="{9D728F1B-EFD6-4655-9135-E69AC11DCD04}"/>
    <cellStyle name="Įprastas 3 2 5 5 2 3" xfId="1758" xr:uid="{BD786754-4C24-40D4-A5B7-E81A359BB55D}"/>
    <cellStyle name="Įprastas 3 2 5 5 2 3 2" xfId="4319" xr:uid="{75C6969C-2B72-4834-8822-BF938B629C96}"/>
    <cellStyle name="Įprastas 3 2 5 5 2 4" xfId="3039" xr:uid="{9C1F1114-E7B4-4580-94DC-194A53EDB104}"/>
    <cellStyle name="Įprastas 3 2 5 5 3" xfId="944" xr:uid="{83D42397-E890-464D-BCED-F7FE31A680B6}"/>
    <cellStyle name="Įprastas 3 2 5 5 3 2" xfId="2224" xr:uid="{ABC8454C-691F-411D-ADDB-ACB817F98321}"/>
    <cellStyle name="Įprastas 3 2 5 5 3 2 2" xfId="4785" xr:uid="{262A4039-9268-4A95-9002-599940E96E7A}"/>
    <cellStyle name="Įprastas 3 2 5 5 3 3" xfId="3505" xr:uid="{05DCFCFF-F616-42EC-A109-86F44DC24B60}"/>
    <cellStyle name="Įprastas 3 2 5 5 4" xfId="1468" xr:uid="{1EA7BC2F-59A7-4365-A6CA-6939D3255D13}"/>
    <cellStyle name="Įprastas 3 2 5 5 4 2" xfId="4029" xr:uid="{1B2916A6-C261-41B0-A455-4F38C621FA82}"/>
    <cellStyle name="Įprastas 3 2 5 5 5" xfId="2749" xr:uid="{9E4D3077-1143-4250-95AD-CBDF8433BFEB}"/>
    <cellStyle name="Įprastas 3 2 5 6" xfId="267" xr:uid="{75C71754-4E51-454C-BC5B-AC4E23A9AE48}"/>
    <cellStyle name="Įprastas 3 2 5 6 2" xfId="478" xr:uid="{34DDAD8A-8E8B-413B-A4CF-89C0CB8536F1}"/>
    <cellStyle name="Įprastas 3 2 5 6 2 2" xfId="947" xr:uid="{F6DADB5F-6B3B-44D6-B711-E3C3D4857B7F}"/>
    <cellStyle name="Įprastas 3 2 5 6 2 2 2" xfId="2227" xr:uid="{1AC2A4B1-3766-4843-AB62-8C1647E6CBDA}"/>
    <cellStyle name="Įprastas 3 2 5 6 2 2 2 2" xfId="4788" xr:uid="{E9DE4CB6-948D-4671-AD9A-0D0C0F9FF02D}"/>
    <cellStyle name="Įprastas 3 2 5 6 2 2 3" xfId="3508" xr:uid="{01A15E22-0BCF-4CB7-A9B6-CFA537E98818}"/>
    <cellStyle name="Įprastas 3 2 5 6 2 3" xfId="1759" xr:uid="{A0125AB5-D650-4B1B-8074-4107CB89AA2A}"/>
    <cellStyle name="Įprastas 3 2 5 6 2 3 2" xfId="4320" xr:uid="{87BD64F0-63E7-4403-84B7-1C897464EDC1}"/>
    <cellStyle name="Įprastas 3 2 5 6 2 4" xfId="3040" xr:uid="{9879EA17-5507-41C5-9F67-89D62F6BA413}"/>
    <cellStyle name="Įprastas 3 2 5 6 3" xfId="946" xr:uid="{D6E31BB6-0662-46E3-9991-BE710E07D3CB}"/>
    <cellStyle name="Įprastas 3 2 5 6 3 2" xfId="2226" xr:uid="{BF1DE356-98CA-437D-9FC0-2B2E74F4F5E4}"/>
    <cellStyle name="Įprastas 3 2 5 6 3 2 2" xfId="4787" xr:uid="{73B8E518-2A8F-4DDA-8764-4B27B6781EB2}"/>
    <cellStyle name="Įprastas 3 2 5 6 3 3" xfId="3507" xr:uid="{D201459C-860E-4A98-9B9F-B1712FAFCE26}"/>
    <cellStyle name="Įprastas 3 2 5 6 4" xfId="1548" xr:uid="{42AD9F9D-7AD3-4BD6-A16F-B14125CA52EC}"/>
    <cellStyle name="Įprastas 3 2 5 6 4 2" xfId="4109" xr:uid="{7F4FACC2-5684-4B34-95A5-B1BB7BFC51ED}"/>
    <cellStyle name="Įprastas 3 2 5 6 5" xfId="2829" xr:uid="{52F35E35-D3BE-4126-AB5E-DCA4136B3A5D}"/>
    <cellStyle name="Įprastas 3 2 5 7" xfId="463" xr:uid="{309C07AD-6320-4E10-BFE6-84F0868B3496}"/>
    <cellStyle name="Įprastas 3 2 5 7 2" xfId="948" xr:uid="{586C9C29-A1D1-440E-924D-93047CE81DE7}"/>
    <cellStyle name="Įprastas 3 2 5 7 2 2" xfId="2228" xr:uid="{7F280EFE-440B-452E-B781-C808DDE419AD}"/>
    <cellStyle name="Įprastas 3 2 5 7 2 2 2" xfId="4789" xr:uid="{CA6DC82E-35B8-493F-A60F-A24734B3F55C}"/>
    <cellStyle name="Įprastas 3 2 5 7 2 3" xfId="3509" xr:uid="{97A16EFE-DCE7-4595-8313-C2AE9257D293}"/>
    <cellStyle name="Įprastas 3 2 5 7 3" xfId="1744" xr:uid="{E2FC5DA2-5114-4039-9A8A-12292B4F216D}"/>
    <cellStyle name="Įprastas 3 2 5 7 3 2" xfId="4305" xr:uid="{5912CF41-590D-4E84-860A-1014A84AEC3A}"/>
    <cellStyle name="Įprastas 3 2 5 7 4" xfId="3025" xr:uid="{261FAF6A-E197-4CA6-9B57-B4E1C73CBDD4}"/>
    <cellStyle name="Įprastas 3 2 5 8" xfId="917" xr:uid="{13EF21CB-1B50-409F-BE68-EE06B5F1ABAF}"/>
    <cellStyle name="Įprastas 3 2 5 8 2" xfId="2197" xr:uid="{BFB44DE9-2186-4E85-8221-34BC5C6CD04E}"/>
    <cellStyle name="Įprastas 3 2 5 8 2 2" xfId="4758" xr:uid="{12150689-8121-4603-8EF2-B8013DC3F3FB}"/>
    <cellStyle name="Įprastas 3 2 5 8 3" xfId="3478" xr:uid="{1C47C0A9-B91C-436B-AF43-385BE7FCB475}"/>
    <cellStyle name="Įprastas 3 2 5 9" xfId="1308" xr:uid="{E3E4F909-D6B0-4DD7-85F3-6BA77D16939E}"/>
    <cellStyle name="Įprastas 3 2 5 9 2" xfId="3869" xr:uid="{BA86FC66-FAF4-4994-9837-A286871CF604}"/>
    <cellStyle name="Įprastas 3 2 6" xfId="31" xr:uid="{D9376754-E8E8-4873-A8CB-4EE1461C8E54}"/>
    <cellStyle name="Įprastas 3 2 6 2" xfId="71" xr:uid="{166EA376-8DC1-48C5-9C9B-C88A9328D42F}"/>
    <cellStyle name="Įprastas 3 2 6 2 2" xfId="151" xr:uid="{86AF9008-03F6-4A27-906A-0C2604B261FD}"/>
    <cellStyle name="Įprastas 3 2 6 2 2 2" xfId="481" xr:uid="{9B2C7C95-A927-47B4-B502-B0AFB573414F}"/>
    <cellStyle name="Įprastas 3 2 6 2 2 2 2" xfId="952" xr:uid="{823550CC-FB22-4B6A-A819-7B1698D56B83}"/>
    <cellStyle name="Įprastas 3 2 6 2 2 2 2 2" xfId="2232" xr:uid="{9B914604-93E5-4CD9-B6CB-00C4A12CA7C1}"/>
    <cellStyle name="Įprastas 3 2 6 2 2 2 2 2 2" xfId="4793" xr:uid="{1323A633-CE31-4E75-8EE8-12E63A8F9EF5}"/>
    <cellStyle name="Įprastas 3 2 6 2 2 2 2 3" xfId="3513" xr:uid="{C4C9BFA1-16B7-4FAB-9EB5-3AD71A2D602F}"/>
    <cellStyle name="Įprastas 3 2 6 2 2 2 3" xfId="1762" xr:uid="{AD19BA63-A235-4E8E-92EB-FB2E3235B231}"/>
    <cellStyle name="Įprastas 3 2 6 2 2 2 3 2" xfId="4323" xr:uid="{D7DA9B97-377E-4558-94A8-F03FFAA98087}"/>
    <cellStyle name="Įprastas 3 2 6 2 2 2 4" xfId="3043" xr:uid="{8BC3EF16-9B6C-4855-BF74-418804356F67}"/>
    <cellStyle name="Įprastas 3 2 6 2 2 3" xfId="951" xr:uid="{9E000A09-2E58-4D9C-92E4-001405522086}"/>
    <cellStyle name="Įprastas 3 2 6 2 2 3 2" xfId="2231" xr:uid="{099532C3-0AFC-4281-A080-F86887553358}"/>
    <cellStyle name="Įprastas 3 2 6 2 2 3 2 2" xfId="4792" xr:uid="{3F9084C8-65FB-47C8-A636-2FC27AC1B2FA}"/>
    <cellStyle name="Įprastas 3 2 6 2 2 3 3" xfId="3512" xr:uid="{705602B4-309B-4E48-B91E-E56555400487}"/>
    <cellStyle name="Įprastas 3 2 6 2 2 4" xfId="1432" xr:uid="{7C5DEF12-9872-446A-B59A-2EEDD0C4905D}"/>
    <cellStyle name="Įprastas 3 2 6 2 2 4 2" xfId="3993" xr:uid="{869318A4-0FA9-4647-903B-733F01A7E4E1}"/>
    <cellStyle name="Įprastas 3 2 6 2 2 5" xfId="2713" xr:uid="{C8FEB8D6-3749-4E16-8027-CEDE31B35905}"/>
    <cellStyle name="Įprastas 3 2 6 2 3" xfId="231" xr:uid="{A4EFF329-E966-4002-B3F5-494B923EFE0E}"/>
    <cellStyle name="Įprastas 3 2 6 2 3 2" xfId="482" xr:uid="{06A8D330-A93E-4CC8-AF7F-707B02BB9B01}"/>
    <cellStyle name="Įprastas 3 2 6 2 3 2 2" xfId="954" xr:uid="{8EE9D454-3E3F-4A36-8DCA-A18C940D792B}"/>
    <cellStyle name="Įprastas 3 2 6 2 3 2 2 2" xfId="2234" xr:uid="{AD33A174-0846-4E64-A420-91D5968C692C}"/>
    <cellStyle name="Įprastas 3 2 6 2 3 2 2 2 2" xfId="4795" xr:uid="{C3F8683A-D66A-4DDA-A6C9-128D54A38F15}"/>
    <cellStyle name="Įprastas 3 2 6 2 3 2 2 3" xfId="3515" xr:uid="{6201DAEE-633B-428F-93B3-B6A988C6E1EF}"/>
    <cellStyle name="Įprastas 3 2 6 2 3 2 3" xfId="1763" xr:uid="{77D34459-32EE-41BD-80AE-E189FF74698B}"/>
    <cellStyle name="Įprastas 3 2 6 2 3 2 3 2" xfId="4324" xr:uid="{FE78B6CE-0299-438B-93C5-59F01AEF4E16}"/>
    <cellStyle name="Įprastas 3 2 6 2 3 2 4" xfId="3044" xr:uid="{5CF4FAB1-D6DC-4495-AD88-6714E1928C45}"/>
    <cellStyle name="Įprastas 3 2 6 2 3 3" xfId="953" xr:uid="{03D25C63-350F-45C8-AD6F-EB3C36FF0C3B}"/>
    <cellStyle name="Įprastas 3 2 6 2 3 3 2" xfId="2233" xr:uid="{886E1276-C7BF-4B09-9DB7-A72E5F397D36}"/>
    <cellStyle name="Įprastas 3 2 6 2 3 3 2 2" xfId="4794" xr:uid="{2273A20A-295C-4394-8EF1-3C893EBDFCF5}"/>
    <cellStyle name="Įprastas 3 2 6 2 3 3 3" xfId="3514" xr:uid="{FDD8C5A8-1CF3-4DAB-BFDC-16385C0C47E4}"/>
    <cellStyle name="Įprastas 3 2 6 2 3 4" xfId="1512" xr:uid="{65881707-6EED-4ED4-A629-81F5D2937552}"/>
    <cellStyle name="Įprastas 3 2 6 2 3 4 2" xfId="4073" xr:uid="{344349B9-4CDE-45DF-ABE9-D1410A26C87C}"/>
    <cellStyle name="Įprastas 3 2 6 2 3 5" xfId="2793" xr:uid="{516101FB-DBBA-4DBA-B821-CBD6C8D83529}"/>
    <cellStyle name="Įprastas 3 2 6 2 4" xfId="311" xr:uid="{191920A0-A03C-4E7B-9F26-7692A5CDBC59}"/>
    <cellStyle name="Įprastas 3 2 6 2 4 2" xfId="483" xr:uid="{CB4C190D-A73B-4DF4-84A4-97034378E798}"/>
    <cellStyle name="Įprastas 3 2 6 2 4 2 2" xfId="956" xr:uid="{C0F59CD0-3D14-4F6C-A3E7-A1A09BCEF949}"/>
    <cellStyle name="Įprastas 3 2 6 2 4 2 2 2" xfId="2236" xr:uid="{470AEA3A-C849-4F18-95FB-8C9F3F9B2F58}"/>
    <cellStyle name="Įprastas 3 2 6 2 4 2 2 2 2" xfId="4797" xr:uid="{4A557EA9-FEA6-4A34-ADBA-8EF40EA8CCFE}"/>
    <cellStyle name="Įprastas 3 2 6 2 4 2 2 3" xfId="3517" xr:uid="{05C8F336-C422-4121-9BBC-5EA14AD5B9FE}"/>
    <cellStyle name="Įprastas 3 2 6 2 4 2 3" xfId="1764" xr:uid="{2A999366-E0D4-4F63-A61E-2EF058D3B44D}"/>
    <cellStyle name="Įprastas 3 2 6 2 4 2 3 2" xfId="4325" xr:uid="{5BD8AE65-089F-493B-A26A-A8ED7DC34291}"/>
    <cellStyle name="Įprastas 3 2 6 2 4 2 4" xfId="3045" xr:uid="{632F19A1-3582-4BAF-9EC6-B61AB78FCCC9}"/>
    <cellStyle name="Įprastas 3 2 6 2 4 3" xfId="955" xr:uid="{D14064EF-9B82-4580-86A3-667B207C98B6}"/>
    <cellStyle name="Įprastas 3 2 6 2 4 3 2" xfId="2235" xr:uid="{628D7FE1-79C0-4D9C-9926-B475D35E2476}"/>
    <cellStyle name="Įprastas 3 2 6 2 4 3 2 2" xfId="4796" xr:uid="{A938BA82-1A20-407D-BC89-CDCD44E17685}"/>
    <cellStyle name="Įprastas 3 2 6 2 4 3 3" xfId="3516" xr:uid="{2B6E40B9-A866-4A00-B2B3-D915CA067B87}"/>
    <cellStyle name="Įprastas 3 2 6 2 4 4" xfId="1592" xr:uid="{29BC7D38-DE0C-4E09-B363-7C7ADE20EA54}"/>
    <cellStyle name="Įprastas 3 2 6 2 4 4 2" xfId="4153" xr:uid="{DDCB3686-1BBC-4222-AF15-7E7CD172AC12}"/>
    <cellStyle name="Įprastas 3 2 6 2 4 5" xfId="2873" xr:uid="{0824C0F2-11CE-4943-8234-CDFD48186ADF}"/>
    <cellStyle name="Įprastas 3 2 6 2 5" xfId="480" xr:uid="{7C754785-708C-4178-B742-ACD762887DDA}"/>
    <cellStyle name="Įprastas 3 2 6 2 5 2" xfId="957" xr:uid="{C3DD8B41-27F2-4B21-925B-3DB009A28171}"/>
    <cellStyle name="Įprastas 3 2 6 2 5 2 2" xfId="2237" xr:uid="{C9A485EB-A092-437A-A000-B6F54FCF4D8D}"/>
    <cellStyle name="Įprastas 3 2 6 2 5 2 2 2" xfId="4798" xr:uid="{E83F182B-BD6C-407C-9872-D35D9FC2D5E3}"/>
    <cellStyle name="Įprastas 3 2 6 2 5 2 3" xfId="3518" xr:uid="{D7E1C443-F273-49B1-9544-7BB704D3ED54}"/>
    <cellStyle name="Įprastas 3 2 6 2 5 3" xfId="1761" xr:uid="{DBA75C36-62A4-43D5-B8DF-232E422920D6}"/>
    <cellStyle name="Įprastas 3 2 6 2 5 3 2" xfId="4322" xr:uid="{67F84C2B-3D92-4F5F-8F07-54E2B068EE1D}"/>
    <cellStyle name="Įprastas 3 2 6 2 5 4" xfId="3042" xr:uid="{7487A991-C095-4838-B01D-77AE69261A41}"/>
    <cellStyle name="Įprastas 3 2 6 2 6" xfId="950" xr:uid="{6083039A-01BF-4797-89C1-53C7BED80CCA}"/>
    <cellStyle name="Įprastas 3 2 6 2 6 2" xfId="2230" xr:uid="{6DA0043D-2755-4777-8C6F-873CA84D51A9}"/>
    <cellStyle name="Įprastas 3 2 6 2 6 2 2" xfId="4791" xr:uid="{8FD93EE1-B571-41A2-AAF9-F86937CF10C2}"/>
    <cellStyle name="Įprastas 3 2 6 2 6 3" xfId="3511" xr:uid="{0A60982E-35AC-4226-942F-A7F546C4506A}"/>
    <cellStyle name="Įprastas 3 2 6 2 7" xfId="1352" xr:uid="{5EFC7421-89A2-412F-95A4-15558291151B}"/>
    <cellStyle name="Įprastas 3 2 6 2 7 2" xfId="3913" xr:uid="{C32E53B8-00A1-4A47-B544-B41E3209D048}"/>
    <cellStyle name="Įprastas 3 2 6 2 8" xfId="2633" xr:uid="{107D98AC-460A-4231-90DE-E1C4913D8994}"/>
    <cellStyle name="Įprastas 3 2 6 3" xfId="111" xr:uid="{6ADE0EF7-673E-42E7-BB3A-9D6C37E10EFD}"/>
    <cellStyle name="Įprastas 3 2 6 3 2" xfId="484" xr:uid="{B20D186B-28AA-48BF-ACD1-5FA05242D85B}"/>
    <cellStyle name="Įprastas 3 2 6 3 2 2" xfId="959" xr:uid="{A2A5004F-2DD8-4548-A48D-70BCAC6AEC08}"/>
    <cellStyle name="Įprastas 3 2 6 3 2 2 2" xfId="2239" xr:uid="{FC1280D7-5742-4492-A83A-91E1BCD91501}"/>
    <cellStyle name="Įprastas 3 2 6 3 2 2 2 2" xfId="4800" xr:uid="{5434DA10-4402-43F6-92ED-E42FF8CD12D5}"/>
    <cellStyle name="Įprastas 3 2 6 3 2 2 3" xfId="3520" xr:uid="{C4215000-EDFB-49F7-9CA1-93CD9A253314}"/>
    <cellStyle name="Įprastas 3 2 6 3 2 3" xfId="1765" xr:uid="{88A7FA82-13B6-479D-BBFE-771DF788A4DD}"/>
    <cellStyle name="Įprastas 3 2 6 3 2 3 2" xfId="4326" xr:uid="{60FEF719-F78E-4B0E-B51B-389EDA5B96CA}"/>
    <cellStyle name="Įprastas 3 2 6 3 2 4" xfId="3046" xr:uid="{CBE45A85-A65D-4863-A412-DA836E6FFFF7}"/>
    <cellStyle name="Įprastas 3 2 6 3 3" xfId="958" xr:uid="{6E4BF8F7-1A35-4380-BCE7-264CB8A3E566}"/>
    <cellStyle name="Įprastas 3 2 6 3 3 2" xfId="2238" xr:uid="{47D345C5-2063-461E-9DF0-A07451562955}"/>
    <cellStyle name="Įprastas 3 2 6 3 3 2 2" xfId="4799" xr:uid="{AE8ECC55-7D17-4F99-934C-FE0639CCA2BC}"/>
    <cellStyle name="Įprastas 3 2 6 3 3 3" xfId="3519" xr:uid="{420C2FD1-AFE9-4596-814C-0F9CF4FF0A16}"/>
    <cellStyle name="Įprastas 3 2 6 3 4" xfId="1392" xr:uid="{E3D4E2AB-8055-4F60-B311-DBE771F37C9C}"/>
    <cellStyle name="Įprastas 3 2 6 3 4 2" xfId="3953" xr:uid="{1C38F402-9BFF-4131-A091-BB47D10B86D9}"/>
    <cellStyle name="Įprastas 3 2 6 3 5" xfId="2673" xr:uid="{24D2D65B-F90F-4AEE-A20D-7A4A2FCE285D}"/>
    <cellStyle name="Įprastas 3 2 6 4" xfId="191" xr:uid="{7F602BDF-189E-41DB-A318-51EA45FF8C27}"/>
    <cellStyle name="Įprastas 3 2 6 4 2" xfId="485" xr:uid="{BCA96099-C553-42A6-B58B-837CBE88D68E}"/>
    <cellStyle name="Įprastas 3 2 6 4 2 2" xfId="961" xr:uid="{63515553-7A79-4045-958D-A1797602BFAE}"/>
    <cellStyle name="Įprastas 3 2 6 4 2 2 2" xfId="2241" xr:uid="{941604AF-8106-4A84-BC8A-69B0F435A656}"/>
    <cellStyle name="Įprastas 3 2 6 4 2 2 2 2" xfId="4802" xr:uid="{413C935B-164A-4029-9689-A1C4E8F41289}"/>
    <cellStyle name="Įprastas 3 2 6 4 2 2 3" xfId="3522" xr:uid="{9B99E494-19F5-4C64-BEA6-FF8EED534A32}"/>
    <cellStyle name="Įprastas 3 2 6 4 2 3" xfId="1766" xr:uid="{4D891B3B-80ED-4EA4-949C-4FADBB225B71}"/>
    <cellStyle name="Įprastas 3 2 6 4 2 3 2" xfId="4327" xr:uid="{1C07F969-772C-41C2-A509-0870333F2600}"/>
    <cellStyle name="Įprastas 3 2 6 4 2 4" xfId="3047" xr:uid="{205DA4B7-19D7-4EBC-99A7-05571F460CD6}"/>
    <cellStyle name="Įprastas 3 2 6 4 3" xfId="960" xr:uid="{3771EE19-FF79-4CC1-A46B-3C2A65FBE620}"/>
    <cellStyle name="Įprastas 3 2 6 4 3 2" xfId="2240" xr:uid="{A20F57E1-F448-4853-AEC4-289BE8BB66EA}"/>
    <cellStyle name="Įprastas 3 2 6 4 3 2 2" xfId="4801" xr:uid="{96077E57-3F30-4042-AEF8-B4D39707F3C5}"/>
    <cellStyle name="Įprastas 3 2 6 4 3 3" xfId="3521" xr:uid="{29DDD2D4-6CD8-44D0-B950-B74FB91B43EC}"/>
    <cellStyle name="Įprastas 3 2 6 4 4" xfId="1472" xr:uid="{1920762E-85B6-4B4F-8647-C46118A733C7}"/>
    <cellStyle name="Įprastas 3 2 6 4 4 2" xfId="4033" xr:uid="{98879CEE-5936-482A-8675-177FB3C4319B}"/>
    <cellStyle name="Įprastas 3 2 6 4 5" xfId="2753" xr:uid="{8A86A7D1-55A6-41D4-A158-ACF3F14FB43A}"/>
    <cellStyle name="Įprastas 3 2 6 5" xfId="271" xr:uid="{A94E7677-E3A7-41FE-BDFE-27504B74BD44}"/>
    <cellStyle name="Įprastas 3 2 6 5 2" xfId="486" xr:uid="{7B155319-86A4-49AA-90F7-186D88D0AE18}"/>
    <cellStyle name="Įprastas 3 2 6 5 2 2" xfId="963" xr:uid="{B482979C-59C6-4D1B-9070-CDFA0A6B09D8}"/>
    <cellStyle name="Įprastas 3 2 6 5 2 2 2" xfId="2243" xr:uid="{7C9AFFF9-6F5E-4E66-B3A7-1DA45DB1C834}"/>
    <cellStyle name="Įprastas 3 2 6 5 2 2 2 2" xfId="4804" xr:uid="{3255BC97-FA83-46E7-A9FA-983B05456E70}"/>
    <cellStyle name="Įprastas 3 2 6 5 2 2 3" xfId="3524" xr:uid="{F884696B-5F0C-4FF9-AA29-529C07B80AE4}"/>
    <cellStyle name="Įprastas 3 2 6 5 2 3" xfId="1767" xr:uid="{1854A934-CC29-40D0-BEAC-2933F8B09511}"/>
    <cellStyle name="Įprastas 3 2 6 5 2 3 2" xfId="4328" xr:uid="{F70159B8-4A6B-45CF-99C6-952D929E4264}"/>
    <cellStyle name="Įprastas 3 2 6 5 2 4" xfId="3048" xr:uid="{EFC69A36-D592-40AD-8E1C-FE1F7D7BAE0E}"/>
    <cellStyle name="Įprastas 3 2 6 5 3" xfId="962" xr:uid="{57FFE592-8CEE-4B7B-B987-BE334D71BCC1}"/>
    <cellStyle name="Įprastas 3 2 6 5 3 2" xfId="2242" xr:uid="{AA965479-705C-4976-A2C4-45DCEE1E8441}"/>
    <cellStyle name="Įprastas 3 2 6 5 3 2 2" xfId="4803" xr:uid="{9A4B65FC-8F06-46EC-B9CE-ECE890CD5E43}"/>
    <cellStyle name="Įprastas 3 2 6 5 3 3" xfId="3523" xr:uid="{7DAB4EFB-C59B-47F8-AC83-4DAB1BC7AEF5}"/>
    <cellStyle name="Įprastas 3 2 6 5 4" xfId="1552" xr:uid="{D34DABB0-FCF6-47E3-B5F7-924C7AB0C851}"/>
    <cellStyle name="Įprastas 3 2 6 5 4 2" xfId="4113" xr:uid="{C2DCEC0F-E703-457A-BF34-C1F8D70CD964}"/>
    <cellStyle name="Įprastas 3 2 6 5 5" xfId="2833" xr:uid="{074DDC2C-D216-45FB-9607-FD08764A7A19}"/>
    <cellStyle name="Įprastas 3 2 6 6" xfId="479" xr:uid="{E7108ABC-642F-441C-94A8-9F64635B0FB5}"/>
    <cellStyle name="Įprastas 3 2 6 6 2" xfId="964" xr:uid="{B517DF2D-53B3-4CB7-85B8-72502B3B519E}"/>
    <cellStyle name="Įprastas 3 2 6 6 2 2" xfId="2244" xr:uid="{910322E4-D0F6-4C99-A856-507483E89959}"/>
    <cellStyle name="Įprastas 3 2 6 6 2 2 2" xfId="4805" xr:uid="{E0181120-CCA1-449C-9E92-250C36432299}"/>
    <cellStyle name="Įprastas 3 2 6 6 2 3" xfId="3525" xr:uid="{13655967-CC09-458B-83C1-F2836B812606}"/>
    <cellStyle name="Įprastas 3 2 6 6 3" xfId="1760" xr:uid="{0AAD34EB-F7F8-4B00-BCB1-33E9F6EA0B85}"/>
    <cellStyle name="Įprastas 3 2 6 6 3 2" xfId="4321" xr:uid="{FF53FFA0-2A7F-4638-847A-41A0A4711E24}"/>
    <cellStyle name="Įprastas 3 2 6 6 4" xfId="3041" xr:uid="{5F9C980F-7AA6-4340-A5CC-91C62B1A47E7}"/>
    <cellStyle name="Įprastas 3 2 6 7" xfId="949" xr:uid="{667AFF3A-5D1A-4E19-9E38-CE9D301DA2A7}"/>
    <cellStyle name="Įprastas 3 2 6 7 2" xfId="2229" xr:uid="{DFCA72AA-2F73-48A1-8707-68F03C869722}"/>
    <cellStyle name="Įprastas 3 2 6 7 2 2" xfId="4790" xr:uid="{2BA3C7C3-2FDD-467D-AE40-7D8FA6F95BC0}"/>
    <cellStyle name="Įprastas 3 2 6 7 3" xfId="3510" xr:uid="{451259D4-BD82-4176-80F2-8F9CD964A54B}"/>
    <cellStyle name="Įprastas 3 2 6 8" xfId="1312" xr:uid="{F7C29650-39F9-492D-8F6C-23052EB87CAB}"/>
    <cellStyle name="Įprastas 3 2 6 8 2" xfId="3873" xr:uid="{43A79740-D33D-4A35-A65D-41B467510D43}"/>
    <cellStyle name="Įprastas 3 2 6 9" xfId="2593" xr:uid="{051B734A-67CF-45B7-9444-BCA76AB7932F}"/>
    <cellStyle name="Įprastas 3 2 7" xfId="51" xr:uid="{F6BE16CE-89AA-439F-BB3C-633609C441EB}"/>
    <cellStyle name="Įprastas 3 2 7 2" xfId="131" xr:uid="{88F4217C-CC24-4583-A168-BA8F7B74A8B7}"/>
    <cellStyle name="Įprastas 3 2 7 2 2" xfId="488" xr:uid="{56F17C3A-C862-4A9F-A47D-F8C7E1DC70CC}"/>
    <cellStyle name="Įprastas 3 2 7 2 2 2" xfId="967" xr:uid="{6948458C-E9B1-48BC-BD56-B56C3875AAC5}"/>
    <cellStyle name="Įprastas 3 2 7 2 2 2 2" xfId="2247" xr:uid="{7505822D-FE3C-4FD9-AD37-48CE8C217FBC}"/>
    <cellStyle name="Įprastas 3 2 7 2 2 2 2 2" xfId="4808" xr:uid="{2B682462-648B-4A63-B5D8-2C52071585B2}"/>
    <cellStyle name="Įprastas 3 2 7 2 2 2 3" xfId="3528" xr:uid="{892FA500-7A16-4BA6-AC22-D3852F39E7EC}"/>
    <cellStyle name="Įprastas 3 2 7 2 2 3" xfId="1769" xr:uid="{DF1FD703-4DDB-428F-805B-1EC06181AE48}"/>
    <cellStyle name="Įprastas 3 2 7 2 2 3 2" xfId="4330" xr:uid="{7411125C-6DEB-4A1B-963C-3CD8BD1FBB77}"/>
    <cellStyle name="Įprastas 3 2 7 2 2 4" xfId="3050" xr:uid="{259DB9C9-95FE-4B27-9843-6529DD412A36}"/>
    <cellStyle name="Įprastas 3 2 7 2 3" xfId="966" xr:uid="{99D56D31-5C5D-40D1-9009-E8A3FC81C8F1}"/>
    <cellStyle name="Įprastas 3 2 7 2 3 2" xfId="2246" xr:uid="{156CFAFA-45A7-444B-9194-4E6E5630B9BB}"/>
    <cellStyle name="Įprastas 3 2 7 2 3 2 2" xfId="4807" xr:uid="{40C89EB3-CC58-476D-81DD-59D70207487E}"/>
    <cellStyle name="Įprastas 3 2 7 2 3 3" xfId="3527" xr:uid="{4F2BB711-233C-485A-BE27-3ABC86DA524F}"/>
    <cellStyle name="Įprastas 3 2 7 2 4" xfId="1412" xr:uid="{099254A5-FFFD-4018-BD47-417D23CCE2BA}"/>
    <cellStyle name="Įprastas 3 2 7 2 4 2" xfId="3973" xr:uid="{1A2B23EF-839C-4DB7-B245-92305DDF37BB}"/>
    <cellStyle name="Įprastas 3 2 7 2 5" xfId="2693" xr:uid="{02341E63-7266-4D9F-A50C-4FD1A715E690}"/>
    <cellStyle name="Įprastas 3 2 7 3" xfId="211" xr:uid="{CF1652F3-FE18-4E0C-9255-4F902721CABE}"/>
    <cellStyle name="Įprastas 3 2 7 3 2" xfId="489" xr:uid="{E17C03B1-3992-42DB-95A6-EA12A292A2F1}"/>
    <cellStyle name="Įprastas 3 2 7 3 2 2" xfId="969" xr:uid="{6C5D2537-1A81-49C6-8C92-96BDDF194E71}"/>
    <cellStyle name="Įprastas 3 2 7 3 2 2 2" xfId="2249" xr:uid="{EBE2EE35-FC98-4226-88AF-C616FC18BBE5}"/>
    <cellStyle name="Įprastas 3 2 7 3 2 2 2 2" xfId="4810" xr:uid="{E182D006-2CEE-4DFF-ADCC-392F92026BA5}"/>
    <cellStyle name="Įprastas 3 2 7 3 2 2 3" xfId="3530" xr:uid="{660AFA34-99E4-4B46-AFF8-2A5559BB0DB3}"/>
    <cellStyle name="Įprastas 3 2 7 3 2 3" xfId="1770" xr:uid="{6602FB2D-4ED8-4814-BCB4-F70A24399930}"/>
    <cellStyle name="Įprastas 3 2 7 3 2 3 2" xfId="4331" xr:uid="{B9E0A519-3253-4373-935C-66E2324B0FA2}"/>
    <cellStyle name="Įprastas 3 2 7 3 2 4" xfId="3051" xr:uid="{4CED1730-A071-41BE-A35B-63F88E159F0A}"/>
    <cellStyle name="Įprastas 3 2 7 3 3" xfId="968" xr:uid="{6F50EB99-AE93-419F-B8B3-DCDA96195866}"/>
    <cellStyle name="Įprastas 3 2 7 3 3 2" xfId="2248" xr:uid="{538E2F0C-71D9-4AB4-8E57-DCE1345FE720}"/>
    <cellStyle name="Įprastas 3 2 7 3 3 2 2" xfId="4809" xr:uid="{57DA3910-7941-4C44-96DB-8D4EC6EA1A88}"/>
    <cellStyle name="Įprastas 3 2 7 3 3 3" xfId="3529" xr:uid="{2554E445-9413-4C3E-877F-E5E5A78A89DA}"/>
    <cellStyle name="Įprastas 3 2 7 3 4" xfId="1492" xr:uid="{484C38F1-DBF3-45DB-85AB-63269D5229EF}"/>
    <cellStyle name="Įprastas 3 2 7 3 4 2" xfId="4053" xr:uid="{A77F3103-5673-4CC4-BC9F-BDAEC6FD14FB}"/>
    <cellStyle name="Įprastas 3 2 7 3 5" xfId="2773" xr:uid="{20EFC688-1664-43FD-AFF2-99A28EC53186}"/>
    <cellStyle name="Įprastas 3 2 7 4" xfId="291" xr:uid="{D49E63AE-59F9-42E0-A603-4ECB0EFC2F59}"/>
    <cellStyle name="Įprastas 3 2 7 4 2" xfId="490" xr:uid="{0955B798-210B-46FA-ABB4-4AD33D83CAC5}"/>
    <cellStyle name="Įprastas 3 2 7 4 2 2" xfId="971" xr:uid="{985CE513-BFE5-42CA-B51A-41B2D4CAF9AB}"/>
    <cellStyle name="Įprastas 3 2 7 4 2 2 2" xfId="2251" xr:uid="{C43E7EB8-1097-4F50-8110-EDC14E73B8EE}"/>
    <cellStyle name="Įprastas 3 2 7 4 2 2 2 2" xfId="4812" xr:uid="{BE39696A-1B26-4A36-9D2E-5AC2C8A23EED}"/>
    <cellStyle name="Įprastas 3 2 7 4 2 2 3" xfId="3532" xr:uid="{39E20D02-38F4-4AC6-8401-C3481DC3BFFD}"/>
    <cellStyle name="Įprastas 3 2 7 4 2 3" xfId="1771" xr:uid="{2C03D6F2-3502-4E66-85D9-37A52FC7D9E8}"/>
    <cellStyle name="Įprastas 3 2 7 4 2 3 2" xfId="4332" xr:uid="{F0BD948E-94F5-488F-B168-59E2BA67404F}"/>
    <cellStyle name="Įprastas 3 2 7 4 2 4" xfId="3052" xr:uid="{3D7D9408-8815-4CE8-8DF2-AAF8B212C767}"/>
    <cellStyle name="Įprastas 3 2 7 4 3" xfId="970" xr:uid="{5C3071EC-A19C-42EB-B4C3-090DBD242F84}"/>
    <cellStyle name="Įprastas 3 2 7 4 3 2" xfId="2250" xr:uid="{F6A7727B-B1C6-4899-8244-01E704A640BE}"/>
    <cellStyle name="Įprastas 3 2 7 4 3 2 2" xfId="4811" xr:uid="{B26F85C0-92AE-46AC-A1CE-DCD5E455130B}"/>
    <cellStyle name="Įprastas 3 2 7 4 3 3" xfId="3531" xr:uid="{40D38C2F-7DD5-454C-98CB-38BE69A0B8FE}"/>
    <cellStyle name="Įprastas 3 2 7 4 4" xfId="1572" xr:uid="{ECFACF35-48DC-4A56-962F-F1DB37C7261D}"/>
    <cellStyle name="Įprastas 3 2 7 4 4 2" xfId="4133" xr:uid="{FDE86D7B-BA91-443B-83ED-831DA98F8203}"/>
    <cellStyle name="Įprastas 3 2 7 4 5" xfId="2853" xr:uid="{9E520BE4-F049-4867-8A45-3555126CE985}"/>
    <cellStyle name="Įprastas 3 2 7 5" xfId="487" xr:uid="{9E823472-4CE9-4F8B-9213-5DCF1FCCECE2}"/>
    <cellStyle name="Įprastas 3 2 7 5 2" xfId="972" xr:uid="{572693EC-C86B-4203-B662-CB5E46E2DB96}"/>
    <cellStyle name="Įprastas 3 2 7 5 2 2" xfId="2252" xr:uid="{E2D51097-6BA2-4BEE-907D-6B7B4A6E0496}"/>
    <cellStyle name="Įprastas 3 2 7 5 2 2 2" xfId="4813" xr:uid="{89E32FAD-1A4D-402B-B438-F8EE3BD41D10}"/>
    <cellStyle name="Įprastas 3 2 7 5 2 3" xfId="3533" xr:uid="{6C8718C8-49FE-45D6-8A9E-BF924BD89C4B}"/>
    <cellStyle name="Įprastas 3 2 7 5 3" xfId="1768" xr:uid="{8807C076-6637-4F2C-9712-5BA6940155A4}"/>
    <cellStyle name="Įprastas 3 2 7 5 3 2" xfId="4329" xr:uid="{252675B3-20E0-498F-8CB1-62AF3463DBF9}"/>
    <cellStyle name="Įprastas 3 2 7 5 4" xfId="3049" xr:uid="{7837BB02-B288-4203-B8EB-067D19262D56}"/>
    <cellStyle name="Įprastas 3 2 7 6" xfId="965" xr:uid="{D158BD77-A45C-4870-954A-F53197FC69ED}"/>
    <cellStyle name="Įprastas 3 2 7 6 2" xfId="2245" xr:uid="{8519C85E-6EA4-40E3-B10D-DADB388E8121}"/>
    <cellStyle name="Įprastas 3 2 7 6 2 2" xfId="4806" xr:uid="{35EA284C-EC30-4DFE-90B6-A5F20C68A61F}"/>
    <cellStyle name="Įprastas 3 2 7 6 3" xfId="3526" xr:uid="{0079A060-6090-4247-8B68-01BAF6C7E1AD}"/>
    <cellStyle name="Įprastas 3 2 7 7" xfId="1332" xr:uid="{6EF6590B-37E5-4288-8A50-F15BA3311D36}"/>
    <cellStyle name="Įprastas 3 2 7 7 2" xfId="3893" xr:uid="{6BE8FB00-3F40-4A79-AEAC-BC4B706516D0}"/>
    <cellStyle name="Įprastas 3 2 7 8" xfId="2613" xr:uid="{93A88E39-0606-483A-87CB-60EE21D54BE9}"/>
    <cellStyle name="Įprastas 3 2 8" xfId="91" xr:uid="{7FADE658-062F-40B8-915A-27328CFB5BB5}"/>
    <cellStyle name="Įprastas 3 2 8 2" xfId="491" xr:uid="{63E4FEFA-C9C5-4B59-BD81-0F84F7F53098}"/>
    <cellStyle name="Įprastas 3 2 8 2 2" xfId="974" xr:uid="{8A4DEAAF-ED0E-48B2-8213-F99ADF50D483}"/>
    <cellStyle name="Įprastas 3 2 8 2 2 2" xfId="2254" xr:uid="{A8C1FE9F-B2AD-4548-90B0-22DB30D919B0}"/>
    <cellStyle name="Įprastas 3 2 8 2 2 2 2" xfId="4815" xr:uid="{5D848940-5BD3-4F4F-93A0-D8FAF8BC1422}"/>
    <cellStyle name="Įprastas 3 2 8 2 2 3" xfId="3535" xr:uid="{3A503AB2-3F28-43F8-ADF3-E1904D2E7657}"/>
    <cellStyle name="Įprastas 3 2 8 2 3" xfId="1772" xr:uid="{D2E8B392-2E9E-4AE1-8792-EC1EF0477FD4}"/>
    <cellStyle name="Įprastas 3 2 8 2 3 2" xfId="4333" xr:uid="{A9F5CFA5-38CA-4A52-A737-BBAA8B87E0ED}"/>
    <cellStyle name="Įprastas 3 2 8 2 4" xfId="3053" xr:uid="{B73367C8-1076-41CD-A0BF-46D83B6041D5}"/>
    <cellStyle name="Įprastas 3 2 8 3" xfId="973" xr:uid="{A88A3339-1472-4ED8-A0BD-C51700D5B4F5}"/>
    <cellStyle name="Įprastas 3 2 8 3 2" xfId="2253" xr:uid="{DC96C8D1-5A83-49AA-8302-111A2482743B}"/>
    <cellStyle name="Įprastas 3 2 8 3 2 2" xfId="4814" xr:uid="{B44B0F35-6B5A-46A2-B657-9C114A7725B5}"/>
    <cellStyle name="Įprastas 3 2 8 3 3" xfId="3534" xr:uid="{5F3FD755-7956-4C09-A40A-40A2F102EC3F}"/>
    <cellStyle name="Įprastas 3 2 8 4" xfId="1372" xr:uid="{B71EE2E8-7D0A-485E-9548-F29D03E819F5}"/>
    <cellStyle name="Įprastas 3 2 8 4 2" xfId="3933" xr:uid="{47AB1A9D-0582-4072-8550-386B0B2DBACE}"/>
    <cellStyle name="Įprastas 3 2 8 5" xfId="2653" xr:uid="{626C429E-78B6-405F-B510-ADBD8E593643}"/>
    <cellStyle name="Įprastas 3 2 9" xfId="171" xr:uid="{10C6D70E-0D7F-4629-82F2-A1CAEE0D0EAD}"/>
    <cellStyle name="Įprastas 3 2 9 2" xfId="492" xr:uid="{8166FFFB-EFC9-4EC0-AF4E-11304E896121}"/>
    <cellStyle name="Įprastas 3 2 9 2 2" xfId="976" xr:uid="{AE34CF75-C415-4989-9790-B7B40BE65C10}"/>
    <cellStyle name="Įprastas 3 2 9 2 2 2" xfId="2256" xr:uid="{E9B5B15B-2233-4A2E-A5F1-DBF5F8BF850D}"/>
    <cellStyle name="Įprastas 3 2 9 2 2 2 2" xfId="4817" xr:uid="{7C3C97F2-8932-4BFE-B899-6D384D67A925}"/>
    <cellStyle name="Įprastas 3 2 9 2 2 3" xfId="3537" xr:uid="{9C7CFE58-4B77-421A-A886-25B0198B79B6}"/>
    <cellStyle name="Įprastas 3 2 9 2 3" xfId="1773" xr:uid="{7D9D6912-8A69-4A8D-89A8-4F41DF9BE780}"/>
    <cellStyle name="Įprastas 3 2 9 2 3 2" xfId="4334" xr:uid="{39AB14B1-4CD9-4BF0-89F5-329B1A901606}"/>
    <cellStyle name="Įprastas 3 2 9 2 4" xfId="3054" xr:uid="{622E5F08-0A04-4CFB-BC49-15CBB6581C2D}"/>
    <cellStyle name="Įprastas 3 2 9 3" xfId="975" xr:uid="{55AC3C2C-682D-40A7-B2BA-6109C0DF8C78}"/>
    <cellStyle name="Įprastas 3 2 9 3 2" xfId="2255" xr:uid="{CE30F84A-F7E5-4095-9447-0F49ED118E55}"/>
    <cellStyle name="Įprastas 3 2 9 3 2 2" xfId="4816" xr:uid="{E7F0EFBC-F414-4164-B9E3-E91CBF155487}"/>
    <cellStyle name="Įprastas 3 2 9 3 3" xfId="3536" xr:uid="{66994DCF-4027-4BDB-9751-51810867223C}"/>
    <cellStyle name="Įprastas 3 2 9 4" xfId="1452" xr:uid="{0E8371E1-346F-4B29-BB2C-CB5DBCEA0B21}"/>
    <cellStyle name="Įprastas 3 2 9 4 2" xfId="4013" xr:uid="{CC5B98E5-5878-4531-AE51-85ECC7594904}"/>
    <cellStyle name="Įprastas 3 2 9 5" xfId="2733" xr:uid="{7A707523-05DE-4062-8798-95F7296043F6}"/>
    <cellStyle name="Įprastas 3 3" xfId="11" xr:uid="{00000000-0005-0000-0000-000013000000}"/>
    <cellStyle name="Įprastas 3 3 10" xfId="493" xr:uid="{5ECF70F0-AAEC-493F-937D-8D9BF9174E6A}"/>
    <cellStyle name="Įprastas 3 3 10 2" xfId="978" xr:uid="{EA87EBD6-D0E3-4B59-BF03-8B0950E45C7F}"/>
    <cellStyle name="Įprastas 3 3 10 2 2" xfId="2258" xr:uid="{CEA1913C-FE03-4B16-ABE9-085C2E1FBCFC}"/>
    <cellStyle name="Įprastas 3 3 10 2 2 2" xfId="4819" xr:uid="{13323173-9D13-4590-8E4F-7A6475E70E88}"/>
    <cellStyle name="Įprastas 3 3 10 2 3" xfId="3539" xr:uid="{A8301409-EBC4-4D7D-921A-73B890312F66}"/>
    <cellStyle name="Įprastas 3 3 10 3" xfId="1774" xr:uid="{C2BAF094-F7A2-42B9-A225-121EBBDAF08B}"/>
    <cellStyle name="Įprastas 3 3 10 3 2" xfId="4335" xr:uid="{2CD4C4D4-270F-43D2-8562-C3141A5D1DC9}"/>
    <cellStyle name="Įprastas 3 3 10 4" xfId="3055" xr:uid="{7ECFF59E-8AD3-4F5D-B46B-B1A7C7C38AB3}"/>
    <cellStyle name="Įprastas 3 3 11" xfId="977" xr:uid="{5618E0E4-5E95-4B1E-A229-4F91A68E998D}"/>
    <cellStyle name="Įprastas 3 3 11 2" xfId="2257" xr:uid="{A01C356D-496A-41C0-88A3-BC6F867A135B}"/>
    <cellStyle name="Įprastas 3 3 11 2 2" xfId="4818" xr:uid="{168E56F9-03C2-4F00-B1EC-1328E289998B}"/>
    <cellStyle name="Įprastas 3 3 11 3" xfId="3538" xr:uid="{26EB3714-9DBE-4085-A7CA-2020943351C8}"/>
    <cellStyle name="Įprastas 3 3 12" xfId="1293" xr:uid="{25075252-357A-4D96-B893-6E5AF39D3D46}"/>
    <cellStyle name="Įprastas 3 3 12 2" xfId="3854" xr:uid="{5CF0D3F0-0AB6-4EBF-AAC9-032E96AD8050}"/>
    <cellStyle name="Įprastas 3 3 13" xfId="2574" xr:uid="{BF881CF3-21BE-4D6D-B7D4-00714FDA0BC6}"/>
    <cellStyle name="Įprastas 3 3 2" xfId="16" xr:uid="{00000000-0005-0000-0000-000014000000}"/>
    <cellStyle name="Įprastas 3 3 2 10" xfId="1297" xr:uid="{C01B9AB5-757A-433D-8D8C-AA761DE131A1}"/>
    <cellStyle name="Įprastas 3 3 2 10 2" xfId="3858" xr:uid="{736AB305-3F15-491F-A32D-9BB63DDC2D92}"/>
    <cellStyle name="Įprastas 3 3 2 11" xfId="2578" xr:uid="{0903E430-C09A-4F6C-AD8C-6394D8323109}"/>
    <cellStyle name="Įprastas 3 3 2 2" xfId="24" xr:uid="{00000000-0005-0000-0000-000015000000}"/>
    <cellStyle name="Įprastas 3 3 2 2 10" xfId="2586" xr:uid="{48E494D8-3B6A-418D-B665-7529299DBABA}"/>
    <cellStyle name="Įprastas 3 3 2 2 2" xfId="44" xr:uid="{71F47444-8581-4514-A135-BBF0B1DB9ACD}"/>
    <cellStyle name="Įprastas 3 3 2 2 2 2" xfId="84" xr:uid="{FE2742C4-A203-48E8-84E3-3A0403B5F723}"/>
    <cellStyle name="Įprastas 3 3 2 2 2 2 2" xfId="164" xr:uid="{176A18A7-137D-4A0E-8E66-5F4EA1CACF59}"/>
    <cellStyle name="Įprastas 3 3 2 2 2 2 2 2" xfId="498" xr:uid="{94888491-4FA5-4A16-B7F1-22F39237845B}"/>
    <cellStyle name="Įprastas 3 3 2 2 2 2 2 2 2" xfId="984" xr:uid="{A47E469A-6A7A-4D84-AE5E-624F173A33EA}"/>
    <cellStyle name="Įprastas 3 3 2 2 2 2 2 2 2 2" xfId="2264" xr:uid="{2939F3CA-93F4-4076-A885-48B3BDE46F14}"/>
    <cellStyle name="Įprastas 3 3 2 2 2 2 2 2 2 2 2" xfId="4825" xr:uid="{53F2346B-988F-48C6-ADAF-ED9B4E0295C7}"/>
    <cellStyle name="Įprastas 3 3 2 2 2 2 2 2 2 3" xfId="3545" xr:uid="{A02A43C7-770E-42FA-BA89-4F9A09A68637}"/>
    <cellStyle name="Įprastas 3 3 2 2 2 2 2 2 3" xfId="1779" xr:uid="{72EF2E2D-F98B-44D7-BB82-9DD0158A209A}"/>
    <cellStyle name="Įprastas 3 3 2 2 2 2 2 2 3 2" xfId="4340" xr:uid="{6E4D3E68-B0ED-4DAF-8D9B-8C52BF63279C}"/>
    <cellStyle name="Įprastas 3 3 2 2 2 2 2 2 4" xfId="3060" xr:uid="{5F61EBFE-13A7-4A82-8753-ABEF54682B84}"/>
    <cellStyle name="Įprastas 3 3 2 2 2 2 2 3" xfId="983" xr:uid="{26B04509-958E-4379-AEA1-55ED8E2A2C64}"/>
    <cellStyle name="Įprastas 3 3 2 2 2 2 2 3 2" xfId="2263" xr:uid="{CC2289D8-DB92-4F0D-BD39-3276290A7402}"/>
    <cellStyle name="Įprastas 3 3 2 2 2 2 2 3 2 2" xfId="4824" xr:uid="{28883028-A69E-4AA2-814A-39DD3086E0D1}"/>
    <cellStyle name="Įprastas 3 3 2 2 2 2 2 3 3" xfId="3544" xr:uid="{978E2369-0703-46B7-9952-1734D3F427D5}"/>
    <cellStyle name="Įprastas 3 3 2 2 2 2 2 4" xfId="1445" xr:uid="{5DD637D8-4C36-4780-9C29-9D8906C2760D}"/>
    <cellStyle name="Įprastas 3 3 2 2 2 2 2 4 2" xfId="4006" xr:uid="{34BC5A7F-4FB3-48E5-966D-099A55078B51}"/>
    <cellStyle name="Įprastas 3 3 2 2 2 2 2 5" xfId="2726" xr:uid="{DAFBE308-6E1E-4558-8E1C-2C13A96A914A}"/>
    <cellStyle name="Įprastas 3 3 2 2 2 2 3" xfId="244" xr:uid="{36AD426A-F596-4C01-9090-5EE251C98F8B}"/>
    <cellStyle name="Įprastas 3 3 2 2 2 2 3 2" xfId="499" xr:uid="{9A499887-9CE2-4597-AFA9-0F6B789F437A}"/>
    <cellStyle name="Įprastas 3 3 2 2 2 2 3 2 2" xfId="986" xr:uid="{3895F2E6-4B23-433D-8328-D9EF4D5EC4FB}"/>
    <cellStyle name="Įprastas 3 3 2 2 2 2 3 2 2 2" xfId="2266" xr:uid="{A9A4B267-3C62-46C5-AA50-B0C44AEFACBA}"/>
    <cellStyle name="Įprastas 3 3 2 2 2 2 3 2 2 2 2" xfId="4827" xr:uid="{A2FB8511-7E00-4227-9C17-46FED4A890C7}"/>
    <cellStyle name="Įprastas 3 3 2 2 2 2 3 2 2 3" xfId="3547" xr:uid="{F8C8DBF8-E628-4A62-BD33-E6FB596CB5D2}"/>
    <cellStyle name="Įprastas 3 3 2 2 2 2 3 2 3" xfId="1780" xr:uid="{89E50AA2-8787-40EC-BC52-C7BA1BB7619C}"/>
    <cellStyle name="Įprastas 3 3 2 2 2 2 3 2 3 2" xfId="4341" xr:uid="{BA65DB0B-A45A-40E3-B7DE-2D635BE0DA2D}"/>
    <cellStyle name="Įprastas 3 3 2 2 2 2 3 2 4" xfId="3061" xr:uid="{94A004B1-4C67-47FA-A06F-6D5DB0D60BB9}"/>
    <cellStyle name="Įprastas 3 3 2 2 2 2 3 3" xfId="985" xr:uid="{BBE707DA-869E-4DE3-BD42-3C04298BD0F2}"/>
    <cellStyle name="Įprastas 3 3 2 2 2 2 3 3 2" xfId="2265" xr:uid="{A58AD48D-357E-4D13-A79F-C3ADDD4AEF22}"/>
    <cellStyle name="Įprastas 3 3 2 2 2 2 3 3 2 2" xfId="4826" xr:uid="{452E8037-BA69-4A20-90AB-0FDB4CA80775}"/>
    <cellStyle name="Įprastas 3 3 2 2 2 2 3 3 3" xfId="3546" xr:uid="{B0E59909-C2C1-4D24-B6FA-32F35D0C393F}"/>
    <cellStyle name="Įprastas 3 3 2 2 2 2 3 4" xfId="1525" xr:uid="{EF5312E2-47F0-4FF8-9290-924314CD0D85}"/>
    <cellStyle name="Įprastas 3 3 2 2 2 2 3 4 2" xfId="4086" xr:uid="{D6BDCE4E-688C-4C1D-BB29-9D1C0E7E1097}"/>
    <cellStyle name="Įprastas 3 3 2 2 2 2 3 5" xfId="2806" xr:uid="{A4A81F7F-964B-4694-8AD8-B79170B74914}"/>
    <cellStyle name="Įprastas 3 3 2 2 2 2 4" xfId="324" xr:uid="{F6A3C814-ACC2-4BB4-9434-4624BFCF7429}"/>
    <cellStyle name="Įprastas 3 3 2 2 2 2 4 2" xfId="500" xr:uid="{083B614A-DF89-4745-B842-1711A04EF4C4}"/>
    <cellStyle name="Įprastas 3 3 2 2 2 2 4 2 2" xfId="988" xr:uid="{FE758CED-5DFC-4CE1-935D-D14A5D27F951}"/>
    <cellStyle name="Įprastas 3 3 2 2 2 2 4 2 2 2" xfId="2268" xr:uid="{BCCAC62C-2123-4A01-B5BD-839A691C1C62}"/>
    <cellStyle name="Įprastas 3 3 2 2 2 2 4 2 2 2 2" xfId="4829" xr:uid="{CBCF5D1B-C33E-42EC-A222-096F3FB11F0B}"/>
    <cellStyle name="Įprastas 3 3 2 2 2 2 4 2 2 3" xfId="3549" xr:uid="{2912F7B3-FCDF-4427-87D2-C2C6D20CDF50}"/>
    <cellStyle name="Įprastas 3 3 2 2 2 2 4 2 3" xfId="1781" xr:uid="{C68BBA3B-71FC-45B2-807C-E0D17A8BBACD}"/>
    <cellStyle name="Įprastas 3 3 2 2 2 2 4 2 3 2" xfId="4342" xr:uid="{C7C91A1E-DB3F-4795-B2E2-1B1E228FA78F}"/>
    <cellStyle name="Įprastas 3 3 2 2 2 2 4 2 4" xfId="3062" xr:uid="{CCEF6E97-AD2A-49D4-9DAF-E415F7FEB0F8}"/>
    <cellStyle name="Įprastas 3 3 2 2 2 2 4 3" xfId="987" xr:uid="{CD399976-49C1-4B22-9B20-4F4B6290F449}"/>
    <cellStyle name="Įprastas 3 3 2 2 2 2 4 3 2" xfId="2267" xr:uid="{5FCAB91B-BACC-499D-BE29-88137E4AFC47}"/>
    <cellStyle name="Įprastas 3 3 2 2 2 2 4 3 2 2" xfId="4828" xr:uid="{773DE2B3-27AE-427B-B7F8-BDE889C9D566}"/>
    <cellStyle name="Įprastas 3 3 2 2 2 2 4 3 3" xfId="3548" xr:uid="{A79834C3-EB6D-4661-BBFE-09DECCE6B612}"/>
    <cellStyle name="Įprastas 3 3 2 2 2 2 4 4" xfId="1605" xr:uid="{E78E2FC5-3473-45C3-81BB-4D8ED63B1F4F}"/>
    <cellStyle name="Įprastas 3 3 2 2 2 2 4 4 2" xfId="4166" xr:uid="{DE7F50B5-DA96-4128-B025-8454576497D8}"/>
    <cellStyle name="Įprastas 3 3 2 2 2 2 4 5" xfId="2886" xr:uid="{F18CA0A3-B639-43BE-B018-7A7E096B78AB}"/>
    <cellStyle name="Įprastas 3 3 2 2 2 2 5" xfId="497" xr:uid="{91AC3176-D770-401D-A615-4960F7DBF602}"/>
    <cellStyle name="Įprastas 3 3 2 2 2 2 5 2" xfId="989" xr:uid="{6054CCA3-AEBB-446D-9EBC-23EAB897570D}"/>
    <cellStyle name="Įprastas 3 3 2 2 2 2 5 2 2" xfId="2269" xr:uid="{F9D0AF52-86D2-4D32-A9EC-757DEA9A20BC}"/>
    <cellStyle name="Įprastas 3 3 2 2 2 2 5 2 2 2" xfId="4830" xr:uid="{A476AD54-A754-4627-B211-465612968995}"/>
    <cellStyle name="Įprastas 3 3 2 2 2 2 5 2 3" xfId="3550" xr:uid="{E0476076-3E38-4D3A-9244-73DD88ED1931}"/>
    <cellStyle name="Įprastas 3 3 2 2 2 2 5 3" xfId="1778" xr:uid="{99554E95-0649-42F9-92EB-18C6CCF79966}"/>
    <cellStyle name="Įprastas 3 3 2 2 2 2 5 3 2" xfId="4339" xr:uid="{BC96D109-F187-4F84-B32A-1C6BCD53B1EF}"/>
    <cellStyle name="Įprastas 3 3 2 2 2 2 5 4" xfId="3059" xr:uid="{BCDA8C60-A776-4A5C-B823-D1703CEABB1E}"/>
    <cellStyle name="Įprastas 3 3 2 2 2 2 6" xfId="982" xr:uid="{697192E0-B24A-403B-9A55-495ACD6E00B2}"/>
    <cellStyle name="Įprastas 3 3 2 2 2 2 6 2" xfId="2262" xr:uid="{C4320131-C1F5-4DD0-9493-6B88EA7205ED}"/>
    <cellStyle name="Įprastas 3 3 2 2 2 2 6 2 2" xfId="4823" xr:uid="{4A47283F-D79B-4C7B-B7C6-623CD1CC32E5}"/>
    <cellStyle name="Įprastas 3 3 2 2 2 2 6 3" xfId="3543" xr:uid="{2609D632-13F9-496C-81AD-1CF4B38636FC}"/>
    <cellStyle name="Įprastas 3 3 2 2 2 2 7" xfId="1365" xr:uid="{1F182A7A-65E2-4441-9437-34FD1A1E6594}"/>
    <cellStyle name="Įprastas 3 3 2 2 2 2 7 2" xfId="3926" xr:uid="{CB3462DA-8148-48FF-A102-E78BE3706C47}"/>
    <cellStyle name="Įprastas 3 3 2 2 2 2 8" xfId="2646" xr:uid="{320DC6F5-FE79-4D78-85CA-016848C7BCDE}"/>
    <cellStyle name="Įprastas 3 3 2 2 2 3" xfId="124" xr:uid="{2D4E016F-7131-437D-9D26-706568F8BEEB}"/>
    <cellStyle name="Įprastas 3 3 2 2 2 3 2" xfId="501" xr:uid="{D6E7A735-79FF-4A0E-ADF0-7CAC50961F02}"/>
    <cellStyle name="Įprastas 3 3 2 2 2 3 2 2" xfId="991" xr:uid="{1C1C4D30-2FCE-46C5-8566-4980E47C0AB5}"/>
    <cellStyle name="Įprastas 3 3 2 2 2 3 2 2 2" xfId="2271" xr:uid="{4E6396E7-326A-441F-86E5-F95B12F6EAD4}"/>
    <cellStyle name="Įprastas 3 3 2 2 2 3 2 2 2 2" xfId="4832" xr:uid="{AE1F1B0B-CC96-4F92-B03D-5AE1ADEFAC81}"/>
    <cellStyle name="Įprastas 3 3 2 2 2 3 2 2 3" xfId="3552" xr:uid="{6E5BA473-F58B-4C66-AB60-F2EE6DA9D6F6}"/>
    <cellStyle name="Įprastas 3 3 2 2 2 3 2 3" xfId="1782" xr:uid="{95AACD10-DC7B-4CA4-941A-D9798FEC4F41}"/>
    <cellStyle name="Įprastas 3 3 2 2 2 3 2 3 2" xfId="4343" xr:uid="{0A0104B5-1621-49E7-8F3D-BBB6940C7D62}"/>
    <cellStyle name="Įprastas 3 3 2 2 2 3 2 4" xfId="3063" xr:uid="{F598A4A5-46BA-4001-9421-6CB0432F7AB4}"/>
    <cellStyle name="Įprastas 3 3 2 2 2 3 3" xfId="990" xr:uid="{43107188-4EE9-437E-8FE7-D8C141724DD4}"/>
    <cellStyle name="Įprastas 3 3 2 2 2 3 3 2" xfId="2270" xr:uid="{479239A3-EEAD-43CD-88DD-7FFFE049978A}"/>
    <cellStyle name="Įprastas 3 3 2 2 2 3 3 2 2" xfId="4831" xr:uid="{39D22D2D-2607-4E96-9AE2-C5AD8BB8A5DA}"/>
    <cellStyle name="Įprastas 3 3 2 2 2 3 3 3" xfId="3551" xr:uid="{88808F46-C3C5-4052-A2F8-A04025D9FB11}"/>
    <cellStyle name="Įprastas 3 3 2 2 2 3 4" xfId="1405" xr:uid="{24D06B31-887D-4128-B4B5-547A2A36E8C4}"/>
    <cellStyle name="Įprastas 3 3 2 2 2 3 4 2" xfId="3966" xr:uid="{C6D8CD47-EB91-45A7-A4F2-E1EEF9CED0C1}"/>
    <cellStyle name="Įprastas 3 3 2 2 2 3 5" xfId="2686" xr:uid="{4CACE7BF-0F42-4788-B994-103E9F572476}"/>
    <cellStyle name="Įprastas 3 3 2 2 2 4" xfId="204" xr:uid="{AF334B60-852F-4CE5-833E-77B575246BBA}"/>
    <cellStyle name="Įprastas 3 3 2 2 2 4 2" xfId="502" xr:uid="{0E8BFCD3-AA9E-4CA4-A328-BB4B051333CC}"/>
    <cellStyle name="Įprastas 3 3 2 2 2 4 2 2" xfId="993" xr:uid="{2AA2FC79-1110-4C35-9507-00D81AD43C1C}"/>
    <cellStyle name="Įprastas 3 3 2 2 2 4 2 2 2" xfId="2273" xr:uid="{5C216C60-6B92-4C19-8E51-A55FCB0F7811}"/>
    <cellStyle name="Įprastas 3 3 2 2 2 4 2 2 2 2" xfId="4834" xr:uid="{22C364D3-46F3-4F5F-818F-C619870186B9}"/>
    <cellStyle name="Įprastas 3 3 2 2 2 4 2 2 3" xfId="3554" xr:uid="{BE1A516F-C7D4-40B6-8582-FBD1CE52E855}"/>
    <cellStyle name="Įprastas 3 3 2 2 2 4 2 3" xfId="1783" xr:uid="{3CB5D37A-3B3C-400B-B2A5-BA0D7915E964}"/>
    <cellStyle name="Įprastas 3 3 2 2 2 4 2 3 2" xfId="4344" xr:uid="{B99E2E6E-8F06-428E-B1A4-9638C8231FFF}"/>
    <cellStyle name="Įprastas 3 3 2 2 2 4 2 4" xfId="3064" xr:uid="{6079AFB2-1AD3-4F3B-88A5-6E4F19258E23}"/>
    <cellStyle name="Įprastas 3 3 2 2 2 4 3" xfId="992" xr:uid="{B7C26B70-0C95-4AC5-B48E-E370B0B02B61}"/>
    <cellStyle name="Įprastas 3 3 2 2 2 4 3 2" xfId="2272" xr:uid="{8D55587D-21A6-4E2C-973B-4FBA3D6D177E}"/>
    <cellStyle name="Įprastas 3 3 2 2 2 4 3 2 2" xfId="4833" xr:uid="{2225CB58-9ACC-4F2D-8061-58A0C53A8852}"/>
    <cellStyle name="Įprastas 3 3 2 2 2 4 3 3" xfId="3553" xr:uid="{7C391699-2AE4-4F39-9D85-10CAD7631C36}"/>
    <cellStyle name="Įprastas 3 3 2 2 2 4 4" xfId="1485" xr:uid="{FDD386D1-38ED-41C3-AA20-EAD6FB1D1886}"/>
    <cellStyle name="Įprastas 3 3 2 2 2 4 4 2" xfId="4046" xr:uid="{88BF5404-F043-4F46-BE9B-7F13DD30FD5A}"/>
    <cellStyle name="Įprastas 3 3 2 2 2 4 5" xfId="2766" xr:uid="{8B743F70-9B79-49EE-BEA1-9669F8DD6D8E}"/>
    <cellStyle name="Įprastas 3 3 2 2 2 5" xfId="284" xr:uid="{50D58483-C3B2-4AA7-9D59-CAA8C197FB6A}"/>
    <cellStyle name="Įprastas 3 3 2 2 2 5 2" xfId="503" xr:uid="{36F31E02-83DB-430E-BE8E-F3E0AA4D56C4}"/>
    <cellStyle name="Įprastas 3 3 2 2 2 5 2 2" xfId="995" xr:uid="{02CFD7BE-940F-423F-8F42-36248E45C9EB}"/>
    <cellStyle name="Įprastas 3 3 2 2 2 5 2 2 2" xfId="2275" xr:uid="{E1576250-13CD-41BB-A355-20FA7D52AEA8}"/>
    <cellStyle name="Įprastas 3 3 2 2 2 5 2 2 2 2" xfId="4836" xr:uid="{EB8EED96-FB72-433E-8DE7-9E897B22A12E}"/>
    <cellStyle name="Įprastas 3 3 2 2 2 5 2 2 3" xfId="3556" xr:uid="{58799FE5-0C38-41D0-9B42-508C3D6AC0C9}"/>
    <cellStyle name="Įprastas 3 3 2 2 2 5 2 3" xfId="1784" xr:uid="{6391BD05-7B82-47F8-A7A3-B962C53DB9CE}"/>
    <cellStyle name="Įprastas 3 3 2 2 2 5 2 3 2" xfId="4345" xr:uid="{9E9729BA-6A6F-421F-BF94-DAF40A2D2C61}"/>
    <cellStyle name="Įprastas 3 3 2 2 2 5 2 4" xfId="3065" xr:uid="{57F11869-7F7C-4395-BFDB-0A48825DE6E6}"/>
    <cellStyle name="Įprastas 3 3 2 2 2 5 3" xfId="994" xr:uid="{16A01994-5EFD-4065-B383-08309C8BA823}"/>
    <cellStyle name="Įprastas 3 3 2 2 2 5 3 2" xfId="2274" xr:uid="{18C784A5-963B-4629-8562-65FFB99835F8}"/>
    <cellStyle name="Įprastas 3 3 2 2 2 5 3 2 2" xfId="4835" xr:uid="{58567188-5393-4B45-A8F7-F5763E2D8529}"/>
    <cellStyle name="Įprastas 3 3 2 2 2 5 3 3" xfId="3555" xr:uid="{FDBFEFEF-2F2E-48F8-A1BD-CFF2D8C10C9E}"/>
    <cellStyle name="Įprastas 3 3 2 2 2 5 4" xfId="1565" xr:uid="{9BD1B270-9EB6-4E34-B202-5D5069DC8D62}"/>
    <cellStyle name="Įprastas 3 3 2 2 2 5 4 2" xfId="4126" xr:uid="{EFCE1AB3-991B-41C8-B596-DF0734A92FD5}"/>
    <cellStyle name="Įprastas 3 3 2 2 2 5 5" xfId="2846" xr:uid="{965B7A2D-7615-4DED-86AC-C27F833D2E12}"/>
    <cellStyle name="Įprastas 3 3 2 2 2 6" xfId="496" xr:uid="{8C7ACC98-F540-425C-8728-970BE7BB627A}"/>
    <cellStyle name="Įprastas 3 3 2 2 2 6 2" xfId="996" xr:uid="{0977E8D1-C617-4CCC-AF86-90FD54ADEF87}"/>
    <cellStyle name="Įprastas 3 3 2 2 2 6 2 2" xfId="2276" xr:uid="{BA03A19E-7AF8-4989-989F-F04E8297837B}"/>
    <cellStyle name="Įprastas 3 3 2 2 2 6 2 2 2" xfId="4837" xr:uid="{EB453E89-142B-4046-B600-B07FFC245290}"/>
    <cellStyle name="Įprastas 3 3 2 2 2 6 2 3" xfId="3557" xr:uid="{B4898A10-514D-49EB-9916-F106C2F386F4}"/>
    <cellStyle name="Įprastas 3 3 2 2 2 6 3" xfId="1777" xr:uid="{9535FE76-83C7-4BCA-8850-0E7A848A1580}"/>
    <cellStyle name="Įprastas 3 3 2 2 2 6 3 2" xfId="4338" xr:uid="{ABB687A3-9E91-4C7C-8AF9-646E92CB5255}"/>
    <cellStyle name="Įprastas 3 3 2 2 2 6 4" xfId="3058" xr:uid="{27B5943D-3897-4507-AFF6-0DBA436EAA87}"/>
    <cellStyle name="Įprastas 3 3 2 2 2 7" xfId="981" xr:uid="{633ECB0B-8145-4198-93D3-6F94C1433F56}"/>
    <cellStyle name="Įprastas 3 3 2 2 2 7 2" xfId="2261" xr:uid="{4A226E73-C4E2-44AF-B9BC-6BD4CC8F0067}"/>
    <cellStyle name="Įprastas 3 3 2 2 2 7 2 2" xfId="4822" xr:uid="{3C77A330-D82D-4504-B1DA-6EF9F7AA0BCA}"/>
    <cellStyle name="Įprastas 3 3 2 2 2 7 3" xfId="3542" xr:uid="{5086551F-658A-4E96-BDAB-2B482018A566}"/>
    <cellStyle name="Įprastas 3 3 2 2 2 8" xfId="1325" xr:uid="{79577102-8AD0-4BBE-ACF0-3E5C56FA50B3}"/>
    <cellStyle name="Įprastas 3 3 2 2 2 8 2" xfId="3886" xr:uid="{C2F8573C-3271-4A85-9FCA-22DD10D4C407}"/>
    <cellStyle name="Įprastas 3 3 2 2 2 9" xfId="2606" xr:uid="{EA6174D2-B50A-4A9E-91F4-F1EA7AF41F1A}"/>
    <cellStyle name="Įprastas 3 3 2 2 3" xfId="64" xr:uid="{2BFB7764-41E1-4072-AC34-E079518F400F}"/>
    <cellStyle name="Įprastas 3 3 2 2 3 2" xfId="144" xr:uid="{D644590A-91CB-40D5-AE70-62C0A5397E2B}"/>
    <cellStyle name="Įprastas 3 3 2 2 3 2 2" xfId="505" xr:uid="{F56BA8D0-20EB-4930-A922-C35863913912}"/>
    <cellStyle name="Įprastas 3 3 2 2 3 2 2 2" xfId="999" xr:uid="{98838D94-8058-43F4-9DB4-8E2513B54CE9}"/>
    <cellStyle name="Įprastas 3 3 2 2 3 2 2 2 2" xfId="2279" xr:uid="{3765FC42-04F1-48D2-BCEA-D279F23A011B}"/>
    <cellStyle name="Įprastas 3 3 2 2 3 2 2 2 2 2" xfId="4840" xr:uid="{970CEBC4-D61B-46D7-AB81-BF52D82DC732}"/>
    <cellStyle name="Įprastas 3 3 2 2 3 2 2 2 3" xfId="3560" xr:uid="{305F558D-086C-47ED-97F5-1A085F1FD36F}"/>
    <cellStyle name="Įprastas 3 3 2 2 3 2 2 3" xfId="1786" xr:uid="{4032B41E-CFD2-41E8-8AF6-22B10EE43C0B}"/>
    <cellStyle name="Įprastas 3 3 2 2 3 2 2 3 2" xfId="4347" xr:uid="{606CBB62-C92D-434F-B563-5ED731D52218}"/>
    <cellStyle name="Įprastas 3 3 2 2 3 2 2 4" xfId="3067" xr:uid="{35BC76FB-26D7-4ADF-BDB5-511A8A6B671F}"/>
    <cellStyle name="Įprastas 3 3 2 2 3 2 3" xfId="998" xr:uid="{B1F8DF6F-0828-425F-BFC9-AB746C37EF79}"/>
    <cellStyle name="Įprastas 3 3 2 2 3 2 3 2" xfId="2278" xr:uid="{853CA93B-38C0-4E3E-A136-C746931C87E3}"/>
    <cellStyle name="Įprastas 3 3 2 2 3 2 3 2 2" xfId="4839" xr:uid="{4788F797-669B-4999-8E4D-7D0C3D326EE2}"/>
    <cellStyle name="Įprastas 3 3 2 2 3 2 3 3" xfId="3559" xr:uid="{1DCE5947-C882-4D97-A093-010796AF18EC}"/>
    <cellStyle name="Įprastas 3 3 2 2 3 2 4" xfId="1425" xr:uid="{BC2C2DFE-8173-4584-AA44-7BAE6005CB1B}"/>
    <cellStyle name="Įprastas 3 3 2 2 3 2 4 2" xfId="3986" xr:uid="{C48C2C13-2249-4AFC-844E-E3C073ECAA92}"/>
    <cellStyle name="Įprastas 3 3 2 2 3 2 5" xfId="2706" xr:uid="{AD0DD75A-BEB0-4710-A32D-9FA9871038A1}"/>
    <cellStyle name="Įprastas 3 3 2 2 3 3" xfId="224" xr:uid="{F208A43D-7179-42A4-9A88-47543ECD477F}"/>
    <cellStyle name="Įprastas 3 3 2 2 3 3 2" xfId="506" xr:uid="{5DCE0D66-EBA9-43A1-A152-D4974529027B}"/>
    <cellStyle name="Įprastas 3 3 2 2 3 3 2 2" xfId="1001" xr:uid="{5F014DFE-AE04-4B20-A66A-EC22C510DFA0}"/>
    <cellStyle name="Įprastas 3 3 2 2 3 3 2 2 2" xfId="2281" xr:uid="{D6B92F36-6071-4340-B786-5C4EEE37DFEF}"/>
    <cellStyle name="Įprastas 3 3 2 2 3 3 2 2 2 2" xfId="4842" xr:uid="{13360AFF-F92F-4FE9-B610-068406DD06C2}"/>
    <cellStyle name="Įprastas 3 3 2 2 3 3 2 2 3" xfId="3562" xr:uid="{5467D56E-4E21-4D0A-A4B1-31B53411F706}"/>
    <cellStyle name="Įprastas 3 3 2 2 3 3 2 3" xfId="1787" xr:uid="{4B5937CE-80AD-46BD-BB67-5708602B07E6}"/>
    <cellStyle name="Įprastas 3 3 2 2 3 3 2 3 2" xfId="4348" xr:uid="{213A299A-3469-43A9-91B9-70AAF46A1CA7}"/>
    <cellStyle name="Įprastas 3 3 2 2 3 3 2 4" xfId="3068" xr:uid="{02D14677-6981-4AE8-8C5E-375CCA06C914}"/>
    <cellStyle name="Įprastas 3 3 2 2 3 3 3" xfId="1000" xr:uid="{1D1B4439-D4D6-4E88-8006-07AD7522F335}"/>
    <cellStyle name="Įprastas 3 3 2 2 3 3 3 2" xfId="2280" xr:uid="{B80DA708-209E-496A-9826-7DD71927033C}"/>
    <cellStyle name="Įprastas 3 3 2 2 3 3 3 2 2" xfId="4841" xr:uid="{3DAE8259-1A19-4568-9CDF-8C3B6E384E2F}"/>
    <cellStyle name="Įprastas 3 3 2 2 3 3 3 3" xfId="3561" xr:uid="{4A146C63-909B-44BE-B47F-0005ABA4409E}"/>
    <cellStyle name="Įprastas 3 3 2 2 3 3 4" xfId="1505" xr:uid="{C5A52776-E07E-499A-91A1-C850FEB57D96}"/>
    <cellStyle name="Įprastas 3 3 2 2 3 3 4 2" xfId="4066" xr:uid="{12A7AC78-0651-499E-8BC0-2442C0EF1058}"/>
    <cellStyle name="Įprastas 3 3 2 2 3 3 5" xfId="2786" xr:uid="{BC9DF12D-19B2-481D-8B29-BDF472261C0C}"/>
    <cellStyle name="Įprastas 3 3 2 2 3 4" xfId="304" xr:uid="{2EB6EE53-D057-4138-85F5-7B97283CC700}"/>
    <cellStyle name="Įprastas 3 3 2 2 3 4 2" xfId="507" xr:uid="{084680C1-A755-4AD3-8CF1-554F49C42507}"/>
    <cellStyle name="Įprastas 3 3 2 2 3 4 2 2" xfId="1003" xr:uid="{7367CB5D-65EB-4C92-AB67-94A61BB8E88B}"/>
    <cellStyle name="Įprastas 3 3 2 2 3 4 2 2 2" xfId="2283" xr:uid="{DDC7D46F-0D31-4F88-B3F2-C3CFA90E36F6}"/>
    <cellStyle name="Įprastas 3 3 2 2 3 4 2 2 2 2" xfId="4844" xr:uid="{72B5D2E7-FBEE-46F8-9C2B-FBD65D7B4CEE}"/>
    <cellStyle name="Įprastas 3 3 2 2 3 4 2 2 3" xfId="3564" xr:uid="{6C7BEC84-A488-45F9-B7B6-5DAABF58A834}"/>
    <cellStyle name="Įprastas 3 3 2 2 3 4 2 3" xfId="1788" xr:uid="{95210521-5B97-4290-9CFE-A9B094C07E80}"/>
    <cellStyle name="Įprastas 3 3 2 2 3 4 2 3 2" xfId="4349" xr:uid="{D4FE6E07-E645-4255-BC5A-B9BB8893306E}"/>
    <cellStyle name="Įprastas 3 3 2 2 3 4 2 4" xfId="3069" xr:uid="{FEA20E41-9C8F-41F9-BF21-DB828D48C9AE}"/>
    <cellStyle name="Įprastas 3 3 2 2 3 4 3" xfId="1002" xr:uid="{49388567-10D8-4ECC-88B6-05B9EA51E891}"/>
    <cellStyle name="Įprastas 3 3 2 2 3 4 3 2" xfId="2282" xr:uid="{9BCB451D-D106-4DDA-B6A4-1234EB95F1AB}"/>
    <cellStyle name="Įprastas 3 3 2 2 3 4 3 2 2" xfId="4843" xr:uid="{C00B9745-DCBB-4393-BEBE-CFCFECF83C55}"/>
    <cellStyle name="Įprastas 3 3 2 2 3 4 3 3" xfId="3563" xr:uid="{24722590-CE86-4514-A22A-F1AD23CDA06A}"/>
    <cellStyle name="Įprastas 3 3 2 2 3 4 4" xfId="1585" xr:uid="{9601772C-1E7B-4D1D-A273-1ECE70AA6E02}"/>
    <cellStyle name="Įprastas 3 3 2 2 3 4 4 2" xfId="4146" xr:uid="{3036CF00-F867-4662-BAE3-15555442E3A4}"/>
    <cellStyle name="Įprastas 3 3 2 2 3 4 5" xfId="2866" xr:uid="{B500AA19-9BB0-43D6-813A-691EC6D280DB}"/>
    <cellStyle name="Įprastas 3 3 2 2 3 5" xfId="504" xr:uid="{E6EADA25-86BE-4282-AB96-A27E01739CFB}"/>
    <cellStyle name="Įprastas 3 3 2 2 3 5 2" xfId="1004" xr:uid="{6BD077D6-6423-4F93-81D4-A12BD2B0C031}"/>
    <cellStyle name="Įprastas 3 3 2 2 3 5 2 2" xfId="2284" xr:uid="{5104A19B-284F-4376-BD01-DB1D2BD7567C}"/>
    <cellStyle name="Įprastas 3 3 2 2 3 5 2 2 2" xfId="4845" xr:uid="{DD74B699-C75C-436A-A4FF-937655CBDF6D}"/>
    <cellStyle name="Įprastas 3 3 2 2 3 5 2 3" xfId="3565" xr:uid="{387539A6-DA43-4138-AAB7-ECF5C7C35E75}"/>
    <cellStyle name="Įprastas 3 3 2 2 3 5 3" xfId="1785" xr:uid="{DFDB325A-0C64-4886-88BF-BE0537E9EBCC}"/>
    <cellStyle name="Įprastas 3 3 2 2 3 5 3 2" xfId="4346" xr:uid="{24BAAA7D-7D52-4CAC-B3D7-48C9709657B8}"/>
    <cellStyle name="Įprastas 3 3 2 2 3 5 4" xfId="3066" xr:uid="{222571CD-47F5-42EB-8766-91A98A9EDCCE}"/>
    <cellStyle name="Įprastas 3 3 2 2 3 6" xfId="997" xr:uid="{ED5870D3-2294-4889-9D24-27B702AA5292}"/>
    <cellStyle name="Įprastas 3 3 2 2 3 6 2" xfId="2277" xr:uid="{B040F063-A984-4F79-8DE5-2E46349DDEA6}"/>
    <cellStyle name="Įprastas 3 3 2 2 3 6 2 2" xfId="4838" xr:uid="{E3BD3BEC-F017-419B-B18B-3CA8E44A4D51}"/>
    <cellStyle name="Įprastas 3 3 2 2 3 6 3" xfId="3558" xr:uid="{903DC8B5-79E6-455A-80FB-3E82F873E751}"/>
    <cellStyle name="Įprastas 3 3 2 2 3 7" xfId="1345" xr:uid="{C42D3A70-627D-4970-BC24-C0CB1767F171}"/>
    <cellStyle name="Įprastas 3 3 2 2 3 7 2" xfId="3906" xr:uid="{3419C752-B50B-4055-AB21-D5CDE3E1365B}"/>
    <cellStyle name="Įprastas 3 3 2 2 3 8" xfId="2626" xr:uid="{30FA16B3-318D-4FDB-8D3E-4C3E96B52295}"/>
    <cellStyle name="Įprastas 3 3 2 2 4" xfId="104" xr:uid="{54E415C7-A9C2-4508-8E9A-E23933E83F82}"/>
    <cellStyle name="Įprastas 3 3 2 2 4 2" xfId="508" xr:uid="{B2C5AC07-8377-48FD-9D52-6C8A0F67C9D6}"/>
    <cellStyle name="Įprastas 3 3 2 2 4 2 2" xfId="1006" xr:uid="{6A2D5A9B-EA6A-4821-9B4A-84571D8AAD7C}"/>
    <cellStyle name="Įprastas 3 3 2 2 4 2 2 2" xfId="2286" xr:uid="{0E657C22-7D06-47F4-B6BF-1CE74CA15F93}"/>
    <cellStyle name="Įprastas 3 3 2 2 4 2 2 2 2" xfId="4847" xr:uid="{0BB3B94C-486A-4B41-9790-0EC468EE8A29}"/>
    <cellStyle name="Įprastas 3 3 2 2 4 2 2 3" xfId="3567" xr:uid="{55747CE3-943F-4340-9721-868E34DB8899}"/>
    <cellStyle name="Įprastas 3 3 2 2 4 2 3" xfId="1789" xr:uid="{B434EB26-A8FE-42F9-BE86-7D1B9392BAC9}"/>
    <cellStyle name="Įprastas 3 3 2 2 4 2 3 2" xfId="4350" xr:uid="{ED4981E0-C4AF-44A2-910E-495F3C8D7517}"/>
    <cellStyle name="Įprastas 3 3 2 2 4 2 4" xfId="3070" xr:uid="{F69F7442-7C42-43FA-BA1E-6DED6A487B4A}"/>
    <cellStyle name="Įprastas 3 3 2 2 4 3" xfId="1005" xr:uid="{125A659D-C773-4619-BA0B-8C0ACE3FD72C}"/>
    <cellStyle name="Įprastas 3 3 2 2 4 3 2" xfId="2285" xr:uid="{8309BF69-8DEE-4DDC-A5F8-A97737DAE970}"/>
    <cellStyle name="Įprastas 3 3 2 2 4 3 2 2" xfId="4846" xr:uid="{83E3054F-D1A5-4217-960B-879DAABC55C0}"/>
    <cellStyle name="Įprastas 3 3 2 2 4 3 3" xfId="3566" xr:uid="{75F76B13-F994-434B-BEB5-2A808D1B2EF8}"/>
    <cellStyle name="Įprastas 3 3 2 2 4 4" xfId="1385" xr:uid="{AA9C0869-8FB0-4419-846C-7169A29DBFFE}"/>
    <cellStyle name="Įprastas 3 3 2 2 4 4 2" xfId="3946" xr:uid="{D3772CCC-EEFA-443A-A758-4A68E6553CCE}"/>
    <cellStyle name="Įprastas 3 3 2 2 4 5" xfId="2666" xr:uid="{1ADE522A-7133-4128-8382-14F981872921}"/>
    <cellStyle name="Įprastas 3 3 2 2 5" xfId="184" xr:uid="{3CBAECB6-2B1C-457C-B20B-D9BE4ADF8477}"/>
    <cellStyle name="Įprastas 3 3 2 2 5 2" xfId="509" xr:uid="{36618E79-A8F3-4B84-A41A-A967ED5D19E1}"/>
    <cellStyle name="Įprastas 3 3 2 2 5 2 2" xfId="1008" xr:uid="{2BEA6E92-210D-4495-BF37-D18C26772865}"/>
    <cellStyle name="Įprastas 3 3 2 2 5 2 2 2" xfId="2288" xr:uid="{B75C20C9-800C-4AE2-84F5-6FC9C2B7BF5F}"/>
    <cellStyle name="Įprastas 3 3 2 2 5 2 2 2 2" xfId="4849" xr:uid="{8B344F6F-6BD7-4EC5-81E7-B9B23117D800}"/>
    <cellStyle name="Įprastas 3 3 2 2 5 2 2 3" xfId="3569" xr:uid="{2E1ED1C0-15FB-47F0-81EC-997ABEC9065E}"/>
    <cellStyle name="Įprastas 3 3 2 2 5 2 3" xfId="1790" xr:uid="{47A6E4D1-1BBC-4672-BA75-B196D1B5D413}"/>
    <cellStyle name="Įprastas 3 3 2 2 5 2 3 2" xfId="4351" xr:uid="{AB6D6BE9-6F20-45BF-A408-2A29848CD728}"/>
    <cellStyle name="Įprastas 3 3 2 2 5 2 4" xfId="3071" xr:uid="{5F73EC85-4ADA-4B4E-B606-8CD111CDE32C}"/>
    <cellStyle name="Įprastas 3 3 2 2 5 3" xfId="1007" xr:uid="{CFCCB553-0C73-4653-8660-47E3C71D244C}"/>
    <cellStyle name="Įprastas 3 3 2 2 5 3 2" xfId="2287" xr:uid="{34CD03F3-B253-4B7C-AE1D-88F38AEFD398}"/>
    <cellStyle name="Įprastas 3 3 2 2 5 3 2 2" xfId="4848" xr:uid="{29CD48ED-EF00-4651-A2B3-6EBB0A33006D}"/>
    <cellStyle name="Įprastas 3 3 2 2 5 3 3" xfId="3568" xr:uid="{4E037A5A-9714-474C-8BDC-CFB0A0CCB6B7}"/>
    <cellStyle name="Įprastas 3 3 2 2 5 4" xfId="1465" xr:uid="{F041BAD7-F56C-4EFE-9213-A854057B92ED}"/>
    <cellStyle name="Įprastas 3 3 2 2 5 4 2" xfId="4026" xr:uid="{EB20BA1C-D5DF-41D8-ABAA-2864B9112154}"/>
    <cellStyle name="Įprastas 3 3 2 2 5 5" xfId="2746" xr:uid="{1C7D7BC8-1C9E-4A30-B847-EF5DE2F4BD2E}"/>
    <cellStyle name="Įprastas 3 3 2 2 6" xfId="264" xr:uid="{7ADC9E62-6A2D-4F4A-B0F7-8FC7D47AC1C6}"/>
    <cellStyle name="Įprastas 3 3 2 2 6 2" xfId="510" xr:uid="{D15D423E-2E08-4F6E-9AE8-2DCF66E1CBB6}"/>
    <cellStyle name="Įprastas 3 3 2 2 6 2 2" xfId="1010" xr:uid="{D524DA98-1BAB-4F5B-8A40-BCA10033370A}"/>
    <cellStyle name="Įprastas 3 3 2 2 6 2 2 2" xfId="2290" xr:uid="{C7E7AA60-C761-4524-84C8-B79E9D9CFBF9}"/>
    <cellStyle name="Įprastas 3 3 2 2 6 2 2 2 2" xfId="4851" xr:uid="{7981543A-9F76-4B22-8C42-FFF617FF2037}"/>
    <cellStyle name="Įprastas 3 3 2 2 6 2 2 3" xfId="3571" xr:uid="{A0C68412-6C55-41AF-904B-DAC879DCA296}"/>
    <cellStyle name="Įprastas 3 3 2 2 6 2 3" xfId="1791" xr:uid="{C553185E-11F6-4D48-B6BB-117879807F59}"/>
    <cellStyle name="Įprastas 3 3 2 2 6 2 3 2" xfId="4352" xr:uid="{621906DC-FA6C-45AB-A173-905343C394FF}"/>
    <cellStyle name="Įprastas 3 3 2 2 6 2 4" xfId="3072" xr:uid="{8739188A-6816-4F4C-9BD2-E0910B2C7942}"/>
    <cellStyle name="Įprastas 3 3 2 2 6 3" xfId="1009" xr:uid="{6734FB9F-6D3E-44A1-BA82-361B0AFF1B77}"/>
    <cellStyle name="Įprastas 3 3 2 2 6 3 2" xfId="2289" xr:uid="{01776076-1007-43B3-A7C2-C6250424B0B3}"/>
    <cellStyle name="Įprastas 3 3 2 2 6 3 2 2" xfId="4850" xr:uid="{D3DCE320-549A-48C3-99DD-7E14E1FC7AF5}"/>
    <cellStyle name="Įprastas 3 3 2 2 6 3 3" xfId="3570" xr:uid="{6476C09D-F31B-4AE1-83A4-02A3C1BC19B4}"/>
    <cellStyle name="Įprastas 3 3 2 2 6 4" xfId="1545" xr:uid="{AD48B7EE-D3D5-4B6D-B8B1-7144A563CC56}"/>
    <cellStyle name="Įprastas 3 3 2 2 6 4 2" xfId="4106" xr:uid="{E7484D1E-EAB6-4D93-885E-D8A9926AD10A}"/>
    <cellStyle name="Įprastas 3 3 2 2 6 5" xfId="2826" xr:uid="{9AB1C839-32F7-44F9-8805-D17FFE2C1BAF}"/>
    <cellStyle name="Įprastas 3 3 2 2 7" xfId="495" xr:uid="{D768645F-686D-4777-B14C-E07DC6353A7A}"/>
    <cellStyle name="Įprastas 3 3 2 2 7 2" xfId="1011" xr:uid="{3EA3DBF5-79B3-4566-9295-8BF68EA448B6}"/>
    <cellStyle name="Įprastas 3 3 2 2 7 2 2" xfId="2291" xr:uid="{A8CF00E2-C310-44BC-8409-7A4486FAB1E7}"/>
    <cellStyle name="Įprastas 3 3 2 2 7 2 2 2" xfId="4852" xr:uid="{C8F6A1BA-7D4C-4364-943E-24E081AD162A}"/>
    <cellStyle name="Įprastas 3 3 2 2 7 2 3" xfId="3572" xr:uid="{485716F6-41F1-49A7-AA21-745EF2190DC1}"/>
    <cellStyle name="Įprastas 3 3 2 2 7 3" xfId="1776" xr:uid="{317B908A-7597-42D0-A3FE-34D29D5A3271}"/>
    <cellStyle name="Įprastas 3 3 2 2 7 3 2" xfId="4337" xr:uid="{F4A282B8-8CED-4B46-B784-62981EDA5A56}"/>
    <cellStyle name="Įprastas 3 3 2 2 7 4" xfId="3057" xr:uid="{410FC665-F72C-4450-B2B2-578D3FD091B6}"/>
    <cellStyle name="Įprastas 3 3 2 2 8" xfId="980" xr:uid="{15D054B4-AC3E-4CCD-ADD0-E934925A22D1}"/>
    <cellStyle name="Įprastas 3 3 2 2 8 2" xfId="2260" xr:uid="{CFCC30F8-2864-4CA2-B853-D44445C20F00}"/>
    <cellStyle name="Įprastas 3 3 2 2 8 2 2" xfId="4821" xr:uid="{4B3D0F89-A664-4062-8175-A58E3C229AA9}"/>
    <cellStyle name="Įprastas 3 3 2 2 8 3" xfId="3541" xr:uid="{A5DC3692-0E68-48C3-B8A9-2584732F220E}"/>
    <cellStyle name="Įprastas 3 3 2 2 9" xfId="1305" xr:uid="{628D8568-3543-404B-BF1D-4B3F117B8B45}"/>
    <cellStyle name="Įprastas 3 3 2 2 9 2" xfId="3866" xr:uid="{5D764C80-0EF9-419F-B98E-A41F291C7E98}"/>
    <cellStyle name="Įprastas 3 3 2 3" xfId="36" xr:uid="{9E292EFE-E6BE-4868-BE2F-5575F7B7C2E8}"/>
    <cellStyle name="Įprastas 3 3 2 3 2" xfId="76" xr:uid="{B9D9C2E9-CE4D-4223-B5C6-97806D2DDBFC}"/>
    <cellStyle name="Įprastas 3 3 2 3 2 2" xfId="156" xr:uid="{ADE576B8-B539-42B6-8574-6B35355D1CA5}"/>
    <cellStyle name="Įprastas 3 3 2 3 2 2 2" xfId="513" xr:uid="{F07297ED-584E-4E85-9ABB-A86DE3D861A0}"/>
    <cellStyle name="Įprastas 3 3 2 3 2 2 2 2" xfId="1015" xr:uid="{CBB283F8-033C-4B52-A180-27E75E3A5443}"/>
    <cellStyle name="Įprastas 3 3 2 3 2 2 2 2 2" xfId="2295" xr:uid="{D9C05A32-5400-43BF-A33D-F99D748FC16F}"/>
    <cellStyle name="Įprastas 3 3 2 3 2 2 2 2 2 2" xfId="4856" xr:uid="{1EA52DD8-930A-472F-A9A5-BD2EC18ACB1E}"/>
    <cellStyle name="Įprastas 3 3 2 3 2 2 2 2 3" xfId="3576" xr:uid="{D93B84FA-B145-47B2-AC47-1E552398691B}"/>
    <cellStyle name="Įprastas 3 3 2 3 2 2 2 3" xfId="1794" xr:uid="{C8F349F3-AC40-49B2-A123-7946F1596A5C}"/>
    <cellStyle name="Įprastas 3 3 2 3 2 2 2 3 2" xfId="4355" xr:uid="{A1BD9896-6ACD-4F22-AD9B-67C8FD936B1B}"/>
    <cellStyle name="Įprastas 3 3 2 3 2 2 2 4" xfId="3075" xr:uid="{FCA2F5B6-7313-4896-BB16-59F61DB7324F}"/>
    <cellStyle name="Įprastas 3 3 2 3 2 2 3" xfId="1014" xr:uid="{5E320B3D-C202-47AD-9170-2632D5B41049}"/>
    <cellStyle name="Įprastas 3 3 2 3 2 2 3 2" xfId="2294" xr:uid="{FB72F26B-B9EC-4520-85A2-CDE8B86B1B32}"/>
    <cellStyle name="Įprastas 3 3 2 3 2 2 3 2 2" xfId="4855" xr:uid="{D951021D-7A1F-4CD4-ABFB-D5DC82B79B62}"/>
    <cellStyle name="Įprastas 3 3 2 3 2 2 3 3" xfId="3575" xr:uid="{499AEC8C-11AD-40E1-BE10-789CA7E9AA99}"/>
    <cellStyle name="Įprastas 3 3 2 3 2 2 4" xfId="1437" xr:uid="{256B796C-FEDF-4901-BC7D-86FA4CD9C8C1}"/>
    <cellStyle name="Įprastas 3 3 2 3 2 2 4 2" xfId="3998" xr:uid="{030D3C16-45CF-47CB-BBE7-E62F2B47830E}"/>
    <cellStyle name="Įprastas 3 3 2 3 2 2 5" xfId="2718" xr:uid="{F20ACC09-AD62-480D-8581-604EB1ED4769}"/>
    <cellStyle name="Įprastas 3 3 2 3 2 3" xfId="236" xr:uid="{8DA36F0C-4537-4EA8-9062-83DF1133FC0D}"/>
    <cellStyle name="Įprastas 3 3 2 3 2 3 2" xfId="514" xr:uid="{F4322382-38D1-44AA-A49A-094C15DCACE3}"/>
    <cellStyle name="Įprastas 3 3 2 3 2 3 2 2" xfId="1017" xr:uid="{2044ABE8-D4B7-483A-A9D6-973D12C5D436}"/>
    <cellStyle name="Įprastas 3 3 2 3 2 3 2 2 2" xfId="2297" xr:uid="{DFCC5AE7-F2BB-4786-975A-8A5E90651248}"/>
    <cellStyle name="Įprastas 3 3 2 3 2 3 2 2 2 2" xfId="4858" xr:uid="{D99FCF43-57B8-4EE6-A0A7-FEF64204D0DC}"/>
    <cellStyle name="Įprastas 3 3 2 3 2 3 2 2 3" xfId="3578" xr:uid="{80C4045A-DAD7-426C-97DE-1C632DA47BAC}"/>
    <cellStyle name="Įprastas 3 3 2 3 2 3 2 3" xfId="1795" xr:uid="{FFBCF034-B56F-46E1-901F-35E1573C7E3A}"/>
    <cellStyle name="Įprastas 3 3 2 3 2 3 2 3 2" xfId="4356" xr:uid="{0538DE26-5237-482C-9B5A-8916D1C19AF4}"/>
    <cellStyle name="Įprastas 3 3 2 3 2 3 2 4" xfId="3076" xr:uid="{7DEB6300-5391-4D3F-B6A9-3CA12D406AAA}"/>
    <cellStyle name="Įprastas 3 3 2 3 2 3 3" xfId="1016" xr:uid="{687B5C45-836E-46A7-927F-AA5B46D89FD0}"/>
    <cellStyle name="Įprastas 3 3 2 3 2 3 3 2" xfId="2296" xr:uid="{7F4DB295-2730-4ED1-960B-E88D86BF05A3}"/>
    <cellStyle name="Įprastas 3 3 2 3 2 3 3 2 2" xfId="4857" xr:uid="{1183C4A2-417B-4D72-A1E6-E5D4FDEE975A}"/>
    <cellStyle name="Įprastas 3 3 2 3 2 3 3 3" xfId="3577" xr:uid="{05C1924A-0CD8-41E5-8C54-88E95A725303}"/>
    <cellStyle name="Įprastas 3 3 2 3 2 3 4" xfId="1517" xr:uid="{99D4968B-FF18-4A26-82B4-F744E5C00F04}"/>
    <cellStyle name="Įprastas 3 3 2 3 2 3 4 2" xfId="4078" xr:uid="{6FF40921-C76B-4868-850D-BF060884844C}"/>
    <cellStyle name="Įprastas 3 3 2 3 2 3 5" xfId="2798" xr:uid="{E811C70B-6CD4-4BE7-83A9-2CAFECCB596B}"/>
    <cellStyle name="Įprastas 3 3 2 3 2 4" xfId="316" xr:uid="{01ECB9DC-E868-4F1F-BC3E-A37D43FF5F4E}"/>
    <cellStyle name="Įprastas 3 3 2 3 2 4 2" xfId="515" xr:uid="{05686D30-E919-49B5-B5B7-F1787A3D57C9}"/>
    <cellStyle name="Įprastas 3 3 2 3 2 4 2 2" xfId="1019" xr:uid="{A79F9354-FBD9-466B-B18C-F5FB33E0C5BB}"/>
    <cellStyle name="Įprastas 3 3 2 3 2 4 2 2 2" xfId="2299" xr:uid="{CAB79885-774B-4BA0-A16B-3AE8F3AC55FC}"/>
    <cellStyle name="Įprastas 3 3 2 3 2 4 2 2 2 2" xfId="4860" xr:uid="{6FC051A0-25CB-4432-81BB-CE0390A89876}"/>
    <cellStyle name="Įprastas 3 3 2 3 2 4 2 2 3" xfId="3580" xr:uid="{DED2A778-CC46-493A-8377-9B8F03D0515B}"/>
    <cellStyle name="Įprastas 3 3 2 3 2 4 2 3" xfId="1796" xr:uid="{BABFC3EC-48DA-4E24-B04C-2BC85CDCAF9F}"/>
    <cellStyle name="Įprastas 3 3 2 3 2 4 2 3 2" xfId="4357" xr:uid="{6166131E-9D19-4CA1-B53F-C2CD91BD99BC}"/>
    <cellStyle name="Įprastas 3 3 2 3 2 4 2 4" xfId="3077" xr:uid="{CC46F731-2790-4284-97BA-6E0345E0F995}"/>
    <cellStyle name="Įprastas 3 3 2 3 2 4 3" xfId="1018" xr:uid="{F249CEF2-AD68-4182-BAA7-14D805F63B4F}"/>
    <cellStyle name="Įprastas 3 3 2 3 2 4 3 2" xfId="2298" xr:uid="{2873DD9E-0F37-431F-80F5-5B4C643284FB}"/>
    <cellStyle name="Įprastas 3 3 2 3 2 4 3 2 2" xfId="4859" xr:uid="{EB059556-1140-43AE-BED3-139EED5103E0}"/>
    <cellStyle name="Įprastas 3 3 2 3 2 4 3 3" xfId="3579" xr:uid="{A5C06CFF-7882-46D8-BB61-6939BB717F68}"/>
    <cellStyle name="Įprastas 3 3 2 3 2 4 4" xfId="1597" xr:uid="{468A2421-5766-4755-89A9-B720D99CB1DA}"/>
    <cellStyle name="Įprastas 3 3 2 3 2 4 4 2" xfId="4158" xr:uid="{1C475686-B14F-4387-86C9-DF22CF8FE2C6}"/>
    <cellStyle name="Įprastas 3 3 2 3 2 4 5" xfId="2878" xr:uid="{BE4AA98D-EBE5-458D-8A3A-8DF1F31AAC41}"/>
    <cellStyle name="Įprastas 3 3 2 3 2 5" xfId="512" xr:uid="{729F54BD-36C6-42D7-B95F-849330B82D9E}"/>
    <cellStyle name="Įprastas 3 3 2 3 2 5 2" xfId="1020" xr:uid="{E2DD8811-303F-43E2-8F4E-0D016BEFB895}"/>
    <cellStyle name="Įprastas 3 3 2 3 2 5 2 2" xfId="2300" xr:uid="{67755F9A-0B0E-4EAC-B5FC-02E0F8333C35}"/>
    <cellStyle name="Įprastas 3 3 2 3 2 5 2 2 2" xfId="4861" xr:uid="{15B55C3D-E982-4D8F-8C8D-664B83857CCD}"/>
    <cellStyle name="Įprastas 3 3 2 3 2 5 2 3" xfId="3581" xr:uid="{57F81098-65FE-41EA-9E57-0E8AAA6B8718}"/>
    <cellStyle name="Įprastas 3 3 2 3 2 5 3" xfId="1793" xr:uid="{593381CA-36C2-49A6-8A41-C276359279C1}"/>
    <cellStyle name="Įprastas 3 3 2 3 2 5 3 2" xfId="4354" xr:uid="{530CCD7F-10E3-4B7C-8091-93C3A209B3EF}"/>
    <cellStyle name="Įprastas 3 3 2 3 2 5 4" xfId="3074" xr:uid="{A9F33EE2-759A-4F9E-8676-48C63E0DDA70}"/>
    <cellStyle name="Įprastas 3 3 2 3 2 6" xfId="1013" xr:uid="{CFC09F9A-8BFB-422E-95AD-0B627B864307}"/>
    <cellStyle name="Įprastas 3 3 2 3 2 6 2" xfId="2293" xr:uid="{E0626028-7EC6-4396-97E7-A61C80F272C8}"/>
    <cellStyle name="Įprastas 3 3 2 3 2 6 2 2" xfId="4854" xr:uid="{CC5BA179-2C5D-4737-BAB1-827291B10228}"/>
    <cellStyle name="Įprastas 3 3 2 3 2 6 3" xfId="3574" xr:uid="{81E11B2B-6BE5-4BFB-9A17-BA1F59FB13FA}"/>
    <cellStyle name="Įprastas 3 3 2 3 2 7" xfId="1357" xr:uid="{D6EEF44D-D8F0-48D6-A5F3-776927A91653}"/>
    <cellStyle name="Įprastas 3 3 2 3 2 7 2" xfId="3918" xr:uid="{0A9140C2-8751-473C-9A89-9326836A60F4}"/>
    <cellStyle name="Įprastas 3 3 2 3 2 8" xfId="2638" xr:uid="{2BCE1316-C11F-40FA-AA01-0DC8D3DC7613}"/>
    <cellStyle name="Įprastas 3 3 2 3 3" xfId="116" xr:uid="{3BB419D4-4DFB-43E6-AE89-527FBD9C9708}"/>
    <cellStyle name="Įprastas 3 3 2 3 3 2" xfId="516" xr:uid="{859A3D53-311D-4F15-815D-88766DD7C718}"/>
    <cellStyle name="Įprastas 3 3 2 3 3 2 2" xfId="1022" xr:uid="{3AAFA5C6-897A-471F-9EF9-894D005968E5}"/>
    <cellStyle name="Įprastas 3 3 2 3 3 2 2 2" xfId="2302" xr:uid="{5A40C11E-2B76-46DD-B3CC-E1912AA27C5C}"/>
    <cellStyle name="Įprastas 3 3 2 3 3 2 2 2 2" xfId="4863" xr:uid="{326B9480-6336-439D-B057-44E651F35C81}"/>
    <cellStyle name="Įprastas 3 3 2 3 3 2 2 3" xfId="3583" xr:uid="{E9F368C8-CCA3-482B-BBFF-0777F285B5A6}"/>
    <cellStyle name="Įprastas 3 3 2 3 3 2 3" xfId="1797" xr:uid="{76B14CE4-0943-4EF9-8838-A38009DC3AED}"/>
    <cellStyle name="Įprastas 3 3 2 3 3 2 3 2" xfId="4358" xr:uid="{5ECEEF69-F283-46AE-B101-EB746D4AFA89}"/>
    <cellStyle name="Įprastas 3 3 2 3 3 2 4" xfId="3078" xr:uid="{9099E7F2-8CBF-4E87-9FAE-5910FEA4BB08}"/>
    <cellStyle name="Įprastas 3 3 2 3 3 3" xfId="1021" xr:uid="{1D45DD7D-763F-4A25-BAE1-A51CAFB58775}"/>
    <cellStyle name="Įprastas 3 3 2 3 3 3 2" xfId="2301" xr:uid="{C7A926EE-51A5-49AA-BFAF-4A9218348C4C}"/>
    <cellStyle name="Įprastas 3 3 2 3 3 3 2 2" xfId="4862" xr:uid="{41D61A03-A7D3-42A7-B944-2FE903888AA5}"/>
    <cellStyle name="Įprastas 3 3 2 3 3 3 3" xfId="3582" xr:uid="{00EEBF50-805D-4295-8334-79774A9C843D}"/>
    <cellStyle name="Įprastas 3 3 2 3 3 4" xfId="1397" xr:uid="{B8E81599-5E77-4A37-89A6-24C75E2AF563}"/>
    <cellStyle name="Įprastas 3 3 2 3 3 4 2" xfId="3958" xr:uid="{59B584BE-6D67-4AFB-9132-97FFC19D7872}"/>
    <cellStyle name="Įprastas 3 3 2 3 3 5" xfId="2678" xr:uid="{0407A15B-DE1B-400D-80EB-C4D2A60E9405}"/>
    <cellStyle name="Įprastas 3 3 2 3 4" xfId="196" xr:uid="{008BA258-8B62-4436-957D-BECB1E281BAA}"/>
    <cellStyle name="Įprastas 3 3 2 3 4 2" xfId="517" xr:uid="{62EB3F09-3419-4CA9-AA71-E08B8496C0DB}"/>
    <cellStyle name="Įprastas 3 3 2 3 4 2 2" xfId="1024" xr:uid="{7FF19736-59A9-4EC9-ABD0-AE87CCDA9EE3}"/>
    <cellStyle name="Įprastas 3 3 2 3 4 2 2 2" xfId="2304" xr:uid="{D47E404B-75B0-4721-BD44-C29FFFDFF09B}"/>
    <cellStyle name="Įprastas 3 3 2 3 4 2 2 2 2" xfId="4865" xr:uid="{BD4990E2-45BC-47D3-ACB4-FDD772E7FD6D}"/>
    <cellStyle name="Įprastas 3 3 2 3 4 2 2 3" xfId="3585" xr:uid="{4881498D-4CD6-446D-B0A0-A647AC4E8978}"/>
    <cellStyle name="Įprastas 3 3 2 3 4 2 3" xfId="1798" xr:uid="{AE19D6D3-8424-41AD-B258-F634B2A702EB}"/>
    <cellStyle name="Įprastas 3 3 2 3 4 2 3 2" xfId="4359" xr:uid="{3B05B530-F81B-4FB9-93EF-19B20C458FDB}"/>
    <cellStyle name="Įprastas 3 3 2 3 4 2 4" xfId="3079" xr:uid="{1246A074-EB86-4E1F-A92A-B1B310B1D96E}"/>
    <cellStyle name="Įprastas 3 3 2 3 4 3" xfId="1023" xr:uid="{0B6FDE1A-E492-449A-B5DB-D03C7BFB7F98}"/>
    <cellStyle name="Įprastas 3 3 2 3 4 3 2" xfId="2303" xr:uid="{FCC41B37-55BA-42E5-97A4-B69440FD3368}"/>
    <cellStyle name="Įprastas 3 3 2 3 4 3 2 2" xfId="4864" xr:uid="{4D77A6E9-3085-4164-B2F2-E5D6D3790880}"/>
    <cellStyle name="Įprastas 3 3 2 3 4 3 3" xfId="3584" xr:uid="{20B6D660-97BF-4DE5-B12E-702DE7F4F406}"/>
    <cellStyle name="Įprastas 3 3 2 3 4 4" xfId="1477" xr:uid="{B41728EC-A14A-47F9-98E4-7CDE9BC73D5F}"/>
    <cellStyle name="Įprastas 3 3 2 3 4 4 2" xfId="4038" xr:uid="{391AFB70-60C8-40EE-8092-8F3F4997E37D}"/>
    <cellStyle name="Įprastas 3 3 2 3 4 5" xfId="2758" xr:uid="{8C607A3F-37B8-426A-AA27-164EA0C6AB6F}"/>
    <cellStyle name="Įprastas 3 3 2 3 5" xfId="276" xr:uid="{A646B3EE-BC9A-4CFD-9699-FA62A8F3B7DE}"/>
    <cellStyle name="Įprastas 3 3 2 3 5 2" xfId="518" xr:uid="{8A9B813B-A62B-4CE6-8D63-3B7835CF7BFB}"/>
    <cellStyle name="Įprastas 3 3 2 3 5 2 2" xfId="1026" xr:uid="{664732E7-319A-482D-BA8D-9BD82A0BAE46}"/>
    <cellStyle name="Įprastas 3 3 2 3 5 2 2 2" xfId="2306" xr:uid="{65E7EACE-D8D0-4F9E-946B-D24E791D1825}"/>
    <cellStyle name="Įprastas 3 3 2 3 5 2 2 2 2" xfId="4867" xr:uid="{7B755718-4A35-4C65-BA27-921140A873D5}"/>
    <cellStyle name="Įprastas 3 3 2 3 5 2 2 3" xfId="3587" xr:uid="{99153960-5036-48AF-8367-C6FF644551B1}"/>
    <cellStyle name="Įprastas 3 3 2 3 5 2 3" xfId="1799" xr:uid="{3EF0E873-29D4-4D61-B7FD-EB6D69B064B8}"/>
    <cellStyle name="Įprastas 3 3 2 3 5 2 3 2" xfId="4360" xr:uid="{0883B43E-AE2A-465E-B91E-43856D6614FD}"/>
    <cellStyle name="Įprastas 3 3 2 3 5 2 4" xfId="3080" xr:uid="{4FB40FF7-8FF8-4BA4-82FD-A43CB476B3E0}"/>
    <cellStyle name="Įprastas 3 3 2 3 5 3" xfId="1025" xr:uid="{A643068A-0CC2-46A1-92FC-C57D1C44BD0C}"/>
    <cellStyle name="Įprastas 3 3 2 3 5 3 2" xfId="2305" xr:uid="{C9FAF323-7D99-4DBA-B561-D660F3F69248}"/>
    <cellStyle name="Įprastas 3 3 2 3 5 3 2 2" xfId="4866" xr:uid="{1F09B860-1266-4637-B6E1-938A09D3517D}"/>
    <cellStyle name="Įprastas 3 3 2 3 5 3 3" xfId="3586" xr:uid="{037087C2-3D69-4735-B8D4-B3CD8C19C697}"/>
    <cellStyle name="Įprastas 3 3 2 3 5 4" xfId="1557" xr:uid="{A2A55334-BBC4-4A81-8D00-F5596C01DC2A}"/>
    <cellStyle name="Įprastas 3 3 2 3 5 4 2" xfId="4118" xr:uid="{0CD21698-9797-4C59-912B-B716F51E2FD4}"/>
    <cellStyle name="Įprastas 3 3 2 3 5 5" xfId="2838" xr:uid="{FEC1603D-1ADA-4E73-8FE2-A34E28E523FA}"/>
    <cellStyle name="Įprastas 3 3 2 3 6" xfId="511" xr:uid="{6307DDD2-7D42-4471-B11E-255387513B16}"/>
    <cellStyle name="Įprastas 3 3 2 3 6 2" xfId="1027" xr:uid="{369E455C-DD91-417F-B904-34BF282A9630}"/>
    <cellStyle name="Įprastas 3 3 2 3 6 2 2" xfId="2307" xr:uid="{0FEA2560-E526-48CD-B5D3-CA8E6F27F1D7}"/>
    <cellStyle name="Įprastas 3 3 2 3 6 2 2 2" xfId="4868" xr:uid="{C75E380D-6A2F-4093-851C-2235E5244879}"/>
    <cellStyle name="Įprastas 3 3 2 3 6 2 3" xfId="3588" xr:uid="{AE80E584-BF19-4D74-A81B-EC163F515C3F}"/>
    <cellStyle name="Įprastas 3 3 2 3 6 3" xfId="1792" xr:uid="{6E5F5449-5A4F-4104-B6D2-4AAAD299359B}"/>
    <cellStyle name="Įprastas 3 3 2 3 6 3 2" xfId="4353" xr:uid="{91828B3E-5DCD-4394-AE3E-10AC4C482119}"/>
    <cellStyle name="Įprastas 3 3 2 3 6 4" xfId="3073" xr:uid="{94C3666E-0C44-4E5C-A57F-7F3F090041D7}"/>
    <cellStyle name="Įprastas 3 3 2 3 7" xfId="1012" xr:uid="{7476521F-8847-46F3-8DAD-F27827E52E4D}"/>
    <cellStyle name="Įprastas 3 3 2 3 7 2" xfId="2292" xr:uid="{9E95DEFA-D49D-4F8C-B4B1-790D668645E5}"/>
    <cellStyle name="Įprastas 3 3 2 3 7 2 2" xfId="4853" xr:uid="{9EFA8BF9-F998-41A0-8652-43A4AC963A52}"/>
    <cellStyle name="Įprastas 3 3 2 3 7 3" xfId="3573" xr:uid="{B8DE4DAE-9B74-4D58-BECA-DD3E48AF5C8C}"/>
    <cellStyle name="Įprastas 3 3 2 3 8" xfId="1317" xr:uid="{94C6FE31-AAEB-417F-9C5B-B0E3E3030304}"/>
    <cellStyle name="Įprastas 3 3 2 3 8 2" xfId="3878" xr:uid="{A8BA1B80-2D2B-4831-B18D-7D2EFD5BE476}"/>
    <cellStyle name="Įprastas 3 3 2 3 9" xfId="2598" xr:uid="{FEEF3B9B-ACE0-479F-A63B-2A025F79E34E}"/>
    <cellStyle name="Įprastas 3 3 2 4" xfId="56" xr:uid="{B2DFD27C-F95E-42AC-9CA6-54E7B9E98E06}"/>
    <cellStyle name="Įprastas 3 3 2 4 2" xfId="136" xr:uid="{1CC1D8CF-3113-4209-881C-494E84B243AF}"/>
    <cellStyle name="Įprastas 3 3 2 4 2 2" xfId="520" xr:uid="{BA728BF6-CF37-4DFF-AE46-436EB879A025}"/>
    <cellStyle name="Įprastas 3 3 2 4 2 2 2" xfId="1030" xr:uid="{17A0E432-BA3E-4666-B39E-F13F02860331}"/>
    <cellStyle name="Įprastas 3 3 2 4 2 2 2 2" xfId="2310" xr:uid="{CB66E875-8142-4387-AB19-9BE5AD1B13F5}"/>
    <cellStyle name="Įprastas 3 3 2 4 2 2 2 2 2" xfId="4871" xr:uid="{CA33234F-997E-44C2-AB31-44B824724266}"/>
    <cellStyle name="Įprastas 3 3 2 4 2 2 2 3" xfId="3591" xr:uid="{BDF94F85-7841-4CB4-9ED4-7228E0CE8104}"/>
    <cellStyle name="Įprastas 3 3 2 4 2 2 3" xfId="1801" xr:uid="{468E67F5-99EF-4302-8C67-5F4FAFCAC2C5}"/>
    <cellStyle name="Įprastas 3 3 2 4 2 2 3 2" xfId="4362" xr:uid="{412159C3-A458-402D-A83D-C8AAA073B54A}"/>
    <cellStyle name="Įprastas 3 3 2 4 2 2 4" xfId="3082" xr:uid="{3B771166-74BF-4EA7-A1F3-9E36C687D83A}"/>
    <cellStyle name="Įprastas 3 3 2 4 2 3" xfId="1029" xr:uid="{76229636-2AFD-4584-8F3D-B48E16C98BD3}"/>
    <cellStyle name="Įprastas 3 3 2 4 2 3 2" xfId="2309" xr:uid="{B47443F9-3673-4F69-A6A8-2BACBC974220}"/>
    <cellStyle name="Įprastas 3 3 2 4 2 3 2 2" xfId="4870" xr:uid="{BE3A7289-A3E7-476E-8AEE-55FB9E5D0A0E}"/>
    <cellStyle name="Įprastas 3 3 2 4 2 3 3" xfId="3590" xr:uid="{C1F56441-FE7E-4A3B-9A6B-093A488B9F69}"/>
    <cellStyle name="Įprastas 3 3 2 4 2 4" xfId="1417" xr:uid="{62AF9925-C8A5-4703-925B-0F14039C9335}"/>
    <cellStyle name="Įprastas 3 3 2 4 2 4 2" xfId="3978" xr:uid="{F3FADCEA-B522-4CC9-A664-0CAAC121A26D}"/>
    <cellStyle name="Įprastas 3 3 2 4 2 5" xfId="2698" xr:uid="{AA098B82-AEA8-4551-A558-CF37D8373856}"/>
    <cellStyle name="Įprastas 3 3 2 4 3" xfId="216" xr:uid="{1774FAE2-44A7-4B9E-92A1-F3BE35EA0828}"/>
    <cellStyle name="Įprastas 3 3 2 4 3 2" xfId="521" xr:uid="{FAFF5B9A-530B-42DF-847C-239D94DECA12}"/>
    <cellStyle name="Įprastas 3 3 2 4 3 2 2" xfId="1032" xr:uid="{9326E003-1B95-489E-AC70-E7898B286B4D}"/>
    <cellStyle name="Įprastas 3 3 2 4 3 2 2 2" xfId="2312" xr:uid="{01991429-3E11-4B07-9643-20F8BEEF6BB7}"/>
    <cellStyle name="Įprastas 3 3 2 4 3 2 2 2 2" xfId="4873" xr:uid="{D7CA07DA-8C23-4D48-A5C6-7806009BB93E}"/>
    <cellStyle name="Įprastas 3 3 2 4 3 2 2 3" xfId="3593" xr:uid="{C3A5A106-8CE4-4310-B8E7-FE7143585D64}"/>
    <cellStyle name="Įprastas 3 3 2 4 3 2 3" xfId="1802" xr:uid="{6D991D4B-197F-4B4B-A4BF-281C8AED0D61}"/>
    <cellStyle name="Įprastas 3 3 2 4 3 2 3 2" xfId="4363" xr:uid="{23FFDA75-D8DB-49CA-986D-58E3E43BE22F}"/>
    <cellStyle name="Įprastas 3 3 2 4 3 2 4" xfId="3083" xr:uid="{1EEFDE6D-2E87-4770-B99B-437F2E3A8D75}"/>
    <cellStyle name="Įprastas 3 3 2 4 3 3" xfId="1031" xr:uid="{FB66EC30-FAFA-41EF-B176-3C6CD9DC6C10}"/>
    <cellStyle name="Įprastas 3 3 2 4 3 3 2" xfId="2311" xr:uid="{08F7CFF3-2AED-4D65-84ED-9AA89A238634}"/>
    <cellStyle name="Įprastas 3 3 2 4 3 3 2 2" xfId="4872" xr:uid="{8712B696-F33B-4B00-81E1-A5B2C88B0B48}"/>
    <cellStyle name="Įprastas 3 3 2 4 3 3 3" xfId="3592" xr:uid="{380599C3-9A4F-4BB3-AFB5-37816DFB3C12}"/>
    <cellStyle name="Įprastas 3 3 2 4 3 4" xfId="1497" xr:uid="{E6AEB665-86FD-46FA-BA18-4C25F72B0277}"/>
    <cellStyle name="Įprastas 3 3 2 4 3 4 2" xfId="4058" xr:uid="{BEC99756-2739-4C8A-BAFB-3E5FD75991F0}"/>
    <cellStyle name="Įprastas 3 3 2 4 3 5" xfId="2778" xr:uid="{F169215D-1352-4CAB-AC7C-E638B46ACCD6}"/>
    <cellStyle name="Įprastas 3 3 2 4 4" xfId="296" xr:uid="{263063F7-BEAE-4335-B05D-728C743DE74A}"/>
    <cellStyle name="Įprastas 3 3 2 4 4 2" xfId="522" xr:uid="{22F90432-B7C1-4DA1-BC8B-D1A33374CF2E}"/>
    <cellStyle name="Įprastas 3 3 2 4 4 2 2" xfId="1034" xr:uid="{C8883AAB-84C7-464C-A1AE-C9EA94B49E4E}"/>
    <cellStyle name="Įprastas 3 3 2 4 4 2 2 2" xfId="2314" xr:uid="{8C44E391-A7F8-427B-A483-B870D9939CC3}"/>
    <cellStyle name="Įprastas 3 3 2 4 4 2 2 2 2" xfId="4875" xr:uid="{F4C78B80-FF07-4BB4-B4EB-18918991AF2B}"/>
    <cellStyle name="Įprastas 3 3 2 4 4 2 2 3" xfId="3595" xr:uid="{ED9DC0A8-141F-4332-A3FC-D0DC4B0A9AFA}"/>
    <cellStyle name="Įprastas 3 3 2 4 4 2 3" xfId="1803" xr:uid="{8CDB95B8-2C76-489C-9DC1-18BE87A34710}"/>
    <cellStyle name="Įprastas 3 3 2 4 4 2 3 2" xfId="4364" xr:uid="{E0AE1975-68B0-4452-9188-99D1E81157DC}"/>
    <cellStyle name="Įprastas 3 3 2 4 4 2 4" xfId="3084" xr:uid="{FDA5E263-2DC5-4BAE-A6A3-6F1AE76EED2E}"/>
    <cellStyle name="Įprastas 3 3 2 4 4 3" xfId="1033" xr:uid="{FA5A6FA2-19CB-4AC8-83BB-CED537D516C7}"/>
    <cellStyle name="Įprastas 3 3 2 4 4 3 2" xfId="2313" xr:uid="{135C44C8-D707-4078-B050-9A38DD73CF3C}"/>
    <cellStyle name="Įprastas 3 3 2 4 4 3 2 2" xfId="4874" xr:uid="{7192F091-BEC0-457B-9C47-331C0D932C79}"/>
    <cellStyle name="Įprastas 3 3 2 4 4 3 3" xfId="3594" xr:uid="{7AF60609-7D84-4BFD-A2E5-ABB81C9862A0}"/>
    <cellStyle name="Įprastas 3 3 2 4 4 4" xfId="1577" xr:uid="{E7E53AD5-2969-4412-A46D-66E687CDAC06}"/>
    <cellStyle name="Įprastas 3 3 2 4 4 4 2" xfId="4138" xr:uid="{06177D3B-041E-4D67-9108-AD83362DA65A}"/>
    <cellStyle name="Įprastas 3 3 2 4 4 5" xfId="2858" xr:uid="{1D2A9827-8500-4EC4-9300-40C3213D5072}"/>
    <cellStyle name="Įprastas 3 3 2 4 5" xfId="519" xr:uid="{7956E545-AC1D-41F9-9A71-BD872A9B25EC}"/>
    <cellStyle name="Įprastas 3 3 2 4 5 2" xfId="1035" xr:uid="{D5147AE9-A284-4D3B-80C9-8974549C53CC}"/>
    <cellStyle name="Įprastas 3 3 2 4 5 2 2" xfId="2315" xr:uid="{66E12926-AFEA-4616-8079-96D390937D6D}"/>
    <cellStyle name="Įprastas 3 3 2 4 5 2 2 2" xfId="4876" xr:uid="{470C597A-F0C4-40F8-83E8-DFFBF5A27F04}"/>
    <cellStyle name="Įprastas 3 3 2 4 5 2 3" xfId="3596" xr:uid="{487F3617-173C-4228-9F3C-9B026F3EEC1D}"/>
    <cellStyle name="Įprastas 3 3 2 4 5 3" xfId="1800" xr:uid="{596821BF-C52A-45A7-8C2F-305E5ADC0879}"/>
    <cellStyle name="Įprastas 3 3 2 4 5 3 2" xfId="4361" xr:uid="{D786912F-160E-4FE6-8C24-82020B9772E7}"/>
    <cellStyle name="Įprastas 3 3 2 4 5 4" xfId="3081" xr:uid="{30B71C67-145D-434A-BA0E-3C44E417930C}"/>
    <cellStyle name="Įprastas 3 3 2 4 6" xfId="1028" xr:uid="{FCEF0E1F-4742-411A-A0AB-530208EFAC10}"/>
    <cellStyle name="Įprastas 3 3 2 4 6 2" xfId="2308" xr:uid="{DE77EDDD-D33A-4E61-BBDA-8653A69AF85E}"/>
    <cellStyle name="Įprastas 3 3 2 4 6 2 2" xfId="4869" xr:uid="{FFE2ACBF-2A5E-4BDF-9F5A-B1325F4C3165}"/>
    <cellStyle name="Įprastas 3 3 2 4 6 3" xfId="3589" xr:uid="{C202FF52-1347-4CF4-AFD8-5A222C7AE4EF}"/>
    <cellStyle name="Įprastas 3 3 2 4 7" xfId="1337" xr:uid="{796E1011-B0A0-4432-9CC0-3B3CE1F03B33}"/>
    <cellStyle name="Įprastas 3 3 2 4 7 2" xfId="3898" xr:uid="{6C3447C1-7DF7-4E43-B5B6-D42086A479C9}"/>
    <cellStyle name="Įprastas 3 3 2 4 8" xfId="2618" xr:uid="{22E466DC-CED6-4289-894E-47DEA2718468}"/>
    <cellStyle name="Įprastas 3 3 2 5" xfId="96" xr:uid="{9EC21FC1-657F-4285-BC83-6223C186619E}"/>
    <cellStyle name="Įprastas 3 3 2 5 2" xfId="523" xr:uid="{F10040A4-D0C5-417A-8EA0-BA33D03B77D2}"/>
    <cellStyle name="Įprastas 3 3 2 5 2 2" xfId="1037" xr:uid="{0EE69203-7807-490F-9F85-7FCD4D30747F}"/>
    <cellStyle name="Įprastas 3 3 2 5 2 2 2" xfId="2317" xr:uid="{FF0F7095-5EE3-430A-8381-FE2E1EF67413}"/>
    <cellStyle name="Įprastas 3 3 2 5 2 2 2 2" xfId="4878" xr:uid="{9A2B54E5-3072-4993-B1A5-23433406AB7C}"/>
    <cellStyle name="Įprastas 3 3 2 5 2 2 3" xfId="3598" xr:uid="{219B5F2E-2D49-407E-9860-4ED5CBED1C26}"/>
    <cellStyle name="Įprastas 3 3 2 5 2 3" xfId="1804" xr:uid="{E61C08F2-6B40-410D-916D-04210ECBAB30}"/>
    <cellStyle name="Įprastas 3 3 2 5 2 3 2" xfId="4365" xr:uid="{453D206A-E60F-47B5-B671-7085DC551870}"/>
    <cellStyle name="Įprastas 3 3 2 5 2 4" xfId="3085" xr:uid="{50E75614-DA10-40B3-9367-CDE8C59E2E48}"/>
    <cellStyle name="Įprastas 3 3 2 5 3" xfId="1036" xr:uid="{7B6D9209-D3E5-4C6E-AEBB-C7BC913BE5B8}"/>
    <cellStyle name="Įprastas 3 3 2 5 3 2" xfId="2316" xr:uid="{BC7CD4ED-EA35-4C17-B023-0F7D275B59DD}"/>
    <cellStyle name="Įprastas 3 3 2 5 3 2 2" xfId="4877" xr:uid="{781ABC26-1DC9-4072-8FB7-BC4E79A38642}"/>
    <cellStyle name="Įprastas 3 3 2 5 3 3" xfId="3597" xr:uid="{B59737F1-0659-4F3E-8D12-36E038A49E5B}"/>
    <cellStyle name="Įprastas 3 3 2 5 4" xfId="1377" xr:uid="{DB3F5A77-8B49-41C3-A576-C79DB473DBC8}"/>
    <cellStyle name="Įprastas 3 3 2 5 4 2" xfId="3938" xr:uid="{768273BC-E4CC-4531-8B72-190E8EB1C877}"/>
    <cellStyle name="Įprastas 3 3 2 5 5" xfId="2658" xr:uid="{4E71F442-74B0-4506-B131-0C17466BA1AA}"/>
    <cellStyle name="Įprastas 3 3 2 6" xfId="176" xr:uid="{E5823896-5EB5-46BD-ACB2-7A576B93B09E}"/>
    <cellStyle name="Įprastas 3 3 2 6 2" xfId="524" xr:uid="{9A9BC925-0096-4077-A551-8F145F8BD8A8}"/>
    <cellStyle name="Įprastas 3 3 2 6 2 2" xfId="1039" xr:uid="{CEDD12D0-D10D-4132-B532-5B5596D44824}"/>
    <cellStyle name="Įprastas 3 3 2 6 2 2 2" xfId="2319" xr:uid="{C8AE83A1-1809-4989-9BBB-D987F5A42866}"/>
    <cellStyle name="Įprastas 3 3 2 6 2 2 2 2" xfId="4880" xr:uid="{05E2E0BF-D24D-46DA-A114-6C224441FDB1}"/>
    <cellStyle name="Įprastas 3 3 2 6 2 2 3" xfId="3600" xr:uid="{D1FF44E3-301F-4D1B-B51E-4ED529293044}"/>
    <cellStyle name="Įprastas 3 3 2 6 2 3" xfId="1805" xr:uid="{27836316-DAE7-4B83-B22D-CF6D03AE540F}"/>
    <cellStyle name="Įprastas 3 3 2 6 2 3 2" xfId="4366" xr:uid="{9C5CB817-7D84-43C1-90A3-F4B73F9B7E72}"/>
    <cellStyle name="Įprastas 3 3 2 6 2 4" xfId="3086" xr:uid="{2ADD3773-6731-4A61-B386-678E991C12F3}"/>
    <cellStyle name="Įprastas 3 3 2 6 3" xfId="1038" xr:uid="{EF97FBF6-4AC1-4DE0-B40E-29863B4698DF}"/>
    <cellStyle name="Įprastas 3 3 2 6 3 2" xfId="2318" xr:uid="{B521B919-088C-453D-BCD2-4A31AF9FBDE9}"/>
    <cellStyle name="Įprastas 3 3 2 6 3 2 2" xfId="4879" xr:uid="{266B5703-F5DC-4A53-9602-9CAE80A2FF88}"/>
    <cellStyle name="Įprastas 3 3 2 6 3 3" xfId="3599" xr:uid="{2B35B683-2CEB-4397-A6D7-4BFB8F3F8204}"/>
    <cellStyle name="Įprastas 3 3 2 6 4" xfId="1457" xr:uid="{D6FA1E02-B020-4ABE-A6D7-79D83AB5875A}"/>
    <cellStyle name="Įprastas 3 3 2 6 4 2" xfId="4018" xr:uid="{882054EF-1771-4326-9453-FC37C4EC6130}"/>
    <cellStyle name="Įprastas 3 3 2 6 5" xfId="2738" xr:uid="{29E8CCBC-FE50-4138-A80A-83070C6A49E6}"/>
    <cellStyle name="Įprastas 3 3 2 7" xfId="256" xr:uid="{FD8D6B3B-349F-4A71-B9B0-9C0FC83D7E11}"/>
    <cellStyle name="Įprastas 3 3 2 7 2" xfId="525" xr:uid="{6D1F6C92-03BB-4C3A-B5BB-4F3B8272E1E5}"/>
    <cellStyle name="Įprastas 3 3 2 7 2 2" xfId="1041" xr:uid="{B353627A-97F7-426A-9BB5-5E94EA62361D}"/>
    <cellStyle name="Įprastas 3 3 2 7 2 2 2" xfId="2321" xr:uid="{9A052060-BD22-4F9F-9180-D4468F1C6C02}"/>
    <cellStyle name="Įprastas 3 3 2 7 2 2 2 2" xfId="4882" xr:uid="{9D76CF1A-DDD8-48CD-9B0D-0A586D161EA0}"/>
    <cellStyle name="Įprastas 3 3 2 7 2 2 3" xfId="3602" xr:uid="{DB141291-F115-4566-BCB4-9FB1F85E01B5}"/>
    <cellStyle name="Įprastas 3 3 2 7 2 3" xfId="1806" xr:uid="{31E8042B-DC83-484C-AA41-E61AA219AF1A}"/>
    <cellStyle name="Įprastas 3 3 2 7 2 3 2" xfId="4367" xr:uid="{386F6EE0-3A5A-4BEE-BF10-CB5EE1B7A7F7}"/>
    <cellStyle name="Įprastas 3 3 2 7 2 4" xfId="3087" xr:uid="{359576C9-C848-43B8-99AA-8EC7424B3A22}"/>
    <cellStyle name="Įprastas 3 3 2 7 3" xfId="1040" xr:uid="{43CB7E47-3ED0-4457-B034-4D7C82A9BA49}"/>
    <cellStyle name="Įprastas 3 3 2 7 3 2" xfId="2320" xr:uid="{CD8A1E83-C166-4D02-92C3-36D75528B8F7}"/>
    <cellStyle name="Įprastas 3 3 2 7 3 2 2" xfId="4881" xr:uid="{EB7A7A66-9884-48CB-906A-C8117C6CFD0A}"/>
    <cellStyle name="Įprastas 3 3 2 7 3 3" xfId="3601" xr:uid="{94B8E032-7D3C-4C3E-B4AB-D83058A6F6C1}"/>
    <cellStyle name="Įprastas 3 3 2 7 4" xfId="1537" xr:uid="{054319E1-ED8F-49B2-88B3-3F493BB4E0DD}"/>
    <cellStyle name="Įprastas 3 3 2 7 4 2" xfId="4098" xr:uid="{3E889B28-62A5-447B-A0DC-842D4DD10B7A}"/>
    <cellStyle name="Įprastas 3 3 2 7 5" xfId="2818" xr:uid="{1EC9F5E0-C852-4F61-BC2F-2DE2DABD71A0}"/>
    <cellStyle name="Įprastas 3 3 2 8" xfId="494" xr:uid="{EE8E157B-71A8-4FA9-8FD1-A1FEC85A6CB7}"/>
    <cellStyle name="Įprastas 3 3 2 8 2" xfId="1042" xr:uid="{6BE55159-2C2F-42D1-93B0-722902256EB1}"/>
    <cellStyle name="Įprastas 3 3 2 8 2 2" xfId="2322" xr:uid="{8E435EDA-0E57-4D19-8597-D9209F24BE4C}"/>
    <cellStyle name="Įprastas 3 3 2 8 2 2 2" xfId="4883" xr:uid="{A9CCE605-2518-45F0-9D03-86B2799009FC}"/>
    <cellStyle name="Įprastas 3 3 2 8 2 3" xfId="3603" xr:uid="{0AEC89C5-3A34-428F-9D48-A5610F6DDDD7}"/>
    <cellStyle name="Įprastas 3 3 2 8 3" xfId="1775" xr:uid="{A17BCB7C-93AB-4871-99CB-38B44B92EE30}"/>
    <cellStyle name="Įprastas 3 3 2 8 3 2" xfId="4336" xr:uid="{1991BC12-113E-49F7-AB1A-0E4B895DF803}"/>
    <cellStyle name="Įprastas 3 3 2 8 4" xfId="3056" xr:uid="{D0327841-CE18-4F18-8521-177BCE333E5F}"/>
    <cellStyle name="Įprastas 3 3 2 9" xfId="979" xr:uid="{BE84EA15-CA98-4C78-88F9-824AD8B45349}"/>
    <cellStyle name="Įprastas 3 3 2 9 2" xfId="2259" xr:uid="{22E120FA-A04F-4C27-B1A7-3BBC3E6831E3}"/>
    <cellStyle name="Įprastas 3 3 2 9 2 2" xfId="4820" xr:uid="{CD07943C-57FA-46DD-A43D-945BED774795}"/>
    <cellStyle name="Įprastas 3 3 2 9 3" xfId="3540" xr:uid="{7FA095CF-A0E8-45D9-BE04-6ABAFA73E996}"/>
    <cellStyle name="Įprastas 3 3 3" xfId="20" xr:uid="{00000000-0005-0000-0000-000016000000}"/>
    <cellStyle name="Įprastas 3 3 3 10" xfId="2582" xr:uid="{37E4B714-38A5-4402-934B-90F1AF5ACC80}"/>
    <cellStyle name="Įprastas 3 3 3 2" xfId="40" xr:uid="{0124ED32-E20C-4759-9B60-DFD7021E707B}"/>
    <cellStyle name="Įprastas 3 3 3 2 2" xfId="80" xr:uid="{40106A10-534D-4B60-AD0F-60CFE57754AA}"/>
    <cellStyle name="Įprastas 3 3 3 2 2 2" xfId="160" xr:uid="{290A4A26-325F-49F0-B127-E44435B59396}"/>
    <cellStyle name="Įprastas 3 3 3 2 2 2 2" xfId="529" xr:uid="{72504492-4F32-46CC-B2D6-190B9DD637E6}"/>
    <cellStyle name="Įprastas 3 3 3 2 2 2 2 2" xfId="1047" xr:uid="{FE56EB4D-9CE6-4734-8627-0888045A3885}"/>
    <cellStyle name="Įprastas 3 3 3 2 2 2 2 2 2" xfId="2327" xr:uid="{170BC537-86D0-4E6C-9CFA-72C44A67301A}"/>
    <cellStyle name="Įprastas 3 3 3 2 2 2 2 2 2 2" xfId="4888" xr:uid="{4FCAA3D2-9D4D-49E0-9AF0-0BAFF4B13919}"/>
    <cellStyle name="Įprastas 3 3 3 2 2 2 2 2 3" xfId="3608" xr:uid="{FFDD883F-67DD-46F2-8E75-1E7C79233F96}"/>
    <cellStyle name="Įprastas 3 3 3 2 2 2 2 3" xfId="1810" xr:uid="{FEE45B7B-60AE-455E-AD92-EDD87CAC9BFB}"/>
    <cellStyle name="Įprastas 3 3 3 2 2 2 2 3 2" xfId="4371" xr:uid="{F69F606E-6EB2-4AE6-B4C4-BDA6C1380DD2}"/>
    <cellStyle name="Įprastas 3 3 3 2 2 2 2 4" xfId="3091" xr:uid="{646975FE-87C3-48DE-8CF4-5E165664F94D}"/>
    <cellStyle name="Įprastas 3 3 3 2 2 2 3" xfId="1046" xr:uid="{1A659ED5-7C44-4C55-9F43-D2F8570F1526}"/>
    <cellStyle name="Įprastas 3 3 3 2 2 2 3 2" xfId="2326" xr:uid="{0D2AE80A-C2AD-4BD1-9DEB-CA6108B352F8}"/>
    <cellStyle name="Įprastas 3 3 3 2 2 2 3 2 2" xfId="4887" xr:uid="{58682FA2-B8A8-4F01-BBEF-0E5C905517CD}"/>
    <cellStyle name="Įprastas 3 3 3 2 2 2 3 3" xfId="3607" xr:uid="{5F0BAE4F-0336-4BB8-85B7-30E3C7E02A7E}"/>
    <cellStyle name="Įprastas 3 3 3 2 2 2 4" xfId="1441" xr:uid="{2619CBAC-9127-4311-8A37-A1EB5DE25E12}"/>
    <cellStyle name="Įprastas 3 3 3 2 2 2 4 2" xfId="4002" xr:uid="{D93CF5B8-49AB-42EE-9477-6D5F2436FB4B}"/>
    <cellStyle name="Įprastas 3 3 3 2 2 2 5" xfId="2722" xr:uid="{8A46874C-B472-4FF5-BBDF-A80B5A2BDE15}"/>
    <cellStyle name="Įprastas 3 3 3 2 2 3" xfId="240" xr:uid="{044A64F6-2E4A-4DD3-8FED-FE602EBAF0C5}"/>
    <cellStyle name="Įprastas 3 3 3 2 2 3 2" xfId="530" xr:uid="{2FB887D9-63A4-46D6-846C-215D10D0282D}"/>
    <cellStyle name="Įprastas 3 3 3 2 2 3 2 2" xfId="1049" xr:uid="{F26016F0-A93B-46D2-8680-8EBE6DD0D9C5}"/>
    <cellStyle name="Įprastas 3 3 3 2 2 3 2 2 2" xfId="2329" xr:uid="{B4D81BC0-D58C-42D8-AFA1-750B38E827A1}"/>
    <cellStyle name="Įprastas 3 3 3 2 2 3 2 2 2 2" xfId="4890" xr:uid="{96F1658C-98C4-4B58-9AF9-555D483260F3}"/>
    <cellStyle name="Įprastas 3 3 3 2 2 3 2 2 3" xfId="3610" xr:uid="{3344978F-12E8-41D6-9F0B-142144D2BAF7}"/>
    <cellStyle name="Įprastas 3 3 3 2 2 3 2 3" xfId="1811" xr:uid="{F5030719-45F6-4CAA-BA87-241BFC9C51D6}"/>
    <cellStyle name="Įprastas 3 3 3 2 2 3 2 3 2" xfId="4372" xr:uid="{CAA02510-8A0C-4C28-81CC-C0F2183FDC3D}"/>
    <cellStyle name="Įprastas 3 3 3 2 2 3 2 4" xfId="3092" xr:uid="{1095E561-8221-4FB8-A468-AE20921A29E3}"/>
    <cellStyle name="Įprastas 3 3 3 2 2 3 3" xfId="1048" xr:uid="{1E6A2999-D684-4B10-BCB7-CFFDDA611383}"/>
    <cellStyle name="Įprastas 3 3 3 2 2 3 3 2" xfId="2328" xr:uid="{54881FFE-4F90-468F-87DF-C577592DAB87}"/>
    <cellStyle name="Įprastas 3 3 3 2 2 3 3 2 2" xfId="4889" xr:uid="{704CDFC7-8D6C-4D5E-9F3D-2EB7002DAAEF}"/>
    <cellStyle name="Įprastas 3 3 3 2 2 3 3 3" xfId="3609" xr:uid="{BCCCE7EE-6577-47DE-98B2-69FF5CD143C1}"/>
    <cellStyle name="Įprastas 3 3 3 2 2 3 4" xfId="1521" xr:uid="{D937F830-AA7F-40CE-8192-B7CF6837FA79}"/>
    <cellStyle name="Įprastas 3 3 3 2 2 3 4 2" xfId="4082" xr:uid="{9304FFFB-C1A2-4528-8D8A-6F8676DD1188}"/>
    <cellStyle name="Įprastas 3 3 3 2 2 3 5" xfId="2802" xr:uid="{D4785EF9-965B-4F6E-BBE3-80F21864CD8C}"/>
    <cellStyle name="Įprastas 3 3 3 2 2 4" xfId="320" xr:uid="{7B9B1DA0-0308-4AFF-85AA-AAEDD1E47FB9}"/>
    <cellStyle name="Įprastas 3 3 3 2 2 4 2" xfId="531" xr:uid="{210FABCC-0E2D-473C-ACA1-65FE850D7631}"/>
    <cellStyle name="Įprastas 3 3 3 2 2 4 2 2" xfId="1051" xr:uid="{D2FCD432-A3AD-43D0-B92C-6482FA776E8B}"/>
    <cellStyle name="Įprastas 3 3 3 2 2 4 2 2 2" xfId="2331" xr:uid="{25EBE11A-5A20-47BF-A889-B4FA0E4B492E}"/>
    <cellStyle name="Įprastas 3 3 3 2 2 4 2 2 2 2" xfId="4892" xr:uid="{CA744513-FE54-42A6-A228-B8741A6404EE}"/>
    <cellStyle name="Įprastas 3 3 3 2 2 4 2 2 3" xfId="3612" xr:uid="{13CFB4A3-A242-4811-9EDA-7436D422BE9C}"/>
    <cellStyle name="Įprastas 3 3 3 2 2 4 2 3" xfId="1812" xr:uid="{0A6DBE97-CA99-45A3-8A16-AED20992FD51}"/>
    <cellStyle name="Įprastas 3 3 3 2 2 4 2 3 2" xfId="4373" xr:uid="{82B0BFC9-C4EF-45CF-9894-15803D71C448}"/>
    <cellStyle name="Įprastas 3 3 3 2 2 4 2 4" xfId="3093" xr:uid="{C45295C5-4A99-4F40-91C4-DF312BB8F4D4}"/>
    <cellStyle name="Įprastas 3 3 3 2 2 4 3" xfId="1050" xr:uid="{B983E24F-E279-40FF-A514-8FF02318722B}"/>
    <cellStyle name="Įprastas 3 3 3 2 2 4 3 2" xfId="2330" xr:uid="{0A86B423-3CE1-4AF7-907D-75FDFD871BD4}"/>
    <cellStyle name="Įprastas 3 3 3 2 2 4 3 2 2" xfId="4891" xr:uid="{212BF6A2-DEB3-495E-86A2-20C80F1CCC1A}"/>
    <cellStyle name="Įprastas 3 3 3 2 2 4 3 3" xfId="3611" xr:uid="{F7B62DB2-28B6-46CB-9E2A-EA3291D7E107}"/>
    <cellStyle name="Įprastas 3 3 3 2 2 4 4" xfId="1601" xr:uid="{9538806A-E1D0-403A-B17D-96511AE01D80}"/>
    <cellStyle name="Įprastas 3 3 3 2 2 4 4 2" xfId="4162" xr:uid="{8C19F9D0-BCFB-495F-9603-7898B3AC0A6F}"/>
    <cellStyle name="Įprastas 3 3 3 2 2 4 5" xfId="2882" xr:uid="{4D9C2D14-F609-4465-B2D5-493585874894}"/>
    <cellStyle name="Įprastas 3 3 3 2 2 5" xfId="528" xr:uid="{6446BE41-EB45-4D0F-A931-C89FDB607539}"/>
    <cellStyle name="Įprastas 3 3 3 2 2 5 2" xfId="1052" xr:uid="{992A8259-43D2-437F-8BC5-B15A8DD94F2A}"/>
    <cellStyle name="Įprastas 3 3 3 2 2 5 2 2" xfId="2332" xr:uid="{7D7D3DA8-3AE8-49EC-A4A1-7ACE2690E1A7}"/>
    <cellStyle name="Įprastas 3 3 3 2 2 5 2 2 2" xfId="4893" xr:uid="{D0598433-C8A4-408A-91EC-27A545CF9679}"/>
    <cellStyle name="Įprastas 3 3 3 2 2 5 2 3" xfId="3613" xr:uid="{7E7A10AB-DD0C-4920-BD40-0F55A98D9164}"/>
    <cellStyle name="Įprastas 3 3 3 2 2 5 3" xfId="1809" xr:uid="{AD689AEE-E8F1-4F8C-B845-E2D49F9C40BF}"/>
    <cellStyle name="Įprastas 3 3 3 2 2 5 3 2" xfId="4370" xr:uid="{6CC9D96B-5307-4B20-AA29-CC23939C658F}"/>
    <cellStyle name="Įprastas 3 3 3 2 2 5 4" xfId="3090" xr:uid="{47033FCC-C3E0-4B9B-85C6-BA584EB4FA88}"/>
    <cellStyle name="Įprastas 3 3 3 2 2 6" xfId="1045" xr:uid="{1F64408B-6A26-46F9-8236-950DD1F61D6A}"/>
    <cellStyle name="Įprastas 3 3 3 2 2 6 2" xfId="2325" xr:uid="{8DDAF027-32AF-4B4B-9DCF-E557B961427E}"/>
    <cellStyle name="Įprastas 3 3 3 2 2 6 2 2" xfId="4886" xr:uid="{6DF0B949-4A49-4649-A30A-B0F26C9ACDE0}"/>
    <cellStyle name="Įprastas 3 3 3 2 2 6 3" xfId="3606" xr:uid="{5551C3B1-910F-4271-8695-8E67DB8F842A}"/>
    <cellStyle name="Įprastas 3 3 3 2 2 7" xfId="1361" xr:uid="{0586C564-C38D-42E6-B04D-5699A2D21208}"/>
    <cellStyle name="Įprastas 3 3 3 2 2 7 2" xfId="3922" xr:uid="{187845B4-3402-4F64-A41E-820D62F3E60E}"/>
    <cellStyle name="Įprastas 3 3 3 2 2 8" xfId="2642" xr:uid="{ED3D2289-2B54-4763-92BA-CEAC5529E9EA}"/>
    <cellStyle name="Įprastas 3 3 3 2 3" xfId="120" xr:uid="{62E8A828-E410-4FBC-88E7-4030AE6DB031}"/>
    <cellStyle name="Įprastas 3 3 3 2 3 2" xfId="532" xr:uid="{E175BE29-B43E-4CE6-A027-36DE35E62C1A}"/>
    <cellStyle name="Įprastas 3 3 3 2 3 2 2" xfId="1054" xr:uid="{1E5421D0-E378-45E2-A42F-58D2F79C0A57}"/>
    <cellStyle name="Įprastas 3 3 3 2 3 2 2 2" xfId="2334" xr:uid="{BDB4D4D2-07B9-4513-9822-0BE0C090F33A}"/>
    <cellStyle name="Įprastas 3 3 3 2 3 2 2 2 2" xfId="4895" xr:uid="{99300361-9C74-4071-921F-022952C4902B}"/>
    <cellStyle name="Įprastas 3 3 3 2 3 2 2 3" xfId="3615" xr:uid="{6D8972E2-922D-4322-AAB5-5EB4BF77503D}"/>
    <cellStyle name="Įprastas 3 3 3 2 3 2 3" xfId="1813" xr:uid="{D5692F44-A672-4EBA-9793-57EAA69246EA}"/>
    <cellStyle name="Įprastas 3 3 3 2 3 2 3 2" xfId="4374" xr:uid="{EE37FE9F-F28A-45AA-8236-F960797B1941}"/>
    <cellStyle name="Įprastas 3 3 3 2 3 2 4" xfId="3094" xr:uid="{9BFDD718-CB3A-4AE0-A1EA-91829D58D5A9}"/>
    <cellStyle name="Įprastas 3 3 3 2 3 3" xfId="1053" xr:uid="{03063B5B-4D99-45FD-BB14-54F53FFFFB55}"/>
    <cellStyle name="Įprastas 3 3 3 2 3 3 2" xfId="2333" xr:uid="{CA8D3C96-F74C-4F05-8752-7451FB0BD806}"/>
    <cellStyle name="Įprastas 3 3 3 2 3 3 2 2" xfId="4894" xr:uid="{85C0EC42-530A-4994-95B0-AE9E19072D00}"/>
    <cellStyle name="Įprastas 3 3 3 2 3 3 3" xfId="3614" xr:uid="{21531FBF-00CB-421C-8454-E0B6E6947F77}"/>
    <cellStyle name="Įprastas 3 3 3 2 3 4" xfId="1401" xr:uid="{D757D188-040E-466B-A8F9-6AEEAAFD6F78}"/>
    <cellStyle name="Įprastas 3 3 3 2 3 4 2" xfId="3962" xr:uid="{1C449D17-6AF4-4C14-B000-C59331F047E7}"/>
    <cellStyle name="Įprastas 3 3 3 2 3 5" xfId="2682" xr:uid="{6546B2B0-65D5-4CDF-8AB0-F5FEE0DD1857}"/>
    <cellStyle name="Įprastas 3 3 3 2 4" xfId="200" xr:uid="{9C98F368-5EE4-4944-BB7C-9E662CFD3E98}"/>
    <cellStyle name="Įprastas 3 3 3 2 4 2" xfId="533" xr:uid="{6480D7BE-7362-46C7-B5C0-F617FB4B7DC4}"/>
    <cellStyle name="Įprastas 3 3 3 2 4 2 2" xfId="1056" xr:uid="{0E7145CD-7105-4848-AA8A-B217E0E9C987}"/>
    <cellStyle name="Įprastas 3 3 3 2 4 2 2 2" xfId="2336" xr:uid="{1D4A1E2A-1A4D-40EA-B96B-C2469D17CD47}"/>
    <cellStyle name="Įprastas 3 3 3 2 4 2 2 2 2" xfId="4897" xr:uid="{4E4276B2-96B3-45A2-8E08-283A6A7DC2EE}"/>
    <cellStyle name="Įprastas 3 3 3 2 4 2 2 3" xfId="3617" xr:uid="{E0B035D1-4647-499D-ACAD-C88CE7BBFD48}"/>
    <cellStyle name="Įprastas 3 3 3 2 4 2 3" xfId="1814" xr:uid="{1DFD78B9-0B1A-4926-8A2A-0BDD7ED58A4F}"/>
    <cellStyle name="Įprastas 3 3 3 2 4 2 3 2" xfId="4375" xr:uid="{7402651E-F4E8-4F92-BD87-16790AF4BDD9}"/>
    <cellStyle name="Įprastas 3 3 3 2 4 2 4" xfId="3095" xr:uid="{C2722430-EF66-4684-88D0-987E8364901D}"/>
    <cellStyle name="Įprastas 3 3 3 2 4 3" xfId="1055" xr:uid="{C0634DB0-824E-4825-9CC3-CEB22ECBBE25}"/>
    <cellStyle name="Įprastas 3 3 3 2 4 3 2" xfId="2335" xr:uid="{75E04033-F5FE-4D4B-92E5-9C772637B64F}"/>
    <cellStyle name="Įprastas 3 3 3 2 4 3 2 2" xfId="4896" xr:uid="{BB0A9326-C9B0-4AF6-8EBD-8F775E8CEA63}"/>
    <cellStyle name="Įprastas 3 3 3 2 4 3 3" xfId="3616" xr:uid="{08A0FAF5-3640-48D1-A731-DCA08EEAF1B6}"/>
    <cellStyle name="Įprastas 3 3 3 2 4 4" xfId="1481" xr:uid="{46F88D94-18CF-4133-A342-87B13D06576F}"/>
    <cellStyle name="Įprastas 3 3 3 2 4 4 2" xfId="4042" xr:uid="{1168C6BA-61E5-41CE-A86F-8504B44A8A39}"/>
    <cellStyle name="Įprastas 3 3 3 2 4 5" xfId="2762" xr:uid="{CFB8C3A2-6223-4744-8F5E-C088D98D3033}"/>
    <cellStyle name="Įprastas 3 3 3 2 5" xfId="280" xr:uid="{EFF3A9C9-9518-486F-BC3D-666ABB896110}"/>
    <cellStyle name="Įprastas 3 3 3 2 5 2" xfId="534" xr:uid="{978431AB-ED56-4933-84C0-18916A1F6D26}"/>
    <cellStyle name="Įprastas 3 3 3 2 5 2 2" xfId="1058" xr:uid="{FA05C121-7F5C-4916-8359-A2FF1DA9AF40}"/>
    <cellStyle name="Įprastas 3 3 3 2 5 2 2 2" xfId="2338" xr:uid="{B336FF48-8725-4992-A0C2-1EFE5831D49E}"/>
    <cellStyle name="Įprastas 3 3 3 2 5 2 2 2 2" xfId="4899" xr:uid="{0B2769EC-5B78-4176-8480-C3F33E8D49F1}"/>
    <cellStyle name="Įprastas 3 3 3 2 5 2 2 3" xfId="3619" xr:uid="{6F0648AC-E620-4900-952F-9B4D475E4A91}"/>
    <cellStyle name="Įprastas 3 3 3 2 5 2 3" xfId="1815" xr:uid="{6F60C060-1486-4393-AC3D-544C7197EE25}"/>
    <cellStyle name="Įprastas 3 3 3 2 5 2 3 2" xfId="4376" xr:uid="{84E17868-131C-4668-9FA6-F254577F265D}"/>
    <cellStyle name="Įprastas 3 3 3 2 5 2 4" xfId="3096" xr:uid="{74C16C11-03DC-4583-A5FF-FE3EF29DEDBE}"/>
    <cellStyle name="Įprastas 3 3 3 2 5 3" xfId="1057" xr:uid="{E5BCA811-84E5-4F90-B6F1-AC02B3A8E8C2}"/>
    <cellStyle name="Įprastas 3 3 3 2 5 3 2" xfId="2337" xr:uid="{B0A7EFB6-231B-465A-84D5-E33A62E771B0}"/>
    <cellStyle name="Įprastas 3 3 3 2 5 3 2 2" xfId="4898" xr:uid="{1AD3A755-17DC-45E2-B039-5C09FDF0A6F8}"/>
    <cellStyle name="Įprastas 3 3 3 2 5 3 3" xfId="3618" xr:uid="{D64252E1-D151-4B15-9442-0748CFCF973F}"/>
    <cellStyle name="Įprastas 3 3 3 2 5 4" xfId="1561" xr:uid="{A956DC77-8005-4F67-8B99-A08D97D52211}"/>
    <cellStyle name="Įprastas 3 3 3 2 5 4 2" xfId="4122" xr:uid="{07014902-1CB2-4418-B0EA-05002007C792}"/>
    <cellStyle name="Įprastas 3 3 3 2 5 5" xfId="2842" xr:uid="{321D85A6-5573-4125-89E7-FEC3B932CAA9}"/>
    <cellStyle name="Įprastas 3 3 3 2 6" xfId="527" xr:uid="{57E2661B-D5AD-45F2-BEBC-26BEFB2BF413}"/>
    <cellStyle name="Įprastas 3 3 3 2 6 2" xfId="1059" xr:uid="{FE1C3753-27CF-478C-87F8-8BD0F5E19AAE}"/>
    <cellStyle name="Įprastas 3 3 3 2 6 2 2" xfId="2339" xr:uid="{731533ED-A824-46E8-95B4-1B5876490411}"/>
    <cellStyle name="Įprastas 3 3 3 2 6 2 2 2" xfId="4900" xr:uid="{80DA0F45-F934-4EC2-8FF3-789406F73235}"/>
    <cellStyle name="Įprastas 3 3 3 2 6 2 3" xfId="3620" xr:uid="{E7E74D50-6800-46EF-97C6-8FBBFB740999}"/>
    <cellStyle name="Įprastas 3 3 3 2 6 3" xfId="1808" xr:uid="{BC1B717A-04CC-4F67-ABA7-9ABE91CC947D}"/>
    <cellStyle name="Įprastas 3 3 3 2 6 3 2" xfId="4369" xr:uid="{FD47879D-AAD7-436F-8FF8-27BADE11272D}"/>
    <cellStyle name="Įprastas 3 3 3 2 6 4" xfId="3089" xr:uid="{A4ECDC07-C048-4C5A-BB47-21F81A932D3E}"/>
    <cellStyle name="Įprastas 3 3 3 2 7" xfId="1044" xr:uid="{E73CAB31-DCDA-46FE-86EB-098D67BF4732}"/>
    <cellStyle name="Įprastas 3 3 3 2 7 2" xfId="2324" xr:uid="{E905FE63-346D-4DF7-92F5-9B801CD3BED7}"/>
    <cellStyle name="Įprastas 3 3 3 2 7 2 2" xfId="4885" xr:uid="{FAF7E57F-0D41-4679-864D-7C7240011810}"/>
    <cellStyle name="Įprastas 3 3 3 2 7 3" xfId="3605" xr:uid="{42F8F9B4-1998-4FB5-B873-05A9E4ECD3C9}"/>
    <cellStyle name="Įprastas 3 3 3 2 8" xfId="1321" xr:uid="{3CB28859-1F62-4F38-A9B5-0B34479DA183}"/>
    <cellStyle name="Įprastas 3 3 3 2 8 2" xfId="3882" xr:uid="{B5D01652-B939-49F9-8F39-ADE5AC4BCCE7}"/>
    <cellStyle name="Įprastas 3 3 3 2 9" xfId="2602" xr:uid="{13AF655B-EC06-4FA6-A692-B1BB19E639DC}"/>
    <cellStyle name="Įprastas 3 3 3 3" xfId="60" xr:uid="{1CE91428-A1C9-4D27-A7DC-848B0E23075E}"/>
    <cellStyle name="Įprastas 3 3 3 3 2" xfId="140" xr:uid="{987DC94C-E943-42FA-B169-FB6176372157}"/>
    <cellStyle name="Įprastas 3 3 3 3 2 2" xfId="536" xr:uid="{CDEAAE8E-0BD7-454A-9BFB-F1309BADC2E3}"/>
    <cellStyle name="Įprastas 3 3 3 3 2 2 2" xfId="1062" xr:uid="{827C2E62-3343-4E7C-98D4-ADDC5E4E8609}"/>
    <cellStyle name="Įprastas 3 3 3 3 2 2 2 2" xfId="2342" xr:uid="{44542347-CBBE-4270-9144-0E4FF1A575AA}"/>
    <cellStyle name="Įprastas 3 3 3 3 2 2 2 2 2" xfId="4903" xr:uid="{46FE9869-DB0A-40E3-9F64-74038F4A6F0E}"/>
    <cellStyle name="Įprastas 3 3 3 3 2 2 2 3" xfId="3623" xr:uid="{9AD49137-0B3F-4317-BFBE-B9A579B7BF82}"/>
    <cellStyle name="Įprastas 3 3 3 3 2 2 3" xfId="1817" xr:uid="{91C5EC0A-D403-4298-8F56-D134CF42FF22}"/>
    <cellStyle name="Įprastas 3 3 3 3 2 2 3 2" xfId="4378" xr:uid="{7E18005E-F694-4181-B031-4FC3E09B7F0F}"/>
    <cellStyle name="Įprastas 3 3 3 3 2 2 4" xfId="3098" xr:uid="{75C833E6-F91A-410D-8D26-CB3C28C1089E}"/>
    <cellStyle name="Įprastas 3 3 3 3 2 3" xfId="1061" xr:uid="{4ECB2ABC-ACD3-4160-9F80-3CF66B570402}"/>
    <cellStyle name="Įprastas 3 3 3 3 2 3 2" xfId="2341" xr:uid="{204F053A-C5FA-4B92-BBC1-30D59B506859}"/>
    <cellStyle name="Įprastas 3 3 3 3 2 3 2 2" xfId="4902" xr:uid="{485229F5-C84E-40C7-8EC3-DABAE988BD1A}"/>
    <cellStyle name="Įprastas 3 3 3 3 2 3 3" xfId="3622" xr:uid="{32257371-7AC7-4A44-ACF0-C47E89F98BDD}"/>
    <cellStyle name="Įprastas 3 3 3 3 2 4" xfId="1421" xr:uid="{79140708-E693-49EB-98C3-F0C8F99029CC}"/>
    <cellStyle name="Įprastas 3 3 3 3 2 4 2" xfId="3982" xr:uid="{BBCB650B-5AAC-45C2-93AB-E2F0177CEAEF}"/>
    <cellStyle name="Įprastas 3 3 3 3 2 5" xfId="2702" xr:uid="{C78802A4-0D91-4AF4-8740-B72B0D54414B}"/>
    <cellStyle name="Įprastas 3 3 3 3 3" xfId="220" xr:uid="{AE9A1D42-ACAF-4D6C-8567-FF0A088D931D}"/>
    <cellStyle name="Įprastas 3 3 3 3 3 2" xfId="537" xr:uid="{C3CC2CE9-A171-462C-8099-976138A6351A}"/>
    <cellStyle name="Įprastas 3 3 3 3 3 2 2" xfId="1064" xr:uid="{45D8040C-23EE-44AB-8348-F9086389A26A}"/>
    <cellStyle name="Įprastas 3 3 3 3 3 2 2 2" xfId="2344" xr:uid="{03CEFF6D-2757-4C1D-A72C-50BC70F952AD}"/>
    <cellStyle name="Įprastas 3 3 3 3 3 2 2 2 2" xfId="4905" xr:uid="{0AA91A0C-2E95-469D-9D86-D3BA09A159E5}"/>
    <cellStyle name="Įprastas 3 3 3 3 3 2 2 3" xfId="3625" xr:uid="{43CC7345-1269-4088-9925-8F9D564FB177}"/>
    <cellStyle name="Įprastas 3 3 3 3 3 2 3" xfId="1818" xr:uid="{259D2A28-B00B-4A0D-B529-888078B9CCA7}"/>
    <cellStyle name="Įprastas 3 3 3 3 3 2 3 2" xfId="4379" xr:uid="{756EDC0B-E664-4B13-AD68-9A62A9C391B9}"/>
    <cellStyle name="Įprastas 3 3 3 3 3 2 4" xfId="3099" xr:uid="{0206A5F7-E5BB-440B-819E-716102E013B7}"/>
    <cellStyle name="Įprastas 3 3 3 3 3 3" xfId="1063" xr:uid="{BDB38344-4EE6-488C-9AAC-3A43BA3D8CF2}"/>
    <cellStyle name="Įprastas 3 3 3 3 3 3 2" xfId="2343" xr:uid="{9BCE9C82-2900-493E-9B9B-377746E097CD}"/>
    <cellStyle name="Įprastas 3 3 3 3 3 3 2 2" xfId="4904" xr:uid="{9F421A78-323B-4EFB-B74A-765578E503EE}"/>
    <cellStyle name="Įprastas 3 3 3 3 3 3 3" xfId="3624" xr:uid="{4153A06A-F76F-4379-8CCA-FF43DE5567F7}"/>
    <cellStyle name="Įprastas 3 3 3 3 3 4" xfId="1501" xr:uid="{4B5A23D3-683C-4E8B-B219-3DC2D47F9D1A}"/>
    <cellStyle name="Įprastas 3 3 3 3 3 4 2" xfId="4062" xr:uid="{E3A0B069-4E1E-4F2C-95AB-C6C4A966FEAE}"/>
    <cellStyle name="Įprastas 3 3 3 3 3 5" xfId="2782" xr:uid="{2A4CD0B1-F37C-4385-8658-15B8050486B1}"/>
    <cellStyle name="Įprastas 3 3 3 3 4" xfId="300" xr:uid="{1BF90F6E-7CE2-41FC-8E10-CFF7AAA4838A}"/>
    <cellStyle name="Įprastas 3 3 3 3 4 2" xfId="538" xr:uid="{D409C81A-AE38-4F49-B122-DEDB6028DD98}"/>
    <cellStyle name="Įprastas 3 3 3 3 4 2 2" xfId="1066" xr:uid="{156EF1F9-FD68-4A25-AD88-6438701D53EA}"/>
    <cellStyle name="Įprastas 3 3 3 3 4 2 2 2" xfId="2346" xr:uid="{046AD857-F38A-4DBE-B404-1C0A7AEEA061}"/>
    <cellStyle name="Įprastas 3 3 3 3 4 2 2 2 2" xfId="4907" xr:uid="{0638E801-9AAE-430C-B4CF-908B6DCB3F7C}"/>
    <cellStyle name="Įprastas 3 3 3 3 4 2 2 3" xfId="3627" xr:uid="{0963D5FC-D96F-4D33-8847-099F82105BEF}"/>
    <cellStyle name="Įprastas 3 3 3 3 4 2 3" xfId="1819" xr:uid="{139E52DD-C9A2-49D4-9021-B47B47E89B67}"/>
    <cellStyle name="Įprastas 3 3 3 3 4 2 3 2" xfId="4380" xr:uid="{6D2827C5-55A5-41DF-A145-0C31337EDEAB}"/>
    <cellStyle name="Įprastas 3 3 3 3 4 2 4" xfId="3100" xr:uid="{9BAB4EA1-0CD0-43B7-8B00-1ED0398FA6B6}"/>
    <cellStyle name="Įprastas 3 3 3 3 4 3" xfId="1065" xr:uid="{393314A0-F55A-4558-9EB5-620BC19396C3}"/>
    <cellStyle name="Įprastas 3 3 3 3 4 3 2" xfId="2345" xr:uid="{686D1098-58B0-45FB-844A-C650C23737D9}"/>
    <cellStyle name="Įprastas 3 3 3 3 4 3 2 2" xfId="4906" xr:uid="{F5F2E8DB-0950-4E39-9448-1AD930873B38}"/>
    <cellStyle name="Įprastas 3 3 3 3 4 3 3" xfId="3626" xr:uid="{99078B59-7FC9-488C-B9D7-480DE0C78BA6}"/>
    <cellStyle name="Įprastas 3 3 3 3 4 4" xfId="1581" xr:uid="{EE315976-D22E-4837-AC9B-30892D406C99}"/>
    <cellStyle name="Įprastas 3 3 3 3 4 4 2" xfId="4142" xr:uid="{80D2D7E9-6174-4252-91C2-DBC15AB007C1}"/>
    <cellStyle name="Įprastas 3 3 3 3 4 5" xfId="2862" xr:uid="{9EC7D491-8232-4576-B893-47BF6821EB2D}"/>
    <cellStyle name="Įprastas 3 3 3 3 5" xfId="535" xr:uid="{11C38507-ADC6-428F-B800-6A0F521CB924}"/>
    <cellStyle name="Įprastas 3 3 3 3 5 2" xfId="1067" xr:uid="{7D5429C5-152D-410B-8D8C-4E099CCA6AC5}"/>
    <cellStyle name="Įprastas 3 3 3 3 5 2 2" xfId="2347" xr:uid="{FD2B9E07-9C7E-4956-BC1E-8192B67D5B83}"/>
    <cellStyle name="Įprastas 3 3 3 3 5 2 2 2" xfId="4908" xr:uid="{9C1E3B3F-4581-4C0E-804D-F357095A13AD}"/>
    <cellStyle name="Įprastas 3 3 3 3 5 2 3" xfId="3628" xr:uid="{6AC19BAD-882E-41F2-9930-9F50A23FE0B9}"/>
    <cellStyle name="Įprastas 3 3 3 3 5 3" xfId="1816" xr:uid="{A7D2AD6A-38B1-447F-80C0-EDA7B8E389D5}"/>
    <cellStyle name="Įprastas 3 3 3 3 5 3 2" xfId="4377" xr:uid="{769BC46E-604A-41D5-AB70-A485370AC7D5}"/>
    <cellStyle name="Įprastas 3 3 3 3 5 4" xfId="3097" xr:uid="{235B944D-5A09-4931-8044-2D7B351BFE12}"/>
    <cellStyle name="Įprastas 3 3 3 3 6" xfId="1060" xr:uid="{A14B4C81-2921-4EE1-90D5-98438DDBFFF6}"/>
    <cellStyle name="Įprastas 3 3 3 3 6 2" xfId="2340" xr:uid="{941FBE31-195B-4CB6-8729-5016073435F4}"/>
    <cellStyle name="Įprastas 3 3 3 3 6 2 2" xfId="4901" xr:uid="{FFDE85E6-9F2C-46E2-A636-37449780B689}"/>
    <cellStyle name="Įprastas 3 3 3 3 6 3" xfId="3621" xr:uid="{DCA7921F-663C-4F52-B188-EF58A715C551}"/>
    <cellStyle name="Įprastas 3 3 3 3 7" xfId="1341" xr:uid="{728FDC26-E3E8-4C68-B5E9-3E25BDE78E17}"/>
    <cellStyle name="Įprastas 3 3 3 3 7 2" xfId="3902" xr:uid="{C38D9600-3B5A-47FF-BECB-A700DDEF4AFC}"/>
    <cellStyle name="Įprastas 3 3 3 3 8" xfId="2622" xr:uid="{7CB520D0-E8BA-404D-A76B-258CF9FB94D0}"/>
    <cellStyle name="Įprastas 3 3 3 4" xfId="100" xr:uid="{7098E81A-57D4-4EDA-AA57-FDC1A94B11DC}"/>
    <cellStyle name="Įprastas 3 3 3 4 2" xfId="539" xr:uid="{2A59C9A8-D139-404F-A174-66F8492CAC99}"/>
    <cellStyle name="Įprastas 3 3 3 4 2 2" xfId="1069" xr:uid="{54C0C12E-84B5-45BB-8E04-F4C3C4B717AB}"/>
    <cellStyle name="Įprastas 3 3 3 4 2 2 2" xfId="2349" xr:uid="{52654C0D-AE86-434B-9258-3E8B46C0443C}"/>
    <cellStyle name="Įprastas 3 3 3 4 2 2 2 2" xfId="4910" xr:uid="{2FBF5DE2-A1E3-44B4-9049-38F1DB610E35}"/>
    <cellStyle name="Įprastas 3 3 3 4 2 2 3" xfId="3630" xr:uid="{C1437AF9-320D-473D-8300-5F08B3A2AF96}"/>
    <cellStyle name="Įprastas 3 3 3 4 2 3" xfId="1820" xr:uid="{4537BA48-A347-4362-AA73-B78F0726A91A}"/>
    <cellStyle name="Įprastas 3 3 3 4 2 3 2" xfId="4381" xr:uid="{06D695F1-49FE-4603-B301-60A55BDE82C0}"/>
    <cellStyle name="Įprastas 3 3 3 4 2 4" xfId="3101" xr:uid="{EDE5DB36-5DDD-46E7-B6E9-ED12F42BDA9F}"/>
    <cellStyle name="Įprastas 3 3 3 4 3" xfId="1068" xr:uid="{1B9D34E9-5CC7-41B7-A40D-55611BBF2720}"/>
    <cellStyle name="Įprastas 3 3 3 4 3 2" xfId="2348" xr:uid="{E634435B-C081-454F-811D-AA6E2F32EA42}"/>
    <cellStyle name="Įprastas 3 3 3 4 3 2 2" xfId="4909" xr:uid="{F21338BF-10E0-402A-B699-152FE16D8D89}"/>
    <cellStyle name="Įprastas 3 3 3 4 3 3" xfId="3629" xr:uid="{A1B24DD2-132A-4CD9-AFBD-C55117CE8026}"/>
    <cellStyle name="Įprastas 3 3 3 4 4" xfId="1381" xr:uid="{D8C1E511-A432-4010-A29D-443815BB9BAB}"/>
    <cellStyle name="Įprastas 3 3 3 4 4 2" xfId="3942" xr:uid="{1DC3AF31-C8BC-4F40-B196-ECDED9DB7898}"/>
    <cellStyle name="Įprastas 3 3 3 4 5" xfId="2662" xr:uid="{A8C829CE-3263-48D0-9AD4-983C674D4CF3}"/>
    <cellStyle name="Įprastas 3 3 3 5" xfId="180" xr:uid="{E0FE6A18-D1BE-476F-9201-3317BD100BFB}"/>
    <cellStyle name="Įprastas 3 3 3 5 2" xfId="540" xr:uid="{0F98C32E-B95B-4E7F-8874-6CF9F0A6DB75}"/>
    <cellStyle name="Įprastas 3 3 3 5 2 2" xfId="1071" xr:uid="{E6EABF37-23E4-469B-B86A-A0C09ABDF433}"/>
    <cellStyle name="Įprastas 3 3 3 5 2 2 2" xfId="2351" xr:uid="{F1FDAB31-473F-456E-A29D-F066926B14F1}"/>
    <cellStyle name="Įprastas 3 3 3 5 2 2 2 2" xfId="4912" xr:uid="{034D47A6-4F5D-4482-9E64-75D3F7CA192D}"/>
    <cellStyle name="Įprastas 3 3 3 5 2 2 3" xfId="3632" xr:uid="{B5D63C4E-13A6-450A-9DDE-186D6222B53C}"/>
    <cellStyle name="Įprastas 3 3 3 5 2 3" xfId="1821" xr:uid="{E63FB36F-86C0-46A1-B407-4E0BE2431083}"/>
    <cellStyle name="Įprastas 3 3 3 5 2 3 2" xfId="4382" xr:uid="{7B339CE2-35CE-4047-90BD-D726030C72D3}"/>
    <cellStyle name="Įprastas 3 3 3 5 2 4" xfId="3102" xr:uid="{F61DBF92-FDFA-4817-A807-B7C43D88E311}"/>
    <cellStyle name="Įprastas 3 3 3 5 3" xfId="1070" xr:uid="{AF73B64E-23B2-458E-8A19-F2967B587F20}"/>
    <cellStyle name="Įprastas 3 3 3 5 3 2" xfId="2350" xr:uid="{3C396E53-0632-485C-AFA9-BAF2B91F8268}"/>
    <cellStyle name="Įprastas 3 3 3 5 3 2 2" xfId="4911" xr:uid="{121B9406-C47E-4B1B-B101-A5022E4851A7}"/>
    <cellStyle name="Įprastas 3 3 3 5 3 3" xfId="3631" xr:uid="{4BEFBFA4-B5AA-41ED-9DB6-8F9F2D2C017F}"/>
    <cellStyle name="Įprastas 3 3 3 5 4" xfId="1461" xr:uid="{F2A5558A-7168-47D6-A3B0-4ECB32FE0801}"/>
    <cellStyle name="Įprastas 3 3 3 5 4 2" xfId="4022" xr:uid="{CF0DCB56-E3FD-4E24-8803-BC7A79896162}"/>
    <cellStyle name="Įprastas 3 3 3 5 5" xfId="2742" xr:uid="{887FF278-5FC4-4A87-B2C4-42B91F81E34B}"/>
    <cellStyle name="Įprastas 3 3 3 6" xfId="260" xr:uid="{FA43909E-4A9C-4F11-A61E-92DDEAD38FA0}"/>
    <cellStyle name="Įprastas 3 3 3 6 2" xfId="541" xr:uid="{210BD166-D3E5-44A2-BD4F-73DBA71D8C9B}"/>
    <cellStyle name="Įprastas 3 3 3 6 2 2" xfId="1073" xr:uid="{82470019-485F-415C-8B05-8BAA8989708B}"/>
    <cellStyle name="Įprastas 3 3 3 6 2 2 2" xfId="2353" xr:uid="{45655E81-E3A4-461B-A5AB-3A6F3EB1E46E}"/>
    <cellStyle name="Įprastas 3 3 3 6 2 2 2 2" xfId="4914" xr:uid="{DB652784-EB3D-4097-A0A2-2040298EC167}"/>
    <cellStyle name="Įprastas 3 3 3 6 2 2 3" xfId="3634" xr:uid="{22BF8879-7BD5-4FB2-8B8F-410289F7F986}"/>
    <cellStyle name="Įprastas 3 3 3 6 2 3" xfId="1822" xr:uid="{AD703B74-95C2-48FE-8EAB-6017878FF2A4}"/>
    <cellStyle name="Įprastas 3 3 3 6 2 3 2" xfId="4383" xr:uid="{99FE6D9A-ABDB-43E7-9920-799CAA373C99}"/>
    <cellStyle name="Įprastas 3 3 3 6 2 4" xfId="3103" xr:uid="{86F072F8-5CB9-477D-A6B3-B73BC992BB4A}"/>
    <cellStyle name="Įprastas 3 3 3 6 3" xfId="1072" xr:uid="{8530B86E-C065-41AF-A551-50AA1E19510F}"/>
    <cellStyle name="Įprastas 3 3 3 6 3 2" xfId="2352" xr:uid="{4BDB1085-BDA5-47E2-B252-AC7FDEF9082B}"/>
    <cellStyle name="Įprastas 3 3 3 6 3 2 2" xfId="4913" xr:uid="{C5E03A6A-F99C-4547-961B-F915CBD25E8C}"/>
    <cellStyle name="Įprastas 3 3 3 6 3 3" xfId="3633" xr:uid="{94B3E8C0-3461-4475-B278-BB3C9115D1DB}"/>
    <cellStyle name="Įprastas 3 3 3 6 4" xfId="1541" xr:uid="{3D517485-D1BE-4461-8A10-835DA7A85937}"/>
    <cellStyle name="Įprastas 3 3 3 6 4 2" xfId="4102" xr:uid="{5E2A670D-C0E4-4633-BE7A-F85D741CA325}"/>
    <cellStyle name="Įprastas 3 3 3 6 5" xfId="2822" xr:uid="{D02E90DC-9D12-4973-8271-61ECDF71BC6A}"/>
    <cellStyle name="Įprastas 3 3 3 7" xfId="526" xr:uid="{53D92349-2CA6-4940-A220-EEADCB329D25}"/>
    <cellStyle name="Įprastas 3 3 3 7 2" xfId="1074" xr:uid="{ABA763FF-09CE-4C23-9ABD-C20062394365}"/>
    <cellStyle name="Įprastas 3 3 3 7 2 2" xfId="2354" xr:uid="{4395347D-F67B-47F6-92E4-5F7854A9983D}"/>
    <cellStyle name="Įprastas 3 3 3 7 2 2 2" xfId="4915" xr:uid="{C7987626-8B87-4BE5-9CD5-A6C4D7FD3E3B}"/>
    <cellStyle name="Įprastas 3 3 3 7 2 3" xfId="3635" xr:uid="{7A93DD3C-ABC3-4100-A9D3-908E7065F63F}"/>
    <cellStyle name="Įprastas 3 3 3 7 3" xfId="1807" xr:uid="{13B168D1-2D81-4D90-9C11-DFF39D8DAD36}"/>
    <cellStyle name="Įprastas 3 3 3 7 3 2" xfId="4368" xr:uid="{22E4CB49-BE7A-46E8-A608-20B53F27CCE0}"/>
    <cellStyle name="Įprastas 3 3 3 7 4" xfId="3088" xr:uid="{5259A6E4-5790-4C65-905C-FF97F5DAFC15}"/>
    <cellStyle name="Įprastas 3 3 3 8" xfId="1043" xr:uid="{8694A6E5-9B68-4607-B875-D0B89DE1A16C}"/>
    <cellStyle name="Įprastas 3 3 3 8 2" xfId="2323" xr:uid="{950F76B3-C4E5-461D-AD8C-EC82219C5415}"/>
    <cellStyle name="Įprastas 3 3 3 8 2 2" xfId="4884" xr:uid="{74ACE42E-A407-4644-A940-845900231A2A}"/>
    <cellStyle name="Įprastas 3 3 3 8 3" xfId="3604" xr:uid="{2481A33B-B136-468E-AD3B-001AEBDD8A46}"/>
    <cellStyle name="Įprastas 3 3 3 9" xfId="1301" xr:uid="{BA40C2AA-6028-40D3-B765-34444030DC6A}"/>
    <cellStyle name="Įprastas 3 3 3 9 2" xfId="3862" xr:uid="{A3FFEB1F-8851-4409-811F-91542858A62B}"/>
    <cellStyle name="Įprastas 3 3 4" xfId="28" xr:uid="{00000000-0005-0000-0000-000017000000}"/>
    <cellStyle name="Įprastas 3 3 4 10" xfId="2590" xr:uid="{4CB8A914-59F1-4E96-A369-E896CA493003}"/>
    <cellStyle name="Įprastas 3 3 4 2" xfId="48" xr:uid="{37A355BE-A27A-4F40-A82B-48CEAF8A99C5}"/>
    <cellStyle name="Įprastas 3 3 4 2 2" xfId="88" xr:uid="{6A861814-DDEB-4E3D-BFD4-3F9D6691C543}"/>
    <cellStyle name="Įprastas 3 3 4 2 2 2" xfId="168" xr:uid="{051FC4A5-AC50-4665-A014-E9187BF8AE8C}"/>
    <cellStyle name="Įprastas 3 3 4 2 2 2 2" xfId="545" xr:uid="{97D80923-3B96-46B8-857C-F9758F168F90}"/>
    <cellStyle name="Įprastas 3 3 4 2 2 2 2 2" xfId="1079" xr:uid="{91EF7987-1753-494D-9B42-E9697D958235}"/>
    <cellStyle name="Įprastas 3 3 4 2 2 2 2 2 2" xfId="2359" xr:uid="{D04D0588-8274-40BF-B6DA-CFF624F66C0B}"/>
    <cellStyle name="Įprastas 3 3 4 2 2 2 2 2 2 2" xfId="4920" xr:uid="{331CEE84-D487-4BA7-834F-83DDEF7A9FDB}"/>
    <cellStyle name="Įprastas 3 3 4 2 2 2 2 2 3" xfId="3640" xr:uid="{CA607D91-F281-43A1-959D-0B56ADAD027C}"/>
    <cellStyle name="Įprastas 3 3 4 2 2 2 2 3" xfId="1826" xr:uid="{0ADF6E13-473C-418B-A473-26B13C4D99A9}"/>
    <cellStyle name="Įprastas 3 3 4 2 2 2 2 3 2" xfId="4387" xr:uid="{08B7DB02-2556-4D16-A88E-CD475F905430}"/>
    <cellStyle name="Įprastas 3 3 4 2 2 2 2 4" xfId="3107" xr:uid="{CDCFDE4E-160A-479F-8E55-60528486A1E9}"/>
    <cellStyle name="Įprastas 3 3 4 2 2 2 3" xfId="1078" xr:uid="{FAD3D321-9964-4B69-A509-F1D6D2684C71}"/>
    <cellStyle name="Įprastas 3 3 4 2 2 2 3 2" xfId="2358" xr:uid="{E5B5CA04-2D2C-4D0B-A704-3BE522B2EA4D}"/>
    <cellStyle name="Įprastas 3 3 4 2 2 2 3 2 2" xfId="4919" xr:uid="{0D779CA8-8664-40B7-965B-F5CBDE9A817E}"/>
    <cellStyle name="Įprastas 3 3 4 2 2 2 3 3" xfId="3639" xr:uid="{128D66DC-E27D-4E2E-8158-6D79C245E0CA}"/>
    <cellStyle name="Įprastas 3 3 4 2 2 2 4" xfId="1449" xr:uid="{75DCF0DA-9A92-4CAC-8E1D-F60CD48665F0}"/>
    <cellStyle name="Įprastas 3 3 4 2 2 2 4 2" xfId="4010" xr:uid="{A31503B9-9492-4493-A816-5A4BF9CFFE8D}"/>
    <cellStyle name="Įprastas 3 3 4 2 2 2 5" xfId="2730" xr:uid="{0046150E-7017-45A9-AAF3-3740ED8072D9}"/>
    <cellStyle name="Įprastas 3 3 4 2 2 3" xfId="248" xr:uid="{94CA99CE-C293-48FC-A0EB-8A7E51AEF375}"/>
    <cellStyle name="Įprastas 3 3 4 2 2 3 2" xfId="546" xr:uid="{BC01408E-29BC-4661-8661-00BFB227CF62}"/>
    <cellStyle name="Įprastas 3 3 4 2 2 3 2 2" xfId="1081" xr:uid="{98E7E084-3BBD-443D-86F5-6752D526C835}"/>
    <cellStyle name="Įprastas 3 3 4 2 2 3 2 2 2" xfId="2361" xr:uid="{C96E494E-D714-456D-80AD-2035737A098F}"/>
    <cellStyle name="Įprastas 3 3 4 2 2 3 2 2 2 2" xfId="4922" xr:uid="{39070A16-DC6F-47B7-8448-6B71F8841383}"/>
    <cellStyle name="Įprastas 3 3 4 2 2 3 2 2 3" xfId="3642" xr:uid="{84222B8D-D0CE-4769-9D5C-46F83FF352E4}"/>
    <cellStyle name="Įprastas 3 3 4 2 2 3 2 3" xfId="1827" xr:uid="{7D43C730-44C7-400F-BEF2-B35F28921D9E}"/>
    <cellStyle name="Įprastas 3 3 4 2 2 3 2 3 2" xfId="4388" xr:uid="{59524940-49A1-422F-AE3C-06433E980D12}"/>
    <cellStyle name="Įprastas 3 3 4 2 2 3 2 4" xfId="3108" xr:uid="{C6DED809-3686-4C1A-A658-12DFB25CD4C9}"/>
    <cellStyle name="Įprastas 3 3 4 2 2 3 3" xfId="1080" xr:uid="{694E4150-4627-4776-B59A-A2C4733D31C5}"/>
    <cellStyle name="Įprastas 3 3 4 2 2 3 3 2" xfId="2360" xr:uid="{B82E86C5-2EAE-4017-902D-DF219D450204}"/>
    <cellStyle name="Įprastas 3 3 4 2 2 3 3 2 2" xfId="4921" xr:uid="{1C8C1320-FFF4-4C34-BB7A-BE90559EC7DB}"/>
    <cellStyle name="Įprastas 3 3 4 2 2 3 3 3" xfId="3641" xr:uid="{F6E9833A-A0EF-4832-A84D-691F7BA751F7}"/>
    <cellStyle name="Įprastas 3 3 4 2 2 3 4" xfId="1529" xr:uid="{D3091245-BE58-40DC-8CCF-FECFB30EF233}"/>
    <cellStyle name="Įprastas 3 3 4 2 2 3 4 2" xfId="4090" xr:uid="{6623670C-96A1-456B-8297-BAC46658DE4C}"/>
    <cellStyle name="Įprastas 3 3 4 2 2 3 5" xfId="2810" xr:uid="{45E7BE52-268A-466B-A24D-8E0A70860E3A}"/>
    <cellStyle name="Įprastas 3 3 4 2 2 4" xfId="328" xr:uid="{AA0F5426-0AE2-408D-BBD1-C6ADACE97D4D}"/>
    <cellStyle name="Įprastas 3 3 4 2 2 4 2" xfId="547" xr:uid="{D0E0B014-C249-4E37-9E25-DD8910563CC1}"/>
    <cellStyle name="Įprastas 3 3 4 2 2 4 2 2" xfId="1083" xr:uid="{13977421-11E6-403A-A49E-535D96FB0130}"/>
    <cellStyle name="Įprastas 3 3 4 2 2 4 2 2 2" xfId="2363" xr:uid="{120FEF12-F6BB-4E04-B420-018F5641DF19}"/>
    <cellStyle name="Įprastas 3 3 4 2 2 4 2 2 2 2" xfId="4924" xr:uid="{E2D6BE74-982B-440A-87BA-00324B031B4E}"/>
    <cellStyle name="Įprastas 3 3 4 2 2 4 2 2 3" xfId="3644" xr:uid="{FD7A86F7-5F78-472A-AE55-CB1A27B05100}"/>
    <cellStyle name="Įprastas 3 3 4 2 2 4 2 3" xfId="1828" xr:uid="{F640A08E-B41C-42D6-B65A-F3A201500B78}"/>
    <cellStyle name="Įprastas 3 3 4 2 2 4 2 3 2" xfId="4389" xr:uid="{17453160-A23F-42D1-B2F2-CC7404896551}"/>
    <cellStyle name="Įprastas 3 3 4 2 2 4 2 4" xfId="3109" xr:uid="{DED0F3E6-380D-4EAA-A839-57AD225EE1FA}"/>
    <cellStyle name="Įprastas 3 3 4 2 2 4 3" xfId="1082" xr:uid="{62B12A5A-68BC-43E3-B610-D6A3BF668D42}"/>
    <cellStyle name="Įprastas 3 3 4 2 2 4 3 2" xfId="2362" xr:uid="{FD71EA55-C813-4925-A2D7-E5ECAB83CDCC}"/>
    <cellStyle name="Įprastas 3 3 4 2 2 4 3 2 2" xfId="4923" xr:uid="{6041C610-F8D5-4EF7-B348-4DE7430B974C}"/>
    <cellStyle name="Įprastas 3 3 4 2 2 4 3 3" xfId="3643" xr:uid="{0E0281B2-CC68-4473-9D5F-3FD8AF9A600F}"/>
    <cellStyle name="Įprastas 3 3 4 2 2 4 4" xfId="1609" xr:uid="{CF3891BF-70E0-4B89-8B73-D9E97B3CE401}"/>
    <cellStyle name="Įprastas 3 3 4 2 2 4 4 2" xfId="4170" xr:uid="{ADB9E97C-5618-4A66-BD8C-52B02E1AE8DD}"/>
    <cellStyle name="Įprastas 3 3 4 2 2 4 5" xfId="2890" xr:uid="{1A1B6B93-93AB-4B98-A360-0A651E0EB0E2}"/>
    <cellStyle name="Įprastas 3 3 4 2 2 5" xfId="544" xr:uid="{33488A63-42E8-487B-877B-982529B3D98C}"/>
    <cellStyle name="Įprastas 3 3 4 2 2 5 2" xfId="1084" xr:uid="{6E6C8FA2-918F-467F-AF0F-4736F5BB8691}"/>
    <cellStyle name="Įprastas 3 3 4 2 2 5 2 2" xfId="2364" xr:uid="{1D23D090-C41C-4A9E-9CC5-115226B25C64}"/>
    <cellStyle name="Įprastas 3 3 4 2 2 5 2 2 2" xfId="4925" xr:uid="{34F40DC0-0B85-4462-B42F-ECB84B80C335}"/>
    <cellStyle name="Įprastas 3 3 4 2 2 5 2 3" xfId="3645" xr:uid="{72AC6C15-8881-44E6-BE58-57984743BF31}"/>
    <cellStyle name="Įprastas 3 3 4 2 2 5 3" xfId="1825" xr:uid="{546D2F01-4D13-48FB-A14B-9D1EE942D81F}"/>
    <cellStyle name="Įprastas 3 3 4 2 2 5 3 2" xfId="4386" xr:uid="{FF13AF2F-9568-4CBB-9327-22B35D38459F}"/>
    <cellStyle name="Įprastas 3 3 4 2 2 5 4" xfId="3106" xr:uid="{664B20FB-8276-409C-89FA-4532AEE38E8C}"/>
    <cellStyle name="Įprastas 3 3 4 2 2 6" xfId="1077" xr:uid="{BF0474F8-5155-4DA4-9955-FD8A90596A06}"/>
    <cellStyle name="Įprastas 3 3 4 2 2 6 2" xfId="2357" xr:uid="{FE57C52E-5D46-441D-A06D-B4E372E803D5}"/>
    <cellStyle name="Įprastas 3 3 4 2 2 6 2 2" xfId="4918" xr:uid="{D70FC5B0-7039-4A93-B29C-42C317C8275F}"/>
    <cellStyle name="Įprastas 3 3 4 2 2 6 3" xfId="3638" xr:uid="{00F6F13B-75BC-4D4B-9862-AA3400870837}"/>
    <cellStyle name="Įprastas 3 3 4 2 2 7" xfId="1369" xr:uid="{509092FB-726B-427D-AD26-07AA104DD648}"/>
    <cellStyle name="Įprastas 3 3 4 2 2 7 2" xfId="3930" xr:uid="{A18C1A30-F20A-437A-8AFA-F9FD806741CE}"/>
    <cellStyle name="Įprastas 3 3 4 2 2 8" xfId="2650" xr:uid="{33B15D04-62C3-4148-A3FA-359F600E555F}"/>
    <cellStyle name="Įprastas 3 3 4 2 3" xfId="128" xr:uid="{43CCF8F7-C9D5-408B-A5BB-F4E396CBDF9F}"/>
    <cellStyle name="Įprastas 3 3 4 2 3 2" xfId="548" xr:uid="{C37AB02F-B231-4699-BDAB-85ECB88422F9}"/>
    <cellStyle name="Įprastas 3 3 4 2 3 2 2" xfId="1086" xr:uid="{D8A01801-9C8A-438E-B863-0EF7CE932C64}"/>
    <cellStyle name="Įprastas 3 3 4 2 3 2 2 2" xfId="2366" xr:uid="{6DE9A2BC-E749-4144-8998-291F4D3CD277}"/>
    <cellStyle name="Įprastas 3 3 4 2 3 2 2 2 2" xfId="4927" xr:uid="{4949E1C2-096A-4669-80FB-3572148E5A52}"/>
    <cellStyle name="Įprastas 3 3 4 2 3 2 2 3" xfId="3647" xr:uid="{F23E41A6-FA5A-4FA6-96AD-BA2F7F9FFD4C}"/>
    <cellStyle name="Įprastas 3 3 4 2 3 2 3" xfId="1829" xr:uid="{0C379834-031D-4085-85B0-30AC08AB33DE}"/>
    <cellStyle name="Įprastas 3 3 4 2 3 2 3 2" xfId="4390" xr:uid="{301340AF-F168-41CF-A101-544957F70EDD}"/>
    <cellStyle name="Įprastas 3 3 4 2 3 2 4" xfId="3110" xr:uid="{E94E90A4-A587-4C09-BDFD-C206C06F9036}"/>
    <cellStyle name="Įprastas 3 3 4 2 3 3" xfId="1085" xr:uid="{7033783E-E8E7-4D64-88EE-DAD802036229}"/>
    <cellStyle name="Įprastas 3 3 4 2 3 3 2" xfId="2365" xr:uid="{194BB79C-ECD5-4352-B2C6-EAC53AE6E9D3}"/>
    <cellStyle name="Įprastas 3 3 4 2 3 3 2 2" xfId="4926" xr:uid="{B0CD3AA2-55DB-42D3-A9A2-3CA7DDEA7E5E}"/>
    <cellStyle name="Įprastas 3 3 4 2 3 3 3" xfId="3646" xr:uid="{806FF7E5-A3D9-4723-BB1C-91817AA81BC3}"/>
    <cellStyle name="Įprastas 3 3 4 2 3 4" xfId="1409" xr:uid="{F8C752B3-DCBD-4792-9836-B0609D027716}"/>
    <cellStyle name="Įprastas 3 3 4 2 3 4 2" xfId="3970" xr:uid="{D3FFF848-024F-4F25-B17E-47B7C994689D}"/>
    <cellStyle name="Įprastas 3 3 4 2 3 5" xfId="2690" xr:uid="{3D843534-FFA6-4891-9269-BDC9C115487B}"/>
    <cellStyle name="Įprastas 3 3 4 2 4" xfId="208" xr:uid="{5C816FC5-E41E-4078-8DC5-6CC404E98D32}"/>
    <cellStyle name="Įprastas 3 3 4 2 4 2" xfId="549" xr:uid="{ED669AB2-EC74-4FED-8CFA-FF63369663A6}"/>
    <cellStyle name="Įprastas 3 3 4 2 4 2 2" xfId="1088" xr:uid="{75B73B4F-1E9F-4F32-9E9C-F6B5990C35B0}"/>
    <cellStyle name="Įprastas 3 3 4 2 4 2 2 2" xfId="2368" xr:uid="{6B7AB115-26C7-42DA-9E03-FA78F2808E61}"/>
    <cellStyle name="Įprastas 3 3 4 2 4 2 2 2 2" xfId="4929" xr:uid="{20173EAF-5009-4366-9E0C-AA55EF76985C}"/>
    <cellStyle name="Įprastas 3 3 4 2 4 2 2 3" xfId="3649" xr:uid="{018CEF7D-67F1-4DAD-BDD8-763D97282ADB}"/>
    <cellStyle name="Įprastas 3 3 4 2 4 2 3" xfId="1830" xr:uid="{2F7420A8-ECE1-42DF-9A29-F9E3D3AB6E7B}"/>
    <cellStyle name="Įprastas 3 3 4 2 4 2 3 2" xfId="4391" xr:uid="{F025E767-D669-4413-B9A1-54487C4FB8EA}"/>
    <cellStyle name="Įprastas 3 3 4 2 4 2 4" xfId="3111" xr:uid="{D5419F91-905A-4C46-86E7-B540DEAF4852}"/>
    <cellStyle name="Įprastas 3 3 4 2 4 3" xfId="1087" xr:uid="{EF5AF452-151E-4018-B9B8-92FDF9EF611D}"/>
    <cellStyle name="Įprastas 3 3 4 2 4 3 2" xfId="2367" xr:uid="{54B0F4D5-49A5-4988-89E4-A9D816C13CD1}"/>
    <cellStyle name="Įprastas 3 3 4 2 4 3 2 2" xfId="4928" xr:uid="{1F912E2F-39E3-4449-820B-5116D6D2BA3E}"/>
    <cellStyle name="Įprastas 3 3 4 2 4 3 3" xfId="3648" xr:uid="{F2C96581-C5BF-43D0-AC37-D90D4BC2F145}"/>
    <cellStyle name="Įprastas 3 3 4 2 4 4" xfId="1489" xr:uid="{1643A7AD-214A-4A53-A9F0-DCC3EF06CFAC}"/>
    <cellStyle name="Įprastas 3 3 4 2 4 4 2" xfId="4050" xr:uid="{0361FFA6-B28B-45D3-8714-029069F582DA}"/>
    <cellStyle name="Įprastas 3 3 4 2 4 5" xfId="2770" xr:uid="{51F2B02C-4309-47C3-A4E7-3F56848AB357}"/>
    <cellStyle name="Įprastas 3 3 4 2 5" xfId="288" xr:uid="{ECE61637-FEEC-4013-A6C6-AAFA94B3BDD4}"/>
    <cellStyle name="Įprastas 3 3 4 2 5 2" xfId="550" xr:uid="{AC92F8A8-20FD-41A2-A4D8-9416665A7536}"/>
    <cellStyle name="Įprastas 3 3 4 2 5 2 2" xfId="1090" xr:uid="{B010AB85-D8A6-4FFA-B458-6174A375A3C4}"/>
    <cellStyle name="Įprastas 3 3 4 2 5 2 2 2" xfId="2370" xr:uid="{3EDF6AA9-BB37-416C-868B-FFD59B4CB971}"/>
    <cellStyle name="Įprastas 3 3 4 2 5 2 2 2 2" xfId="4931" xr:uid="{CFD5619B-2BBB-48BD-9B04-4559A274A7E0}"/>
    <cellStyle name="Įprastas 3 3 4 2 5 2 2 3" xfId="3651" xr:uid="{B1EB9743-1DE3-4667-B63F-38630034D6FC}"/>
    <cellStyle name="Įprastas 3 3 4 2 5 2 3" xfId="1831" xr:uid="{49CB7C8F-A3F8-4C39-857B-39628194E20D}"/>
    <cellStyle name="Įprastas 3 3 4 2 5 2 3 2" xfId="4392" xr:uid="{1FAC644E-0D65-442A-85CC-7CD0478CFF9D}"/>
    <cellStyle name="Įprastas 3 3 4 2 5 2 4" xfId="3112" xr:uid="{6C284A37-19FF-4D7C-858E-FB64ED738689}"/>
    <cellStyle name="Įprastas 3 3 4 2 5 3" xfId="1089" xr:uid="{3CCC1162-459B-4B46-8B84-1172341410BC}"/>
    <cellStyle name="Įprastas 3 3 4 2 5 3 2" xfId="2369" xr:uid="{1D2290BA-855E-403C-AB1F-C2DC879C2B7B}"/>
    <cellStyle name="Įprastas 3 3 4 2 5 3 2 2" xfId="4930" xr:uid="{EE5A0F48-B889-415E-971D-2875D30C3B80}"/>
    <cellStyle name="Įprastas 3 3 4 2 5 3 3" xfId="3650" xr:uid="{7E560147-462C-48AA-99BA-0AF77AC7A97C}"/>
    <cellStyle name="Įprastas 3 3 4 2 5 4" xfId="1569" xr:uid="{D11E6691-B387-4A5A-B1C2-463855B34FFC}"/>
    <cellStyle name="Įprastas 3 3 4 2 5 4 2" xfId="4130" xr:uid="{18CF33FE-02F2-4DB9-B915-3AEE4DF448EA}"/>
    <cellStyle name="Įprastas 3 3 4 2 5 5" xfId="2850" xr:uid="{471DB45B-E153-49A8-B06A-0D1351359658}"/>
    <cellStyle name="Įprastas 3 3 4 2 6" xfId="543" xr:uid="{E08B8DAE-7396-4196-AD50-44A9DE048617}"/>
    <cellStyle name="Įprastas 3 3 4 2 6 2" xfId="1091" xr:uid="{236ECD43-E9B7-48DD-8D36-EC85FE3755AE}"/>
    <cellStyle name="Įprastas 3 3 4 2 6 2 2" xfId="2371" xr:uid="{173D596E-8B53-4A7D-B868-E5F85512C4AC}"/>
    <cellStyle name="Įprastas 3 3 4 2 6 2 2 2" xfId="4932" xr:uid="{99B4C409-00C6-4EB0-8E2D-5DC9B1D7ECC6}"/>
    <cellStyle name="Įprastas 3 3 4 2 6 2 3" xfId="3652" xr:uid="{A2C2F516-DAE2-4812-B0BC-EE49ACE88FDC}"/>
    <cellStyle name="Įprastas 3 3 4 2 6 3" xfId="1824" xr:uid="{EA982771-D1D9-48DB-BA89-92E2ED92BC8D}"/>
    <cellStyle name="Įprastas 3 3 4 2 6 3 2" xfId="4385" xr:uid="{1A675C0A-E979-4F27-AC04-0EA921301721}"/>
    <cellStyle name="Įprastas 3 3 4 2 6 4" xfId="3105" xr:uid="{274C6C21-B803-48E3-BD1B-1ACC5DAB4FB2}"/>
    <cellStyle name="Įprastas 3 3 4 2 7" xfId="1076" xr:uid="{CF32B66C-D470-4590-89F6-B6595F1B2C05}"/>
    <cellStyle name="Įprastas 3 3 4 2 7 2" xfId="2356" xr:uid="{28527FE4-1F1B-4844-8048-88D024A7F480}"/>
    <cellStyle name="Įprastas 3 3 4 2 7 2 2" xfId="4917" xr:uid="{40EC9B6C-1836-4968-A41D-9EA728FC493A}"/>
    <cellStyle name="Įprastas 3 3 4 2 7 3" xfId="3637" xr:uid="{0ADBA736-B6E9-483E-BC7F-A33E16DA1639}"/>
    <cellStyle name="Įprastas 3 3 4 2 8" xfId="1329" xr:uid="{48E1BA4B-C412-4A26-AE69-C3D874DE366F}"/>
    <cellStyle name="Įprastas 3 3 4 2 8 2" xfId="3890" xr:uid="{CEA7C5AD-F31C-4192-B33C-F8B220FD7FE3}"/>
    <cellStyle name="Įprastas 3 3 4 2 9" xfId="2610" xr:uid="{E6011523-9A83-434D-BD62-C2544E5608ED}"/>
    <cellStyle name="Įprastas 3 3 4 3" xfId="68" xr:uid="{1A7AF2F7-6CED-4883-9E64-88920ED5882E}"/>
    <cellStyle name="Įprastas 3 3 4 3 2" xfId="148" xr:uid="{B6BC56E3-912D-4D99-B551-B27B492EB40D}"/>
    <cellStyle name="Įprastas 3 3 4 3 2 2" xfId="552" xr:uid="{7C635569-994D-4259-AAE3-814374FA756A}"/>
    <cellStyle name="Įprastas 3 3 4 3 2 2 2" xfId="1094" xr:uid="{C1ECC802-56D2-444C-BED2-A1B97B097A30}"/>
    <cellStyle name="Įprastas 3 3 4 3 2 2 2 2" xfId="2374" xr:uid="{8A485DA2-B0F9-4178-865B-5D58C6231A38}"/>
    <cellStyle name="Įprastas 3 3 4 3 2 2 2 2 2" xfId="4935" xr:uid="{0D0B82B0-6EBF-488E-8A85-89DDCC825933}"/>
    <cellStyle name="Įprastas 3 3 4 3 2 2 2 3" xfId="3655" xr:uid="{3FFC25C2-5D84-4AA4-963F-82B30906C592}"/>
    <cellStyle name="Įprastas 3 3 4 3 2 2 3" xfId="1833" xr:uid="{95078505-F882-4F78-ABAF-A3CB9BBEA356}"/>
    <cellStyle name="Įprastas 3 3 4 3 2 2 3 2" xfId="4394" xr:uid="{AB638C6B-4643-4E2D-A327-E831E4891193}"/>
    <cellStyle name="Įprastas 3 3 4 3 2 2 4" xfId="3114" xr:uid="{AD2F2601-8BE2-444A-9220-FBC80C42B05A}"/>
    <cellStyle name="Įprastas 3 3 4 3 2 3" xfId="1093" xr:uid="{17BBA5FB-E4C0-41BC-8415-9007DB698171}"/>
    <cellStyle name="Įprastas 3 3 4 3 2 3 2" xfId="2373" xr:uid="{07A75FA6-1122-4963-9F81-5972EF07123F}"/>
    <cellStyle name="Įprastas 3 3 4 3 2 3 2 2" xfId="4934" xr:uid="{E95625AC-6EDB-4B78-9BE0-D2A2FD3A311A}"/>
    <cellStyle name="Įprastas 3 3 4 3 2 3 3" xfId="3654" xr:uid="{00ACD49E-5305-45D8-9900-F925B8D6E4D4}"/>
    <cellStyle name="Įprastas 3 3 4 3 2 4" xfId="1429" xr:uid="{32FE89B5-C825-4517-B5C5-E3CB16C98C2D}"/>
    <cellStyle name="Įprastas 3 3 4 3 2 4 2" xfId="3990" xr:uid="{B8B89FF6-28B0-4550-BD7E-B70601CE6119}"/>
    <cellStyle name="Įprastas 3 3 4 3 2 5" xfId="2710" xr:uid="{F179D987-245A-406F-98C5-70C41EE974DE}"/>
    <cellStyle name="Įprastas 3 3 4 3 3" xfId="228" xr:uid="{FF09F660-83F7-4152-8C1D-1ADF134B4A4A}"/>
    <cellStyle name="Įprastas 3 3 4 3 3 2" xfId="553" xr:uid="{00F93D7F-BF70-486B-B7B7-3C247E94EAB7}"/>
    <cellStyle name="Įprastas 3 3 4 3 3 2 2" xfId="1096" xr:uid="{8C76FDC7-4E4E-4165-A7EC-D3DACDF435C5}"/>
    <cellStyle name="Įprastas 3 3 4 3 3 2 2 2" xfId="2376" xr:uid="{4AB837B4-AA66-45C3-8FAB-F535A5B14C61}"/>
    <cellStyle name="Įprastas 3 3 4 3 3 2 2 2 2" xfId="4937" xr:uid="{B9829B63-E51B-4902-B30E-2A30748754E8}"/>
    <cellStyle name="Įprastas 3 3 4 3 3 2 2 3" xfId="3657" xr:uid="{F96966B4-8942-4C33-958D-AE764CB08EFE}"/>
    <cellStyle name="Įprastas 3 3 4 3 3 2 3" xfId="1834" xr:uid="{998E65D8-7A16-4073-AE4A-DDE532AA7FE1}"/>
    <cellStyle name="Įprastas 3 3 4 3 3 2 3 2" xfId="4395" xr:uid="{A01A2F85-E330-4C61-999C-F5A3C0506471}"/>
    <cellStyle name="Įprastas 3 3 4 3 3 2 4" xfId="3115" xr:uid="{36841026-316D-4A56-994A-1AFACEB0BC1E}"/>
    <cellStyle name="Įprastas 3 3 4 3 3 3" xfId="1095" xr:uid="{6B06C53E-F4C9-4A2B-A5EF-FB4B99BDDD81}"/>
    <cellStyle name="Įprastas 3 3 4 3 3 3 2" xfId="2375" xr:uid="{836E4329-9EEB-4661-8454-47F22D19F5C5}"/>
    <cellStyle name="Įprastas 3 3 4 3 3 3 2 2" xfId="4936" xr:uid="{BBD3D0E2-56A6-4956-91D3-CFE301AFB1E2}"/>
    <cellStyle name="Įprastas 3 3 4 3 3 3 3" xfId="3656" xr:uid="{924FFFAC-93E1-4A7B-917E-704DF09D66B5}"/>
    <cellStyle name="Įprastas 3 3 4 3 3 4" xfId="1509" xr:uid="{C33B1131-A5F8-4DC1-B513-0BCE3304F014}"/>
    <cellStyle name="Įprastas 3 3 4 3 3 4 2" xfId="4070" xr:uid="{B5CB20D8-6FAC-49AA-BBCD-BFB7BF780FE8}"/>
    <cellStyle name="Įprastas 3 3 4 3 3 5" xfId="2790" xr:uid="{1ED480C7-1684-48B4-9B7F-630772286886}"/>
    <cellStyle name="Įprastas 3 3 4 3 4" xfId="308" xr:uid="{F2AF9350-CFF2-476B-A7B7-BE9F632DFC73}"/>
    <cellStyle name="Įprastas 3 3 4 3 4 2" xfId="554" xr:uid="{EF8146B0-8E80-46F5-BD6B-ACE904C30BC3}"/>
    <cellStyle name="Įprastas 3 3 4 3 4 2 2" xfId="1098" xr:uid="{57198E88-E37D-4C88-B020-C076EEBC4D28}"/>
    <cellStyle name="Įprastas 3 3 4 3 4 2 2 2" xfId="2378" xr:uid="{40C13351-4741-4C65-AB98-435599D73002}"/>
    <cellStyle name="Įprastas 3 3 4 3 4 2 2 2 2" xfId="4939" xr:uid="{BB3232F2-7B46-4433-B3EB-0164FD47D209}"/>
    <cellStyle name="Įprastas 3 3 4 3 4 2 2 3" xfId="3659" xr:uid="{A9261323-1B6D-4750-B3E0-F70F7EA13238}"/>
    <cellStyle name="Įprastas 3 3 4 3 4 2 3" xfId="1835" xr:uid="{A91B99DC-5124-44C0-B7A5-23FE26774AE8}"/>
    <cellStyle name="Įprastas 3 3 4 3 4 2 3 2" xfId="4396" xr:uid="{CB6A2181-EE6A-49F5-8D0A-25A6AB9124D8}"/>
    <cellStyle name="Įprastas 3 3 4 3 4 2 4" xfId="3116" xr:uid="{4F337C95-9554-43DC-A1FA-D430FE249E9B}"/>
    <cellStyle name="Įprastas 3 3 4 3 4 3" xfId="1097" xr:uid="{4FAA412A-695B-409D-A84A-9D57155D55F1}"/>
    <cellStyle name="Įprastas 3 3 4 3 4 3 2" xfId="2377" xr:uid="{D2F4666E-5B2E-48F9-AEB8-FFDF913DC827}"/>
    <cellStyle name="Įprastas 3 3 4 3 4 3 2 2" xfId="4938" xr:uid="{D9552E66-CF29-4B0E-A3DE-88FD07796111}"/>
    <cellStyle name="Įprastas 3 3 4 3 4 3 3" xfId="3658" xr:uid="{977292A7-3DB8-4F9D-B3A0-D6DB5D6EDE49}"/>
    <cellStyle name="Įprastas 3 3 4 3 4 4" xfId="1589" xr:uid="{E96EF7D1-0335-48C4-AA75-F14277F1C13A}"/>
    <cellStyle name="Įprastas 3 3 4 3 4 4 2" xfId="4150" xr:uid="{E5077D42-9454-4A96-ABCE-BE112AB937B3}"/>
    <cellStyle name="Įprastas 3 3 4 3 4 5" xfId="2870" xr:uid="{5E124FAB-1D57-400A-87AB-D4195EB721F4}"/>
    <cellStyle name="Įprastas 3 3 4 3 5" xfId="551" xr:uid="{B412DBDA-AD34-4F56-888B-E595AC6150F3}"/>
    <cellStyle name="Įprastas 3 3 4 3 5 2" xfId="1099" xr:uid="{F9D9A6EF-6184-4F68-A7F7-63E93497DFBA}"/>
    <cellStyle name="Įprastas 3 3 4 3 5 2 2" xfId="2379" xr:uid="{B33373AF-A542-44BB-8F38-FC720754D80B}"/>
    <cellStyle name="Įprastas 3 3 4 3 5 2 2 2" xfId="4940" xr:uid="{FEDB1948-E669-4736-89BE-AB49A0789187}"/>
    <cellStyle name="Įprastas 3 3 4 3 5 2 3" xfId="3660" xr:uid="{5E0D96C9-575B-4E31-9F9B-80A22DAAA7B9}"/>
    <cellStyle name="Įprastas 3 3 4 3 5 3" xfId="1832" xr:uid="{7B046277-26E1-4B23-9074-C6440F9E544A}"/>
    <cellStyle name="Įprastas 3 3 4 3 5 3 2" xfId="4393" xr:uid="{1E6F665E-F45C-442D-A034-645789369F74}"/>
    <cellStyle name="Įprastas 3 3 4 3 5 4" xfId="3113" xr:uid="{45081CBC-E594-4CA9-9B20-22026D7D665F}"/>
    <cellStyle name="Įprastas 3 3 4 3 6" xfId="1092" xr:uid="{820C2ABE-E95A-404A-B598-31C8007B6052}"/>
    <cellStyle name="Įprastas 3 3 4 3 6 2" xfId="2372" xr:uid="{4BC94AE9-4643-4D70-B6F0-10BBFC0C9983}"/>
    <cellStyle name="Įprastas 3 3 4 3 6 2 2" xfId="4933" xr:uid="{DE2BA98D-0A68-4955-AA04-28526ADA548A}"/>
    <cellStyle name="Įprastas 3 3 4 3 6 3" xfId="3653" xr:uid="{6DEB9FA0-E508-403F-AD5C-97592D9C2621}"/>
    <cellStyle name="Įprastas 3 3 4 3 7" xfId="1349" xr:uid="{95763FB3-3069-4A85-B79D-7254E3A3FFE9}"/>
    <cellStyle name="Įprastas 3 3 4 3 7 2" xfId="3910" xr:uid="{F85BAC94-B0B7-497D-BC84-C04E87070E60}"/>
    <cellStyle name="Įprastas 3 3 4 3 8" xfId="2630" xr:uid="{9FBEFA4D-F586-41F7-9017-053895F7DDE3}"/>
    <cellStyle name="Įprastas 3 3 4 4" xfId="108" xr:uid="{E05ED27F-F615-49AD-8388-F9B113FC33CF}"/>
    <cellStyle name="Įprastas 3 3 4 4 2" xfId="555" xr:uid="{877C6729-D395-4D14-931C-810A08BF8FAC}"/>
    <cellStyle name="Įprastas 3 3 4 4 2 2" xfId="1101" xr:uid="{9AEBBDA5-E924-46FF-B17F-B9166655C293}"/>
    <cellStyle name="Įprastas 3 3 4 4 2 2 2" xfId="2381" xr:uid="{504E3F79-5BE4-44BF-B02E-35B897814D78}"/>
    <cellStyle name="Įprastas 3 3 4 4 2 2 2 2" xfId="4942" xr:uid="{1B43D420-D2B1-4E26-9F9C-D281BA573E6F}"/>
    <cellStyle name="Įprastas 3 3 4 4 2 2 3" xfId="3662" xr:uid="{2AAB5CC3-9990-4696-B409-7BE412A0E73B}"/>
    <cellStyle name="Įprastas 3 3 4 4 2 3" xfId="1836" xr:uid="{6F2D1B08-A7F0-45D2-BC7A-97EC6DB86903}"/>
    <cellStyle name="Įprastas 3 3 4 4 2 3 2" xfId="4397" xr:uid="{6C68A473-8993-43B2-B8A0-BA67F3011D96}"/>
    <cellStyle name="Įprastas 3 3 4 4 2 4" xfId="3117" xr:uid="{D54EB6AE-10F3-4EE2-B081-D2F11CFCDF6B}"/>
    <cellStyle name="Įprastas 3 3 4 4 3" xfId="1100" xr:uid="{57F97AEC-829F-47A7-9F26-30DC6A821F09}"/>
    <cellStyle name="Įprastas 3 3 4 4 3 2" xfId="2380" xr:uid="{FDCB7530-5A59-49E7-89F4-15CE98183D40}"/>
    <cellStyle name="Įprastas 3 3 4 4 3 2 2" xfId="4941" xr:uid="{8363E3DE-397A-48E9-8A44-3213CFEB3E76}"/>
    <cellStyle name="Įprastas 3 3 4 4 3 3" xfId="3661" xr:uid="{FCF89444-B880-4CF9-8D9F-A344AA012D55}"/>
    <cellStyle name="Įprastas 3 3 4 4 4" xfId="1389" xr:uid="{E65F88C5-8862-4F59-962B-758C156A8212}"/>
    <cellStyle name="Įprastas 3 3 4 4 4 2" xfId="3950" xr:uid="{646EDDA1-64B9-4106-A639-F06E67B9D601}"/>
    <cellStyle name="Įprastas 3 3 4 4 5" xfId="2670" xr:uid="{5B0E96FE-4319-4B8F-A889-D93F44A4041C}"/>
    <cellStyle name="Įprastas 3 3 4 5" xfId="188" xr:uid="{87111702-6D5F-4729-B4B9-9AD3A9C9714F}"/>
    <cellStyle name="Įprastas 3 3 4 5 2" xfId="556" xr:uid="{251E5ECA-86A8-4A11-9280-4CEA73D15F83}"/>
    <cellStyle name="Įprastas 3 3 4 5 2 2" xfId="1103" xr:uid="{A35A428B-3D9A-409C-B29F-A935C3BC7ADE}"/>
    <cellStyle name="Įprastas 3 3 4 5 2 2 2" xfId="2383" xr:uid="{FFBDF838-CDF0-4A5F-B01B-0FA07D58E9DA}"/>
    <cellStyle name="Įprastas 3 3 4 5 2 2 2 2" xfId="4944" xr:uid="{34DDBB91-C3CA-40A8-BEE1-28D016F5C50A}"/>
    <cellStyle name="Įprastas 3 3 4 5 2 2 3" xfId="3664" xr:uid="{595A9F89-9582-4BD7-A6E5-FA141F490A1D}"/>
    <cellStyle name="Įprastas 3 3 4 5 2 3" xfId="1837" xr:uid="{3D845D18-6EAA-491B-9F28-B603858C5AF1}"/>
    <cellStyle name="Įprastas 3 3 4 5 2 3 2" xfId="4398" xr:uid="{65FE4A36-3AEA-450F-BBC6-090D3F8CF249}"/>
    <cellStyle name="Įprastas 3 3 4 5 2 4" xfId="3118" xr:uid="{1BF7F3AB-DCBC-4952-9D93-C5564D4CE910}"/>
    <cellStyle name="Įprastas 3 3 4 5 3" xfId="1102" xr:uid="{D66BC303-FF81-46D0-890F-1CF684EDB141}"/>
    <cellStyle name="Įprastas 3 3 4 5 3 2" xfId="2382" xr:uid="{44633171-14EA-482F-AF5A-19057C9B5A5A}"/>
    <cellStyle name="Įprastas 3 3 4 5 3 2 2" xfId="4943" xr:uid="{EE6290C4-8D11-4280-8F50-7923BDF31C6B}"/>
    <cellStyle name="Įprastas 3 3 4 5 3 3" xfId="3663" xr:uid="{8F945CBB-5511-4F3B-AF60-363240617C8D}"/>
    <cellStyle name="Įprastas 3 3 4 5 4" xfId="1469" xr:uid="{EF2A428E-2A43-4702-8558-6287F732C751}"/>
    <cellStyle name="Įprastas 3 3 4 5 4 2" xfId="4030" xr:uid="{E0577CF5-95E8-4F0B-B3C4-4B60EE3BE93E}"/>
    <cellStyle name="Įprastas 3 3 4 5 5" xfId="2750" xr:uid="{768446DE-DF76-488B-8DBB-9313F0BFFC95}"/>
    <cellStyle name="Įprastas 3 3 4 6" xfId="268" xr:uid="{D688C8B8-FBE9-46C2-86B8-25B1DB4A9ACD}"/>
    <cellStyle name="Įprastas 3 3 4 6 2" xfId="557" xr:uid="{18B27125-4D1D-418A-B47D-5F06EE077D0E}"/>
    <cellStyle name="Įprastas 3 3 4 6 2 2" xfId="1105" xr:uid="{C76BFD9A-580C-4024-AB2B-C8871B064AF8}"/>
    <cellStyle name="Įprastas 3 3 4 6 2 2 2" xfId="2385" xr:uid="{781F74D4-D12C-42C2-928A-BE049C4ECF98}"/>
    <cellStyle name="Įprastas 3 3 4 6 2 2 2 2" xfId="4946" xr:uid="{9BBA3D03-F361-4CE7-B232-17F5E44CA1A7}"/>
    <cellStyle name="Įprastas 3 3 4 6 2 2 3" xfId="3666" xr:uid="{2F922B72-8E71-4CFD-83FA-EB84A4A370A4}"/>
    <cellStyle name="Įprastas 3 3 4 6 2 3" xfId="1838" xr:uid="{9E5B06FC-F4B2-4055-A8A0-F1688FA35B65}"/>
    <cellStyle name="Įprastas 3 3 4 6 2 3 2" xfId="4399" xr:uid="{3672413F-04C7-4F64-AC52-C3AE864AC5F7}"/>
    <cellStyle name="Įprastas 3 3 4 6 2 4" xfId="3119" xr:uid="{1E3B09D2-F801-4D90-9651-655975220DF7}"/>
    <cellStyle name="Įprastas 3 3 4 6 3" xfId="1104" xr:uid="{A56FFB90-8256-4754-961A-6926F19DE152}"/>
    <cellStyle name="Įprastas 3 3 4 6 3 2" xfId="2384" xr:uid="{64B9B672-D9F9-4C1E-A705-E190A65F836E}"/>
    <cellStyle name="Įprastas 3 3 4 6 3 2 2" xfId="4945" xr:uid="{87F10878-C345-457D-BF1B-0317A407F171}"/>
    <cellStyle name="Įprastas 3 3 4 6 3 3" xfId="3665" xr:uid="{AA2651AE-BE16-4D09-9621-58D1907D15C8}"/>
    <cellStyle name="Įprastas 3 3 4 6 4" xfId="1549" xr:uid="{29263DB3-4009-4585-947F-9BDFBDF67C50}"/>
    <cellStyle name="Įprastas 3 3 4 6 4 2" xfId="4110" xr:uid="{418D5973-812F-44FA-8B55-47F450A3D40A}"/>
    <cellStyle name="Įprastas 3 3 4 6 5" xfId="2830" xr:uid="{7BD0BC2A-3AC0-443F-B50E-592EA37A85C0}"/>
    <cellStyle name="Įprastas 3 3 4 7" xfId="542" xr:uid="{8B4DD1A6-2490-48FB-8448-0AC95E070309}"/>
    <cellStyle name="Įprastas 3 3 4 7 2" xfId="1106" xr:uid="{4065A81E-2238-4BA5-A64F-A3CDC4E4DA65}"/>
    <cellStyle name="Įprastas 3 3 4 7 2 2" xfId="2386" xr:uid="{FB26474D-480A-419B-9042-F7CAAAF131CE}"/>
    <cellStyle name="Įprastas 3 3 4 7 2 2 2" xfId="4947" xr:uid="{BDFC4037-DB25-4D4B-BF06-EB218923AF03}"/>
    <cellStyle name="Įprastas 3 3 4 7 2 3" xfId="3667" xr:uid="{FC52BF95-B720-4052-B7F0-1FCEC857AC07}"/>
    <cellStyle name="Įprastas 3 3 4 7 3" xfId="1823" xr:uid="{44809F2B-68CB-4CC3-819F-4B39C7BFA1D2}"/>
    <cellStyle name="Įprastas 3 3 4 7 3 2" xfId="4384" xr:uid="{BC9ADF18-1736-4900-B124-4E088F8F1939}"/>
    <cellStyle name="Įprastas 3 3 4 7 4" xfId="3104" xr:uid="{C4F317A7-F7C2-44D8-9191-6F5678FFAC52}"/>
    <cellStyle name="Įprastas 3 3 4 8" xfId="1075" xr:uid="{D0ADB1BC-A374-4DB2-AF5A-E41CF791174F}"/>
    <cellStyle name="Įprastas 3 3 4 8 2" xfId="2355" xr:uid="{FD56D5BC-C765-4EF9-87DD-4B20747F4165}"/>
    <cellStyle name="Įprastas 3 3 4 8 2 2" xfId="4916" xr:uid="{D51AF0F4-C45C-42C8-842F-F352BC1D8354}"/>
    <cellStyle name="Įprastas 3 3 4 8 3" xfId="3636" xr:uid="{CD7CFD21-91B2-43C0-AD78-51F175C68637}"/>
    <cellStyle name="Įprastas 3 3 4 9" xfId="1309" xr:uid="{CB659F3B-4293-46CE-9981-9BA19E6F2CD1}"/>
    <cellStyle name="Įprastas 3 3 4 9 2" xfId="3870" xr:uid="{9FB23859-BE11-4F10-A64B-37BA0FBC7890}"/>
    <cellStyle name="Įprastas 3 3 5" xfId="32" xr:uid="{D54308BC-3929-4180-B5C0-B0BD7163EC1B}"/>
    <cellStyle name="Įprastas 3 3 5 2" xfId="72" xr:uid="{D186C8C9-2F77-4552-9015-E69A2CFC863E}"/>
    <cellStyle name="Įprastas 3 3 5 2 2" xfId="152" xr:uid="{8E350601-D72D-4739-87CE-CE9D60CE2B44}"/>
    <cellStyle name="Įprastas 3 3 5 2 2 2" xfId="560" xr:uid="{7B5F89FF-48DC-4B94-A53B-1E603A0BBF2D}"/>
    <cellStyle name="Įprastas 3 3 5 2 2 2 2" xfId="1110" xr:uid="{C2FFF722-99F2-4A06-842C-906E2D8D2CB2}"/>
    <cellStyle name="Įprastas 3 3 5 2 2 2 2 2" xfId="2390" xr:uid="{98D446EE-DC44-4C7D-952D-87A5329884E9}"/>
    <cellStyle name="Įprastas 3 3 5 2 2 2 2 2 2" xfId="4951" xr:uid="{B8825D2E-0BCE-40E2-BD1D-E91B65B7EEA3}"/>
    <cellStyle name="Įprastas 3 3 5 2 2 2 2 3" xfId="3671" xr:uid="{73CDC116-DF47-4819-98F7-AFAD49658607}"/>
    <cellStyle name="Įprastas 3 3 5 2 2 2 3" xfId="1841" xr:uid="{D70699BC-3711-4C89-88F3-779C47620FA9}"/>
    <cellStyle name="Įprastas 3 3 5 2 2 2 3 2" xfId="4402" xr:uid="{E1F09FC7-703E-45A4-8C03-5A9D2CE21BE8}"/>
    <cellStyle name="Įprastas 3 3 5 2 2 2 4" xfId="3122" xr:uid="{89907011-28FB-413D-95A7-60F5CF44104A}"/>
    <cellStyle name="Įprastas 3 3 5 2 2 3" xfId="1109" xr:uid="{BD5857E2-DF0C-47B7-9836-CCFCA4F185EF}"/>
    <cellStyle name="Įprastas 3 3 5 2 2 3 2" xfId="2389" xr:uid="{9731913B-0A10-4B67-B7B3-21BFC7C227B5}"/>
    <cellStyle name="Įprastas 3 3 5 2 2 3 2 2" xfId="4950" xr:uid="{79E3053C-5266-4C89-BAA0-F5FDB3AFDF4F}"/>
    <cellStyle name="Įprastas 3 3 5 2 2 3 3" xfId="3670" xr:uid="{51D87D63-4BCE-40B9-A3C5-25F1D860FF16}"/>
    <cellStyle name="Įprastas 3 3 5 2 2 4" xfId="1433" xr:uid="{50444578-91B7-49C5-9F5E-15AEFA6B10CE}"/>
    <cellStyle name="Įprastas 3 3 5 2 2 4 2" xfId="3994" xr:uid="{E3CF8652-4400-47B5-960D-A44FEC513A0B}"/>
    <cellStyle name="Įprastas 3 3 5 2 2 5" xfId="2714" xr:uid="{213F79E2-2637-4479-BAA4-8A5CFC24D21D}"/>
    <cellStyle name="Įprastas 3 3 5 2 3" xfId="232" xr:uid="{6AEF6420-6FA4-423F-8DA6-63BE12CB5993}"/>
    <cellStyle name="Įprastas 3 3 5 2 3 2" xfId="561" xr:uid="{F1458946-EE98-49A9-8903-8EA936E4F630}"/>
    <cellStyle name="Įprastas 3 3 5 2 3 2 2" xfId="1112" xr:uid="{F250B501-A1AC-44B7-8968-C4B896016723}"/>
    <cellStyle name="Įprastas 3 3 5 2 3 2 2 2" xfId="2392" xr:uid="{F28090C8-F496-4D54-84C5-1DF984BECC3C}"/>
    <cellStyle name="Įprastas 3 3 5 2 3 2 2 2 2" xfId="4953" xr:uid="{D5B5A044-06FB-4B8C-862B-D3077C99D35C}"/>
    <cellStyle name="Įprastas 3 3 5 2 3 2 2 3" xfId="3673" xr:uid="{A211E645-340A-4C03-A1D4-331BE323429F}"/>
    <cellStyle name="Įprastas 3 3 5 2 3 2 3" xfId="1842" xr:uid="{2EC0AAA9-128E-4B49-9E66-130475ED2BC7}"/>
    <cellStyle name="Įprastas 3 3 5 2 3 2 3 2" xfId="4403" xr:uid="{C0F114E8-F0E0-4079-B463-971386F9AE7C}"/>
    <cellStyle name="Įprastas 3 3 5 2 3 2 4" xfId="3123" xr:uid="{618A9C44-5295-4149-ABB6-DF3F34C2DBF6}"/>
    <cellStyle name="Įprastas 3 3 5 2 3 3" xfId="1111" xr:uid="{AC16FB5F-1571-46E4-8C8C-456FC70DE78A}"/>
    <cellStyle name="Įprastas 3 3 5 2 3 3 2" xfId="2391" xr:uid="{9A7763B0-79B4-4EA8-9B1A-FD8711E746B6}"/>
    <cellStyle name="Įprastas 3 3 5 2 3 3 2 2" xfId="4952" xr:uid="{35263A29-17FE-4141-B40D-C4CAC3D87F4E}"/>
    <cellStyle name="Įprastas 3 3 5 2 3 3 3" xfId="3672" xr:uid="{58A0E46A-1B30-4AF4-B671-762E309668AC}"/>
    <cellStyle name="Įprastas 3 3 5 2 3 4" xfId="1513" xr:uid="{F3DC3F28-394F-4325-95E9-B3753E64DC08}"/>
    <cellStyle name="Įprastas 3 3 5 2 3 4 2" xfId="4074" xr:uid="{ED560B48-5C24-46EA-B055-55AE8FD2867A}"/>
    <cellStyle name="Įprastas 3 3 5 2 3 5" xfId="2794" xr:uid="{913CE24A-A2B0-4AF9-BA8C-F0DEF9519752}"/>
    <cellStyle name="Įprastas 3 3 5 2 4" xfId="312" xr:uid="{54EC736F-9544-4580-8A07-9C334AC3DCCE}"/>
    <cellStyle name="Įprastas 3 3 5 2 4 2" xfId="562" xr:uid="{93E5828E-9A6A-455B-B64C-096D7156706C}"/>
    <cellStyle name="Įprastas 3 3 5 2 4 2 2" xfId="1114" xr:uid="{94B07C0B-FC69-49E2-BEDE-A4E09FDE586D}"/>
    <cellStyle name="Įprastas 3 3 5 2 4 2 2 2" xfId="2394" xr:uid="{529ECDFE-8E38-45D6-8949-F994D20B2237}"/>
    <cellStyle name="Įprastas 3 3 5 2 4 2 2 2 2" xfId="4955" xr:uid="{14F9591F-BE74-4BDE-85E1-9FDA3D6443EF}"/>
    <cellStyle name="Įprastas 3 3 5 2 4 2 2 3" xfId="3675" xr:uid="{D735AB87-17A9-47F8-B5DD-4F12F1A33FC2}"/>
    <cellStyle name="Įprastas 3 3 5 2 4 2 3" xfId="1843" xr:uid="{348763F5-5EB0-4FF5-8486-BB48C0A67DBA}"/>
    <cellStyle name="Įprastas 3 3 5 2 4 2 3 2" xfId="4404" xr:uid="{FC3F07F0-A968-4927-AAE6-67A7615E50EE}"/>
    <cellStyle name="Įprastas 3 3 5 2 4 2 4" xfId="3124" xr:uid="{4127B9E6-C268-43FF-B13E-4B320E0A8853}"/>
    <cellStyle name="Įprastas 3 3 5 2 4 3" xfId="1113" xr:uid="{D2B21D44-5C63-4471-B2B2-E601612C498E}"/>
    <cellStyle name="Įprastas 3 3 5 2 4 3 2" xfId="2393" xr:uid="{39F31A62-1FE4-4D33-8017-A33E7D664DBA}"/>
    <cellStyle name="Įprastas 3 3 5 2 4 3 2 2" xfId="4954" xr:uid="{63496F49-CA8D-4F5C-8558-7F242033569C}"/>
    <cellStyle name="Įprastas 3 3 5 2 4 3 3" xfId="3674" xr:uid="{89F98528-D36D-4362-9420-3B42192256AA}"/>
    <cellStyle name="Įprastas 3 3 5 2 4 4" xfId="1593" xr:uid="{25F66162-21F6-45EE-88B0-D6432EFF6A08}"/>
    <cellStyle name="Įprastas 3 3 5 2 4 4 2" xfId="4154" xr:uid="{0BC8E59C-E160-4CE6-9745-515C21700606}"/>
    <cellStyle name="Įprastas 3 3 5 2 4 5" xfId="2874" xr:uid="{6DF066C8-FC58-499B-B207-5697DD0D2EDC}"/>
    <cellStyle name="Įprastas 3 3 5 2 5" xfId="559" xr:uid="{A5208E4A-515C-4125-84B2-51DE3BA38836}"/>
    <cellStyle name="Įprastas 3 3 5 2 5 2" xfId="1115" xr:uid="{341E78B3-EEB8-49E2-BDA3-450D71B7F647}"/>
    <cellStyle name="Įprastas 3 3 5 2 5 2 2" xfId="2395" xr:uid="{AAB1470D-4BFD-45DD-8882-FE8C814824BC}"/>
    <cellStyle name="Įprastas 3 3 5 2 5 2 2 2" xfId="4956" xr:uid="{E956F86A-C311-41DA-9E94-F5129E5046D6}"/>
    <cellStyle name="Įprastas 3 3 5 2 5 2 3" xfId="3676" xr:uid="{608304DD-E79E-4CB3-A457-FCD3F6D494E2}"/>
    <cellStyle name="Įprastas 3 3 5 2 5 3" xfId="1840" xr:uid="{F59EE01A-7870-4972-9342-028235AA8FEE}"/>
    <cellStyle name="Įprastas 3 3 5 2 5 3 2" xfId="4401" xr:uid="{E0DED957-7583-48FE-B6C3-1DE51044C42C}"/>
    <cellStyle name="Įprastas 3 3 5 2 5 4" xfId="3121" xr:uid="{3AD85A63-C70B-4966-A259-C779A3A84C1F}"/>
    <cellStyle name="Įprastas 3 3 5 2 6" xfId="1108" xr:uid="{BC22E617-090B-4DED-AF33-E4B752C620D0}"/>
    <cellStyle name="Įprastas 3 3 5 2 6 2" xfId="2388" xr:uid="{02D67CA3-F6B0-4AEA-8E1F-BBCCA517DA73}"/>
    <cellStyle name="Įprastas 3 3 5 2 6 2 2" xfId="4949" xr:uid="{B1BC30CC-27AF-4FE5-8975-FF1B9299AACF}"/>
    <cellStyle name="Įprastas 3 3 5 2 6 3" xfId="3669" xr:uid="{C806FA7F-24FF-48CD-8FCD-B9CA907DA412}"/>
    <cellStyle name="Įprastas 3 3 5 2 7" xfId="1353" xr:uid="{DE83D800-55D0-4E31-BA6D-10475315E70A}"/>
    <cellStyle name="Įprastas 3 3 5 2 7 2" xfId="3914" xr:uid="{45A23609-6613-44D9-9A33-256D08525183}"/>
    <cellStyle name="Įprastas 3 3 5 2 8" xfId="2634" xr:uid="{ED887C2A-8B9A-4EC4-A5C0-8ED476A9AEBA}"/>
    <cellStyle name="Įprastas 3 3 5 3" xfId="112" xr:uid="{27C4ED4B-088D-4AB9-944C-B9B6624D81F2}"/>
    <cellStyle name="Įprastas 3 3 5 3 2" xfId="563" xr:uid="{6313320C-8FF4-428E-87CC-6011FA40474E}"/>
    <cellStyle name="Įprastas 3 3 5 3 2 2" xfId="1117" xr:uid="{F3584EFA-B9DF-44DB-926A-724251429B75}"/>
    <cellStyle name="Įprastas 3 3 5 3 2 2 2" xfId="2397" xr:uid="{04C527CF-9BFA-46BA-A6E6-877BCE8F2640}"/>
    <cellStyle name="Įprastas 3 3 5 3 2 2 2 2" xfId="4958" xr:uid="{21E6D6AB-F828-471A-A224-3C71DDA99A8C}"/>
    <cellStyle name="Įprastas 3 3 5 3 2 2 3" xfId="3678" xr:uid="{210D633E-3C8D-4B07-979D-9D9017A00E78}"/>
    <cellStyle name="Įprastas 3 3 5 3 2 3" xfId="1844" xr:uid="{414E3781-F293-4508-B755-AA3BEC992739}"/>
    <cellStyle name="Įprastas 3 3 5 3 2 3 2" xfId="4405" xr:uid="{314505BB-6AA4-454F-AD59-7A1DFDD3B5E7}"/>
    <cellStyle name="Įprastas 3 3 5 3 2 4" xfId="3125" xr:uid="{F463117A-2ABA-41F8-B4A1-8E85FD5EC671}"/>
    <cellStyle name="Įprastas 3 3 5 3 3" xfId="1116" xr:uid="{8F676EAD-BB89-4C2E-B23C-9004B64A7AB5}"/>
    <cellStyle name="Įprastas 3 3 5 3 3 2" xfId="2396" xr:uid="{1012BFB6-FFBD-4C58-8AFA-A931E6398AA9}"/>
    <cellStyle name="Įprastas 3 3 5 3 3 2 2" xfId="4957" xr:uid="{FE986B18-C55B-4E0F-9FE8-195F69CD1277}"/>
    <cellStyle name="Įprastas 3 3 5 3 3 3" xfId="3677" xr:uid="{739A7B2B-981C-43AA-9E59-9F564FE7A3AF}"/>
    <cellStyle name="Įprastas 3 3 5 3 4" xfId="1393" xr:uid="{6C333070-F5D6-4CA6-A2D8-FB061212BC3F}"/>
    <cellStyle name="Įprastas 3 3 5 3 4 2" xfId="3954" xr:uid="{3962E921-E1AF-4638-9468-CCC87ACB73C9}"/>
    <cellStyle name="Įprastas 3 3 5 3 5" xfId="2674" xr:uid="{6362F555-81E0-4708-8725-7B0FFC9D956D}"/>
    <cellStyle name="Įprastas 3 3 5 4" xfId="192" xr:uid="{D20AC1A9-2FCA-45EA-8A56-A8252CF50B75}"/>
    <cellStyle name="Įprastas 3 3 5 4 2" xfId="564" xr:uid="{50F1637C-8410-410D-90C5-EBAC98953E89}"/>
    <cellStyle name="Įprastas 3 3 5 4 2 2" xfId="1119" xr:uid="{FD3C7F4C-3651-4626-9EC5-1A8EEE09AA91}"/>
    <cellStyle name="Įprastas 3 3 5 4 2 2 2" xfId="2399" xr:uid="{D23DAE2C-E8B5-4266-9CFA-216F19C0983F}"/>
    <cellStyle name="Įprastas 3 3 5 4 2 2 2 2" xfId="4960" xr:uid="{9B7530D1-D7DA-46E6-91A1-962134417280}"/>
    <cellStyle name="Įprastas 3 3 5 4 2 2 3" xfId="3680" xr:uid="{D003E863-282B-4394-AAB4-95115AF88C04}"/>
    <cellStyle name="Įprastas 3 3 5 4 2 3" xfId="1845" xr:uid="{BBC9EB62-0BB8-4613-AAF4-620267B75740}"/>
    <cellStyle name="Įprastas 3 3 5 4 2 3 2" xfId="4406" xr:uid="{56C84192-EB2B-4FD5-9280-A092C7AADF46}"/>
    <cellStyle name="Įprastas 3 3 5 4 2 4" xfId="3126" xr:uid="{3A67EB94-F6D2-4877-BA9F-073898DB32A0}"/>
    <cellStyle name="Įprastas 3 3 5 4 3" xfId="1118" xr:uid="{F6E158AF-5395-4FAB-B998-C445210ADC50}"/>
    <cellStyle name="Įprastas 3 3 5 4 3 2" xfId="2398" xr:uid="{3795B175-EFAB-47CF-B026-326106FA2381}"/>
    <cellStyle name="Įprastas 3 3 5 4 3 2 2" xfId="4959" xr:uid="{28D5087E-B53A-40B7-B6B9-A7149531654B}"/>
    <cellStyle name="Įprastas 3 3 5 4 3 3" xfId="3679" xr:uid="{85E7BA58-3E98-4A9C-835C-863CC41A45B1}"/>
    <cellStyle name="Įprastas 3 3 5 4 4" xfId="1473" xr:uid="{7881AD41-7046-4B80-A8F0-67F151FEA695}"/>
    <cellStyle name="Įprastas 3 3 5 4 4 2" xfId="4034" xr:uid="{3DE0AA86-CCB0-4E9A-9A27-DB5DE4B98792}"/>
    <cellStyle name="Įprastas 3 3 5 4 5" xfId="2754" xr:uid="{7989D334-D215-40A7-9F44-49A5626FD81E}"/>
    <cellStyle name="Įprastas 3 3 5 5" xfId="272" xr:uid="{830C2C21-A8F6-4BD5-8FD1-FF38CE4AC142}"/>
    <cellStyle name="Įprastas 3 3 5 5 2" xfId="565" xr:uid="{74C26FDD-6DAF-4091-B444-C611B9FC17BF}"/>
    <cellStyle name="Įprastas 3 3 5 5 2 2" xfId="1121" xr:uid="{3C4D1199-CC1F-4D15-BE53-EBFEC53C821A}"/>
    <cellStyle name="Įprastas 3 3 5 5 2 2 2" xfId="2401" xr:uid="{7123F800-533D-4D9E-AB6F-A30B9A42BD76}"/>
    <cellStyle name="Įprastas 3 3 5 5 2 2 2 2" xfId="4962" xr:uid="{D4846DEF-04D0-4C18-891A-49D14AF43003}"/>
    <cellStyle name="Įprastas 3 3 5 5 2 2 3" xfId="3682" xr:uid="{D8B7C5FD-2E38-4CA4-8C5F-33AC923AF75C}"/>
    <cellStyle name="Įprastas 3 3 5 5 2 3" xfId="1846" xr:uid="{89CD2B1D-C968-43AA-B94C-C8891160FB74}"/>
    <cellStyle name="Įprastas 3 3 5 5 2 3 2" xfId="4407" xr:uid="{040F2633-00E8-4C6C-AF3E-B569F3D64A80}"/>
    <cellStyle name="Įprastas 3 3 5 5 2 4" xfId="3127" xr:uid="{05C694C5-EFF1-40AA-8FDB-36A95A5D930D}"/>
    <cellStyle name="Įprastas 3 3 5 5 3" xfId="1120" xr:uid="{D19E7829-59D9-4081-85B8-822801A972DB}"/>
    <cellStyle name="Įprastas 3 3 5 5 3 2" xfId="2400" xr:uid="{1A72ADBC-7CAA-4AFA-9F69-F1EB1036B121}"/>
    <cellStyle name="Įprastas 3 3 5 5 3 2 2" xfId="4961" xr:uid="{A1738E2C-1C81-421A-A7AF-24EBB136D24B}"/>
    <cellStyle name="Įprastas 3 3 5 5 3 3" xfId="3681" xr:uid="{89F280AE-7352-4AC3-B0CE-ADDD7E159FF3}"/>
    <cellStyle name="Įprastas 3 3 5 5 4" xfId="1553" xr:uid="{4988E5AB-99B3-4C65-9F3A-BC5347CB683A}"/>
    <cellStyle name="Įprastas 3 3 5 5 4 2" xfId="4114" xr:uid="{0A96352D-486C-4914-805E-64280F23407F}"/>
    <cellStyle name="Įprastas 3 3 5 5 5" xfId="2834" xr:uid="{18F55621-23FC-47C5-812B-07D97E1D7A7E}"/>
    <cellStyle name="Įprastas 3 3 5 6" xfId="558" xr:uid="{D452CCA0-EACB-4461-A7D5-2A666F635B00}"/>
    <cellStyle name="Įprastas 3 3 5 6 2" xfId="1122" xr:uid="{82A4A993-6910-44C3-916D-CBB01384222B}"/>
    <cellStyle name="Įprastas 3 3 5 6 2 2" xfId="2402" xr:uid="{28CFFD72-489D-4A54-9707-190B5D4AA346}"/>
    <cellStyle name="Įprastas 3 3 5 6 2 2 2" xfId="4963" xr:uid="{0CD72354-E052-4AAB-AE2C-F1C65D989E10}"/>
    <cellStyle name="Įprastas 3 3 5 6 2 3" xfId="3683" xr:uid="{5B8628C8-F4E1-4789-9459-99DF78DAE6FD}"/>
    <cellStyle name="Įprastas 3 3 5 6 3" xfId="1839" xr:uid="{2236DF51-BB39-4721-AF21-4676AB7E4A23}"/>
    <cellStyle name="Įprastas 3 3 5 6 3 2" xfId="4400" xr:uid="{FB0D2DD7-EDE1-458F-A168-4D26A96AA9B2}"/>
    <cellStyle name="Įprastas 3 3 5 6 4" xfId="3120" xr:uid="{A079A4AC-248E-484B-8E76-32E63D56A3ED}"/>
    <cellStyle name="Įprastas 3 3 5 7" xfId="1107" xr:uid="{E0574B9A-2BF5-428B-B284-FC309C54E731}"/>
    <cellStyle name="Įprastas 3 3 5 7 2" xfId="2387" xr:uid="{144E0AAC-74A1-4DB7-9FB8-3C2A277A74B9}"/>
    <cellStyle name="Įprastas 3 3 5 7 2 2" xfId="4948" xr:uid="{585CA9D3-F2D7-4BBD-80F9-AA6AA03452A4}"/>
    <cellStyle name="Įprastas 3 3 5 7 3" xfId="3668" xr:uid="{6ED44C0B-2E1D-4A61-A40C-9DEF64B66D5A}"/>
    <cellStyle name="Įprastas 3 3 5 8" xfId="1313" xr:uid="{2D2DF10C-F267-4EAE-A9F8-4E7DE0267506}"/>
    <cellStyle name="Įprastas 3 3 5 8 2" xfId="3874" xr:uid="{4969EE33-6E80-449E-8522-B628138B0483}"/>
    <cellStyle name="Įprastas 3 3 5 9" xfId="2594" xr:uid="{A0197629-AB42-4482-9D2F-01F934E31924}"/>
    <cellStyle name="Įprastas 3 3 6" xfId="52" xr:uid="{C501AB01-0DA7-46E5-B989-7472338C6465}"/>
    <cellStyle name="Įprastas 3 3 6 2" xfId="132" xr:uid="{F794AAD0-3753-4646-BBE6-B56AF582ECD2}"/>
    <cellStyle name="Įprastas 3 3 6 2 2" xfId="567" xr:uid="{0A9E4234-FAF3-4BC0-BF36-BD34F088BE5D}"/>
    <cellStyle name="Įprastas 3 3 6 2 2 2" xfId="1125" xr:uid="{A3297F5B-0E02-4966-8A9E-4AB44E2ABB2F}"/>
    <cellStyle name="Įprastas 3 3 6 2 2 2 2" xfId="2405" xr:uid="{ED1E19A7-4425-4E49-B881-96E1B6F6BF2E}"/>
    <cellStyle name="Įprastas 3 3 6 2 2 2 2 2" xfId="4966" xr:uid="{FE2C2C1D-99F4-460E-9A6B-88C70DA3793F}"/>
    <cellStyle name="Įprastas 3 3 6 2 2 2 3" xfId="3686" xr:uid="{4605EF12-E5A8-46A2-9F1F-1A1A19103F7A}"/>
    <cellStyle name="Įprastas 3 3 6 2 2 3" xfId="1848" xr:uid="{5897D190-0D25-4B07-9873-B298FF4DAE04}"/>
    <cellStyle name="Įprastas 3 3 6 2 2 3 2" xfId="4409" xr:uid="{89253D51-26AD-41DB-A215-FA102732C014}"/>
    <cellStyle name="Įprastas 3 3 6 2 2 4" xfId="3129" xr:uid="{006BBB3E-193E-491B-A289-01D0831208A0}"/>
    <cellStyle name="Įprastas 3 3 6 2 3" xfId="1124" xr:uid="{0F33AF3E-8B90-4E4B-B509-A1D1845EC874}"/>
    <cellStyle name="Įprastas 3 3 6 2 3 2" xfId="2404" xr:uid="{30B310A7-1CF3-4D5C-92B7-B4F9AFFD3145}"/>
    <cellStyle name="Įprastas 3 3 6 2 3 2 2" xfId="4965" xr:uid="{BE375000-0692-449A-8D89-62856C2E5CB1}"/>
    <cellStyle name="Įprastas 3 3 6 2 3 3" xfId="3685" xr:uid="{541B1DB6-E246-4988-AA72-715CB3FAA79A}"/>
    <cellStyle name="Įprastas 3 3 6 2 4" xfId="1413" xr:uid="{F1173A05-B052-44F0-91E6-69B41D9B38FD}"/>
    <cellStyle name="Įprastas 3 3 6 2 4 2" xfId="3974" xr:uid="{55EAAA2D-AE1F-4969-8DAA-95C83A9DDAA1}"/>
    <cellStyle name="Įprastas 3 3 6 2 5" xfId="2694" xr:uid="{2C4D95E7-348F-4AF9-8FAC-79AE9D080487}"/>
    <cellStyle name="Įprastas 3 3 6 3" xfId="212" xr:uid="{BACA8DCE-E192-4FB2-BC1A-21B3469D3897}"/>
    <cellStyle name="Įprastas 3 3 6 3 2" xfId="568" xr:uid="{A5500AA7-3F54-4B4A-8BE1-7E3B6EC531FB}"/>
    <cellStyle name="Įprastas 3 3 6 3 2 2" xfId="1127" xr:uid="{E0FBF928-02F5-43AF-A06F-3FBB6BE99185}"/>
    <cellStyle name="Įprastas 3 3 6 3 2 2 2" xfId="2407" xr:uid="{134A7A76-ECC7-4702-8D33-0DD4CC3C15FE}"/>
    <cellStyle name="Įprastas 3 3 6 3 2 2 2 2" xfId="4968" xr:uid="{ED987E74-9D07-423B-966B-E454C1473083}"/>
    <cellStyle name="Įprastas 3 3 6 3 2 2 3" xfId="3688" xr:uid="{60F6BEE0-32E6-4B5F-892F-2B5DD1A6F758}"/>
    <cellStyle name="Įprastas 3 3 6 3 2 3" xfId="1849" xr:uid="{7EA11320-7248-4046-8B2D-C2241D08B6E7}"/>
    <cellStyle name="Įprastas 3 3 6 3 2 3 2" xfId="4410" xr:uid="{D897C416-63EA-4395-89A6-57F8DBE887F5}"/>
    <cellStyle name="Įprastas 3 3 6 3 2 4" xfId="3130" xr:uid="{29BC04A3-1BBF-43C9-95CB-B8920D21A87C}"/>
    <cellStyle name="Įprastas 3 3 6 3 3" xfId="1126" xr:uid="{0A2EEBBF-D112-4E0D-BB17-3EC5AB533568}"/>
    <cellStyle name="Įprastas 3 3 6 3 3 2" xfId="2406" xr:uid="{5BB377EE-C3A5-4366-B80F-3E3464CD08E2}"/>
    <cellStyle name="Įprastas 3 3 6 3 3 2 2" xfId="4967" xr:uid="{B07AD996-C9EA-44A0-88E4-099328950676}"/>
    <cellStyle name="Įprastas 3 3 6 3 3 3" xfId="3687" xr:uid="{02563AF6-1F8E-484A-BA6A-76C4FB799921}"/>
    <cellStyle name="Įprastas 3 3 6 3 4" xfId="1493" xr:uid="{B25919F0-E7EB-4C46-B913-517DEA8E2393}"/>
    <cellStyle name="Įprastas 3 3 6 3 4 2" xfId="4054" xr:uid="{EC799BFC-702B-4631-9A02-95B479B44716}"/>
    <cellStyle name="Įprastas 3 3 6 3 5" xfId="2774" xr:uid="{B07A29CB-3C5C-4D36-8AE2-A3D26AC4CBE5}"/>
    <cellStyle name="Įprastas 3 3 6 4" xfId="292" xr:uid="{2E997A68-66A7-4E15-88E2-6770E634EE8A}"/>
    <cellStyle name="Įprastas 3 3 6 4 2" xfId="569" xr:uid="{3A5C1D5E-DB48-48C6-AB3A-0A85E9649CB4}"/>
    <cellStyle name="Įprastas 3 3 6 4 2 2" xfId="1129" xr:uid="{A2332943-5944-4599-BC81-B00BA3F37915}"/>
    <cellStyle name="Įprastas 3 3 6 4 2 2 2" xfId="2409" xr:uid="{457A4F63-89E6-44C2-B8A9-7FDD405B164E}"/>
    <cellStyle name="Įprastas 3 3 6 4 2 2 2 2" xfId="4970" xr:uid="{DC15DA8A-DE96-435C-ABAC-6EF099059A47}"/>
    <cellStyle name="Įprastas 3 3 6 4 2 2 3" xfId="3690" xr:uid="{10CE0B87-D0A1-4D23-B1F7-DC51052BDAF5}"/>
    <cellStyle name="Įprastas 3 3 6 4 2 3" xfId="1850" xr:uid="{7EC26290-F431-406F-B49C-EF4CC7E48846}"/>
    <cellStyle name="Įprastas 3 3 6 4 2 3 2" xfId="4411" xr:uid="{0791285B-9D41-49D8-A9F7-BE4BBE27D560}"/>
    <cellStyle name="Įprastas 3 3 6 4 2 4" xfId="3131" xr:uid="{C60AFF71-3954-4D36-964D-8F3282CBB293}"/>
    <cellStyle name="Įprastas 3 3 6 4 3" xfId="1128" xr:uid="{84816846-F45E-4852-9305-70B28C66D14F}"/>
    <cellStyle name="Įprastas 3 3 6 4 3 2" xfId="2408" xr:uid="{3DB30DCB-8D78-4AFD-864C-F5F9776AF6CE}"/>
    <cellStyle name="Įprastas 3 3 6 4 3 2 2" xfId="4969" xr:uid="{84CA00FC-1EDC-4546-9450-25A1B85F1FBF}"/>
    <cellStyle name="Įprastas 3 3 6 4 3 3" xfId="3689" xr:uid="{6AE72444-1D68-40EA-A4D3-199B51DAB578}"/>
    <cellStyle name="Įprastas 3 3 6 4 4" xfId="1573" xr:uid="{416241EE-AB99-433F-B63A-2CA3F5A7772A}"/>
    <cellStyle name="Įprastas 3 3 6 4 4 2" xfId="4134" xr:uid="{5DDDC53B-6B25-4880-A331-784C4DA6BECD}"/>
    <cellStyle name="Įprastas 3 3 6 4 5" xfId="2854" xr:uid="{34D0D211-C0D4-46AF-9D8B-8B9127F18AAF}"/>
    <cellStyle name="Įprastas 3 3 6 5" xfId="566" xr:uid="{F529670B-CE5A-45FE-A842-689EC8EE1226}"/>
    <cellStyle name="Įprastas 3 3 6 5 2" xfId="1130" xr:uid="{151C63C2-FB85-4A18-9D37-D5A42FF8A101}"/>
    <cellStyle name="Įprastas 3 3 6 5 2 2" xfId="2410" xr:uid="{47E71C70-1EF7-4284-B675-AE08F2D36E49}"/>
    <cellStyle name="Įprastas 3 3 6 5 2 2 2" xfId="4971" xr:uid="{460CFE0C-FFE5-48BB-A82F-372A6A9A59EF}"/>
    <cellStyle name="Įprastas 3 3 6 5 2 3" xfId="3691" xr:uid="{3BC5F67E-A70F-4985-AFD6-93CFA6521013}"/>
    <cellStyle name="Įprastas 3 3 6 5 3" xfId="1847" xr:uid="{4629F4D2-5FF4-4F83-B011-5D58779AF6F7}"/>
    <cellStyle name="Įprastas 3 3 6 5 3 2" xfId="4408" xr:uid="{AE133923-0C0B-4878-94B3-4A5300328F3B}"/>
    <cellStyle name="Įprastas 3 3 6 5 4" xfId="3128" xr:uid="{3FAAE82B-0765-4BCF-BEE9-88A7B93E9B4F}"/>
    <cellStyle name="Įprastas 3 3 6 6" xfId="1123" xr:uid="{7593EFAA-9F02-4F19-8E5E-5BF89611AE7F}"/>
    <cellStyle name="Įprastas 3 3 6 6 2" xfId="2403" xr:uid="{5FA05BD4-2C27-4775-8FE7-EE85B0798527}"/>
    <cellStyle name="Įprastas 3 3 6 6 2 2" xfId="4964" xr:uid="{823054CF-82C1-4128-A9ED-1690FD83C50F}"/>
    <cellStyle name="Įprastas 3 3 6 6 3" xfId="3684" xr:uid="{25FAE8C5-92AE-424D-AD35-D1729D6AEA59}"/>
    <cellStyle name="Įprastas 3 3 6 7" xfId="1333" xr:uid="{7A9FAB41-2C53-4D2E-ADC3-F2483365E437}"/>
    <cellStyle name="Įprastas 3 3 6 7 2" xfId="3894" xr:uid="{7D122A1D-AA8B-41AC-A270-BCDDB3E9DE2B}"/>
    <cellStyle name="Įprastas 3 3 6 8" xfId="2614" xr:uid="{18914AD1-54A1-4318-AC68-FB1739054FED}"/>
    <cellStyle name="Įprastas 3 3 7" xfId="92" xr:uid="{ABB3AE03-0030-4D76-A39E-B08FACD57EDA}"/>
    <cellStyle name="Įprastas 3 3 7 2" xfId="570" xr:uid="{B36F1C49-59CC-4949-8C92-06A0007CCCF3}"/>
    <cellStyle name="Įprastas 3 3 7 2 2" xfId="1132" xr:uid="{3AF7D0C5-7425-4C73-8443-94E5AFBC5BB5}"/>
    <cellStyle name="Įprastas 3 3 7 2 2 2" xfId="2412" xr:uid="{2DE986C0-1D2A-40C1-8629-E37A7401ACDD}"/>
    <cellStyle name="Įprastas 3 3 7 2 2 2 2" xfId="4973" xr:uid="{E2AB8629-ACE8-468C-8149-78F0E73FF206}"/>
    <cellStyle name="Įprastas 3 3 7 2 2 3" xfId="3693" xr:uid="{BE10A963-B020-472D-9500-1F109542F48D}"/>
    <cellStyle name="Įprastas 3 3 7 2 3" xfId="1851" xr:uid="{53EB11EA-143C-400A-802E-015BEEB96894}"/>
    <cellStyle name="Įprastas 3 3 7 2 3 2" xfId="4412" xr:uid="{EDCBC824-E081-46C4-BC39-26587FD2EEA9}"/>
    <cellStyle name="Įprastas 3 3 7 2 4" xfId="3132" xr:uid="{CF794655-85C9-45F9-8E98-FD9C44F1E38F}"/>
    <cellStyle name="Įprastas 3 3 7 3" xfId="1131" xr:uid="{95B92672-C071-4AD2-B4DF-FE59C23CC3A1}"/>
    <cellStyle name="Įprastas 3 3 7 3 2" xfId="2411" xr:uid="{DC39F05B-307B-49EB-8183-7D68E46392F8}"/>
    <cellStyle name="Įprastas 3 3 7 3 2 2" xfId="4972" xr:uid="{D79D0FB8-7144-4D33-B345-05D658D3BFA8}"/>
    <cellStyle name="Įprastas 3 3 7 3 3" xfId="3692" xr:uid="{E2CFCE1A-30F4-4593-A03F-4553142E77C6}"/>
    <cellStyle name="Įprastas 3 3 7 4" xfId="1373" xr:uid="{E1A959A4-1905-4255-A9D9-A87851D199A5}"/>
    <cellStyle name="Įprastas 3 3 7 4 2" xfId="3934" xr:uid="{A732DBFA-4C95-4384-AB5A-7AFB828F1B25}"/>
    <cellStyle name="Įprastas 3 3 7 5" xfId="2654" xr:uid="{B1A9D334-59D6-4F44-91B2-BCC9BCA03065}"/>
    <cellStyle name="Įprastas 3 3 8" xfId="172" xr:uid="{3C05C610-87A5-4F03-80B2-6D55C7D7567B}"/>
    <cellStyle name="Įprastas 3 3 8 2" xfId="571" xr:uid="{9B9BE1E9-2C7A-4D4A-93EE-2FB6D09704EA}"/>
    <cellStyle name="Įprastas 3 3 8 2 2" xfId="1134" xr:uid="{B60B0E8B-7465-4863-A3F7-E397A7E30B57}"/>
    <cellStyle name="Įprastas 3 3 8 2 2 2" xfId="2414" xr:uid="{A4FC1F42-D20E-4641-86F7-09074F93421D}"/>
    <cellStyle name="Įprastas 3 3 8 2 2 2 2" xfId="4975" xr:uid="{66085E61-8F31-4AF5-B9E2-FB6887A60970}"/>
    <cellStyle name="Įprastas 3 3 8 2 2 3" xfId="3695" xr:uid="{CD5B0256-060A-40CF-9896-BA4C98418EB0}"/>
    <cellStyle name="Įprastas 3 3 8 2 3" xfId="1852" xr:uid="{1F18FA0D-5593-4C7E-B905-3F3077DC20BF}"/>
    <cellStyle name="Įprastas 3 3 8 2 3 2" xfId="4413" xr:uid="{EF367038-0C50-42FA-B629-AFBD9ACFB273}"/>
    <cellStyle name="Įprastas 3 3 8 2 4" xfId="3133" xr:uid="{8185367E-9E40-4919-86F8-1D830B5A4456}"/>
    <cellStyle name="Įprastas 3 3 8 3" xfId="1133" xr:uid="{2BB306A6-C9CC-499D-BEEF-558A060BEC53}"/>
    <cellStyle name="Įprastas 3 3 8 3 2" xfId="2413" xr:uid="{4948E452-2DFC-43D2-B8AF-9930A7F26B14}"/>
    <cellStyle name="Įprastas 3 3 8 3 2 2" xfId="4974" xr:uid="{4B19F489-44EE-4C25-931E-C1274F0EB957}"/>
    <cellStyle name="Įprastas 3 3 8 3 3" xfId="3694" xr:uid="{2FE42996-F1C0-4190-8984-B61BFEC0DED5}"/>
    <cellStyle name="Įprastas 3 3 8 4" xfId="1453" xr:uid="{639FBD8D-C5C8-45B3-8459-2951011EA93A}"/>
    <cellStyle name="Įprastas 3 3 8 4 2" xfId="4014" xr:uid="{D8B8E822-CDF3-4A17-AC03-C4ABFA59896D}"/>
    <cellStyle name="Įprastas 3 3 8 5" xfId="2734" xr:uid="{34095CE9-BD9C-4D60-9A55-F0285523CC8D}"/>
    <cellStyle name="Įprastas 3 3 9" xfId="252" xr:uid="{9C760776-9C89-4531-999E-5ABA47F829E0}"/>
    <cellStyle name="Įprastas 3 3 9 2" xfId="572" xr:uid="{E971F460-B233-4263-925B-6EAD81E3576A}"/>
    <cellStyle name="Įprastas 3 3 9 2 2" xfId="1136" xr:uid="{8C6EA39B-1CAB-4C56-92AA-1C77E54B7F11}"/>
    <cellStyle name="Įprastas 3 3 9 2 2 2" xfId="2416" xr:uid="{CBDA33FC-716A-4400-856F-8E9074ABFD02}"/>
    <cellStyle name="Įprastas 3 3 9 2 2 2 2" xfId="4977" xr:uid="{220F7844-BA90-4461-84DF-60B53E95171F}"/>
    <cellStyle name="Įprastas 3 3 9 2 2 3" xfId="3697" xr:uid="{B3834DCA-FD83-43F7-A1D6-812765407EA7}"/>
    <cellStyle name="Įprastas 3 3 9 2 3" xfId="1853" xr:uid="{24D04008-80D9-4B1C-A6B2-376CC0CA7F9B}"/>
    <cellStyle name="Įprastas 3 3 9 2 3 2" xfId="4414" xr:uid="{DA68367F-5AD8-4EFA-AA42-0EB4B1F663A2}"/>
    <cellStyle name="Įprastas 3 3 9 2 4" xfId="3134" xr:uid="{DE5CCC37-5492-48FE-810B-B6718BAE2E43}"/>
    <cellStyle name="Įprastas 3 3 9 3" xfId="1135" xr:uid="{DF518543-804C-47D9-9A0E-5D567F71E13D}"/>
    <cellStyle name="Įprastas 3 3 9 3 2" xfId="2415" xr:uid="{5F998634-9F13-4005-9694-3D3BC0ED6C59}"/>
    <cellStyle name="Įprastas 3 3 9 3 2 2" xfId="4976" xr:uid="{85732828-2F4E-4014-8AC6-2B9CCD91AED4}"/>
    <cellStyle name="Įprastas 3 3 9 3 3" xfId="3696" xr:uid="{2945047E-29EE-4BDB-BB53-C06B27A379C5}"/>
    <cellStyle name="Įprastas 3 3 9 4" xfId="1533" xr:uid="{70DA6F02-F4DD-4FBF-A716-276E5A767855}"/>
    <cellStyle name="Įprastas 3 3 9 4 2" xfId="4094" xr:uid="{F99098A5-65D4-4968-B02B-FF378707BE71}"/>
    <cellStyle name="Įprastas 3 3 9 5" xfId="2814" xr:uid="{0FDC8524-E3E7-459A-8A7F-38BCDCDC653E}"/>
    <cellStyle name="Įprastas 3 4" xfId="13" xr:uid="{00000000-0005-0000-0000-000018000000}"/>
    <cellStyle name="Įprastas 3 4 10" xfId="1295" xr:uid="{799BAB7C-3307-483C-97E7-401CE9E8BE70}"/>
    <cellStyle name="Įprastas 3 4 10 2" xfId="3856" xr:uid="{5717776B-ECA0-4143-A0DD-8BEA852113FF}"/>
    <cellStyle name="Įprastas 3 4 11" xfId="2576" xr:uid="{5A10DA89-0B91-453F-AD44-EDD01E64355B}"/>
    <cellStyle name="Įprastas 3 4 2" xfId="22" xr:uid="{00000000-0005-0000-0000-000019000000}"/>
    <cellStyle name="Įprastas 3 4 2 10" xfId="2584" xr:uid="{BDB93478-A401-4021-B05D-CF0FFA78A9B1}"/>
    <cellStyle name="Įprastas 3 4 2 2" xfId="42" xr:uid="{56426E05-37B0-4CA7-96FD-067CA7E62BB0}"/>
    <cellStyle name="Įprastas 3 4 2 2 2" xfId="82" xr:uid="{AA562B45-E9CA-4E3D-855A-92DCF80B94AA}"/>
    <cellStyle name="Įprastas 3 4 2 2 2 2" xfId="162" xr:uid="{3F9286AC-CC76-443F-8229-B90C083C0CF2}"/>
    <cellStyle name="Įprastas 3 4 2 2 2 2 2" xfId="577" xr:uid="{A526F9A7-5C5C-4FE2-B93C-C617CD6A8642}"/>
    <cellStyle name="Įprastas 3 4 2 2 2 2 2 2" xfId="1142" xr:uid="{76C4720F-E964-4908-88F6-F016B8242268}"/>
    <cellStyle name="Įprastas 3 4 2 2 2 2 2 2 2" xfId="2422" xr:uid="{01466AA6-5248-4678-A044-9AD1A9F756D5}"/>
    <cellStyle name="Įprastas 3 4 2 2 2 2 2 2 2 2" xfId="4983" xr:uid="{845C4A15-6162-466A-A8B0-6BA27058BAD6}"/>
    <cellStyle name="Įprastas 3 4 2 2 2 2 2 2 3" xfId="3703" xr:uid="{1335A5DA-E058-43C9-9288-35594F6835BA}"/>
    <cellStyle name="Įprastas 3 4 2 2 2 2 2 3" xfId="1858" xr:uid="{57B8D4D7-7B52-4B93-B745-3D2F611B2AFF}"/>
    <cellStyle name="Įprastas 3 4 2 2 2 2 2 3 2" xfId="4419" xr:uid="{3570EECC-D92E-4D57-9330-9B69719D4B29}"/>
    <cellStyle name="Įprastas 3 4 2 2 2 2 2 4" xfId="3139" xr:uid="{A05CF5E4-33AD-43BC-A45B-5E1D85942CB8}"/>
    <cellStyle name="Įprastas 3 4 2 2 2 2 3" xfId="1141" xr:uid="{F998E487-D2E7-4A86-BA6C-ECCB9DFE6AA0}"/>
    <cellStyle name="Įprastas 3 4 2 2 2 2 3 2" xfId="2421" xr:uid="{951F1634-7860-42DA-856E-21089E11213F}"/>
    <cellStyle name="Įprastas 3 4 2 2 2 2 3 2 2" xfId="4982" xr:uid="{4A74C78E-47B3-4BB1-A994-9428A95C385A}"/>
    <cellStyle name="Įprastas 3 4 2 2 2 2 3 3" xfId="3702" xr:uid="{4C4728CB-9AB4-47B2-9126-E425071627F8}"/>
    <cellStyle name="Įprastas 3 4 2 2 2 2 4" xfId="1443" xr:uid="{A72F9EA2-35CC-40AF-9D2A-12DC9C6CC0AA}"/>
    <cellStyle name="Įprastas 3 4 2 2 2 2 4 2" xfId="4004" xr:uid="{CEC70D25-BF59-42F3-9E83-D84870DAFF3A}"/>
    <cellStyle name="Įprastas 3 4 2 2 2 2 5" xfId="2724" xr:uid="{FD19EEA2-DF5D-4853-B266-F75860A5544A}"/>
    <cellStyle name="Įprastas 3 4 2 2 2 3" xfId="242" xr:uid="{4CA4F2C4-5D5B-4D94-91DC-842CA269A744}"/>
    <cellStyle name="Įprastas 3 4 2 2 2 3 2" xfId="578" xr:uid="{AF7C227D-9714-43CD-9BF5-67D0A972662D}"/>
    <cellStyle name="Įprastas 3 4 2 2 2 3 2 2" xfId="1144" xr:uid="{6DC47864-B674-43EC-8579-687F06FD097B}"/>
    <cellStyle name="Įprastas 3 4 2 2 2 3 2 2 2" xfId="2424" xr:uid="{66F4CBE0-A6CD-4E36-9114-D174E35B56CD}"/>
    <cellStyle name="Įprastas 3 4 2 2 2 3 2 2 2 2" xfId="4985" xr:uid="{EB3735FA-0B29-4D81-93B4-3D996C508996}"/>
    <cellStyle name="Įprastas 3 4 2 2 2 3 2 2 3" xfId="3705" xr:uid="{2B95D5E0-3CA7-429D-9738-879F1486F4E4}"/>
    <cellStyle name="Įprastas 3 4 2 2 2 3 2 3" xfId="1859" xr:uid="{02BC39AF-B617-4801-AA37-C19AD803B1D3}"/>
    <cellStyle name="Įprastas 3 4 2 2 2 3 2 3 2" xfId="4420" xr:uid="{71CDEE7E-10DD-4DE6-8DF0-22A258CFE2BC}"/>
    <cellStyle name="Įprastas 3 4 2 2 2 3 2 4" xfId="3140" xr:uid="{7D790799-2122-442B-AB5D-FC062B83F0DF}"/>
    <cellStyle name="Įprastas 3 4 2 2 2 3 3" xfId="1143" xr:uid="{247364D5-B52E-49C3-9233-E0E8D3B5998A}"/>
    <cellStyle name="Įprastas 3 4 2 2 2 3 3 2" xfId="2423" xr:uid="{7D5DB791-5AFD-4C87-9428-7035B5C4ADA9}"/>
    <cellStyle name="Įprastas 3 4 2 2 2 3 3 2 2" xfId="4984" xr:uid="{3F768C79-7F19-494C-8A76-A6D9ACEB19BE}"/>
    <cellStyle name="Įprastas 3 4 2 2 2 3 3 3" xfId="3704" xr:uid="{68696ED5-7B60-4CDD-B7E7-60F704FCF8CF}"/>
    <cellStyle name="Įprastas 3 4 2 2 2 3 4" xfId="1523" xr:uid="{CFD0FED1-6F50-4D15-BAED-22EC0EC72E97}"/>
    <cellStyle name="Įprastas 3 4 2 2 2 3 4 2" xfId="4084" xr:uid="{FC24867B-46FE-4822-9762-CC00397E3433}"/>
    <cellStyle name="Įprastas 3 4 2 2 2 3 5" xfId="2804" xr:uid="{1149B499-ADD5-48D0-82FC-95443D432EFA}"/>
    <cellStyle name="Įprastas 3 4 2 2 2 4" xfId="322" xr:uid="{3345366C-462B-4D50-A777-E2F0C11EF346}"/>
    <cellStyle name="Įprastas 3 4 2 2 2 4 2" xfId="579" xr:uid="{0C50BC85-208A-4A4C-894C-BBF36E6DA400}"/>
    <cellStyle name="Įprastas 3 4 2 2 2 4 2 2" xfId="1146" xr:uid="{AE4A39C3-BF0B-4F57-81E9-D26A7D63F7D8}"/>
    <cellStyle name="Įprastas 3 4 2 2 2 4 2 2 2" xfId="2426" xr:uid="{77054C20-F1FE-4651-81E7-055ABC4044D3}"/>
    <cellStyle name="Įprastas 3 4 2 2 2 4 2 2 2 2" xfId="4987" xr:uid="{EE309D32-A08A-48E1-BB54-ABCB9D9AFA00}"/>
    <cellStyle name="Įprastas 3 4 2 2 2 4 2 2 3" xfId="3707" xr:uid="{C46F9509-F232-40E9-80ED-2CA972BE6CC9}"/>
    <cellStyle name="Įprastas 3 4 2 2 2 4 2 3" xfId="1860" xr:uid="{667277EB-E602-4F9F-B235-F7F5FCFA17C4}"/>
    <cellStyle name="Įprastas 3 4 2 2 2 4 2 3 2" xfId="4421" xr:uid="{ADEAF5F2-670A-4549-9896-8D1945E062AD}"/>
    <cellStyle name="Įprastas 3 4 2 2 2 4 2 4" xfId="3141" xr:uid="{2DC971E4-23BF-42CF-9291-B6314FF398B6}"/>
    <cellStyle name="Įprastas 3 4 2 2 2 4 3" xfId="1145" xr:uid="{9874CD54-EE31-443E-A3F8-D32348502C4C}"/>
    <cellStyle name="Įprastas 3 4 2 2 2 4 3 2" xfId="2425" xr:uid="{B6AD3801-7ACC-4E13-BAED-54D283926B52}"/>
    <cellStyle name="Įprastas 3 4 2 2 2 4 3 2 2" xfId="4986" xr:uid="{6F65EC59-F5B4-433B-B493-EA20F49DAA41}"/>
    <cellStyle name="Įprastas 3 4 2 2 2 4 3 3" xfId="3706" xr:uid="{22232A73-B66C-4E95-B641-E35CECE4108B}"/>
    <cellStyle name="Įprastas 3 4 2 2 2 4 4" xfId="1603" xr:uid="{17185F28-D253-4E6D-A38E-DDB4FD6B95D1}"/>
    <cellStyle name="Įprastas 3 4 2 2 2 4 4 2" xfId="4164" xr:uid="{1F28AB36-BAFA-42AE-BAAB-C32BEC885797}"/>
    <cellStyle name="Įprastas 3 4 2 2 2 4 5" xfId="2884" xr:uid="{3A247380-B47D-416D-89A3-A625792C2229}"/>
    <cellStyle name="Įprastas 3 4 2 2 2 5" xfId="576" xr:uid="{3F256014-3F4E-4486-B165-C3ED120B4D2C}"/>
    <cellStyle name="Įprastas 3 4 2 2 2 5 2" xfId="1147" xr:uid="{31D4E841-96C1-46B2-98FE-54B5E8207406}"/>
    <cellStyle name="Įprastas 3 4 2 2 2 5 2 2" xfId="2427" xr:uid="{38ACA673-DD79-4DB8-AF06-624A94EB5F9A}"/>
    <cellStyle name="Įprastas 3 4 2 2 2 5 2 2 2" xfId="4988" xr:uid="{302C1803-D6D8-4983-9B2F-F15E6A7C712B}"/>
    <cellStyle name="Įprastas 3 4 2 2 2 5 2 3" xfId="3708" xr:uid="{E755CD14-8617-4CD7-8AFC-7129516AB89B}"/>
    <cellStyle name="Įprastas 3 4 2 2 2 5 3" xfId="1857" xr:uid="{F8F1C228-3643-4ECA-A9A5-C26D2966F075}"/>
    <cellStyle name="Įprastas 3 4 2 2 2 5 3 2" xfId="4418" xr:uid="{8857DAE4-78FC-403F-94B5-B2BA4E0F2274}"/>
    <cellStyle name="Įprastas 3 4 2 2 2 5 4" xfId="3138" xr:uid="{12FE6353-DD7B-45B8-B504-06FB0C2FF235}"/>
    <cellStyle name="Įprastas 3 4 2 2 2 6" xfId="1140" xr:uid="{D0D06D7F-97FA-4DD5-BA91-A0A12DBAAEB6}"/>
    <cellStyle name="Įprastas 3 4 2 2 2 6 2" xfId="2420" xr:uid="{3E32179D-4CB9-4DDC-9C7A-BEB57AADCEE0}"/>
    <cellStyle name="Įprastas 3 4 2 2 2 6 2 2" xfId="4981" xr:uid="{645DB443-1456-4760-8B01-01F1F7BF11F6}"/>
    <cellStyle name="Įprastas 3 4 2 2 2 6 3" xfId="3701" xr:uid="{5131C4D0-85D5-4E56-8BEB-F15A1BDB6C7B}"/>
    <cellStyle name="Įprastas 3 4 2 2 2 7" xfId="1363" xr:uid="{34D08A7B-5AB3-4784-8DB9-10314325D336}"/>
    <cellStyle name="Įprastas 3 4 2 2 2 7 2" xfId="3924" xr:uid="{996CA08B-7B11-448C-ACA8-6AE6627C4448}"/>
    <cellStyle name="Įprastas 3 4 2 2 2 8" xfId="2644" xr:uid="{14FD880C-E4B1-47BC-9254-9E6BA337D8A2}"/>
    <cellStyle name="Įprastas 3 4 2 2 3" xfId="122" xr:uid="{77BD73FE-A039-4CF5-9FB2-68C833D544D8}"/>
    <cellStyle name="Įprastas 3 4 2 2 3 2" xfId="580" xr:uid="{BED679AD-A9E3-48CD-AA3C-E02604E4673D}"/>
    <cellStyle name="Įprastas 3 4 2 2 3 2 2" xfId="1149" xr:uid="{887F41CE-8A18-4B9A-97E3-450D0628B3E6}"/>
    <cellStyle name="Įprastas 3 4 2 2 3 2 2 2" xfId="2429" xr:uid="{4002EC3A-1753-4A68-A3CE-59D143A1245F}"/>
    <cellStyle name="Įprastas 3 4 2 2 3 2 2 2 2" xfId="4990" xr:uid="{1425402E-C4EA-4B07-ACDB-1CB9AF56D6C5}"/>
    <cellStyle name="Įprastas 3 4 2 2 3 2 2 3" xfId="3710" xr:uid="{DFDD80EE-4728-4BF8-BEAF-E67C67210503}"/>
    <cellStyle name="Įprastas 3 4 2 2 3 2 3" xfId="1861" xr:uid="{D9F493BE-F2D8-447B-B06C-FC9F68BE07AC}"/>
    <cellStyle name="Įprastas 3 4 2 2 3 2 3 2" xfId="4422" xr:uid="{4209F31E-EA57-409E-86A0-17DD6ADB3DD9}"/>
    <cellStyle name="Įprastas 3 4 2 2 3 2 4" xfId="3142" xr:uid="{EF855146-A431-4B24-87AD-9C2CA2E28CE5}"/>
    <cellStyle name="Įprastas 3 4 2 2 3 3" xfId="1148" xr:uid="{D73021C0-5DCD-4D95-9BF3-854E4F97ADD1}"/>
    <cellStyle name="Įprastas 3 4 2 2 3 3 2" xfId="2428" xr:uid="{C8C62554-3C17-4A90-8395-3CE3FF176954}"/>
    <cellStyle name="Įprastas 3 4 2 2 3 3 2 2" xfId="4989" xr:uid="{C80C33A5-69BC-4E3F-81B3-5FB12E2A663E}"/>
    <cellStyle name="Įprastas 3 4 2 2 3 3 3" xfId="3709" xr:uid="{2983425A-B606-469D-B578-93921D8738A7}"/>
    <cellStyle name="Įprastas 3 4 2 2 3 4" xfId="1403" xr:uid="{8E2EBE68-75F6-4FD7-BB58-B71857B7AA6B}"/>
    <cellStyle name="Įprastas 3 4 2 2 3 4 2" xfId="3964" xr:uid="{6C9EB060-690D-4988-9214-4636AE85B606}"/>
    <cellStyle name="Įprastas 3 4 2 2 3 5" xfId="2684" xr:uid="{373C4337-3A5B-4D75-A57F-670DF245CC39}"/>
    <cellStyle name="Įprastas 3 4 2 2 4" xfId="202" xr:uid="{3F893544-F2D1-4945-B45D-F30834DFBEFB}"/>
    <cellStyle name="Įprastas 3 4 2 2 4 2" xfId="581" xr:uid="{711725EC-5208-4911-B0A6-410411CC98F2}"/>
    <cellStyle name="Įprastas 3 4 2 2 4 2 2" xfId="1151" xr:uid="{C57EC936-094B-466E-BAEE-3B11458F6A21}"/>
    <cellStyle name="Įprastas 3 4 2 2 4 2 2 2" xfId="2431" xr:uid="{A3C880EA-916C-47B3-A691-10A52F2102CC}"/>
    <cellStyle name="Įprastas 3 4 2 2 4 2 2 2 2" xfId="4992" xr:uid="{3519E576-E494-4810-B656-802F6D3DD106}"/>
    <cellStyle name="Įprastas 3 4 2 2 4 2 2 3" xfId="3712" xr:uid="{3742C9DE-9B31-4283-A3CC-9709D253AC03}"/>
    <cellStyle name="Įprastas 3 4 2 2 4 2 3" xfId="1862" xr:uid="{7D7DC270-3A94-4437-AAED-1184632ACD3C}"/>
    <cellStyle name="Įprastas 3 4 2 2 4 2 3 2" xfId="4423" xr:uid="{1CF617AE-1E60-49DA-9A1C-61BE187A6FFB}"/>
    <cellStyle name="Įprastas 3 4 2 2 4 2 4" xfId="3143" xr:uid="{A8C35F0C-506C-43D8-B8BD-47BE2A33AA0A}"/>
    <cellStyle name="Įprastas 3 4 2 2 4 3" xfId="1150" xr:uid="{7307AE4D-70C5-42D8-925F-326E5CAD0E82}"/>
    <cellStyle name="Įprastas 3 4 2 2 4 3 2" xfId="2430" xr:uid="{E8492393-193A-461A-8FBD-4C1043F1EF31}"/>
    <cellStyle name="Įprastas 3 4 2 2 4 3 2 2" xfId="4991" xr:uid="{BAC5DFFB-9C00-46E7-9D4E-3BB570980BC6}"/>
    <cellStyle name="Įprastas 3 4 2 2 4 3 3" xfId="3711" xr:uid="{5FC58FA3-7FB9-488C-AAA3-F1CE864C5830}"/>
    <cellStyle name="Įprastas 3 4 2 2 4 4" xfId="1483" xr:uid="{D398B24E-D7D6-44F7-AB8D-0D3C56FBAFD7}"/>
    <cellStyle name="Įprastas 3 4 2 2 4 4 2" xfId="4044" xr:uid="{A0E0F599-3044-47FC-9ED7-866E9EB16F90}"/>
    <cellStyle name="Įprastas 3 4 2 2 4 5" xfId="2764" xr:uid="{76CCDAD2-5B4C-4057-96EC-789CBE9E6D21}"/>
    <cellStyle name="Įprastas 3 4 2 2 5" xfId="282" xr:uid="{C21C96B7-77E0-4493-8408-C9F0596E376A}"/>
    <cellStyle name="Įprastas 3 4 2 2 5 2" xfId="582" xr:uid="{EB3341D1-9D57-43A3-BD00-0FCE42C83011}"/>
    <cellStyle name="Įprastas 3 4 2 2 5 2 2" xfId="1153" xr:uid="{11DAAD1E-9AEE-4CD1-9CF0-89495D998319}"/>
    <cellStyle name="Įprastas 3 4 2 2 5 2 2 2" xfId="2433" xr:uid="{2090BAF0-D7DD-4599-AF01-FC42FE6AF289}"/>
    <cellStyle name="Įprastas 3 4 2 2 5 2 2 2 2" xfId="4994" xr:uid="{19679B13-1C73-4AD2-B44C-F20B3A69C6CA}"/>
    <cellStyle name="Įprastas 3 4 2 2 5 2 2 3" xfId="3714" xr:uid="{8A363F70-F969-4363-8372-E0D85F43DB6A}"/>
    <cellStyle name="Įprastas 3 4 2 2 5 2 3" xfId="1863" xr:uid="{6EC77FFB-C410-48CF-94BB-4BF2267EB5FE}"/>
    <cellStyle name="Įprastas 3 4 2 2 5 2 3 2" xfId="4424" xr:uid="{96DF9C63-CF73-49BD-AC83-97C559FD743A}"/>
    <cellStyle name="Įprastas 3 4 2 2 5 2 4" xfId="3144" xr:uid="{1C4E85C2-A392-4E59-873D-C2EFC8CF5AF9}"/>
    <cellStyle name="Įprastas 3 4 2 2 5 3" xfId="1152" xr:uid="{0BC101D4-C470-4553-8792-2B09E128CACE}"/>
    <cellStyle name="Įprastas 3 4 2 2 5 3 2" xfId="2432" xr:uid="{BF877AC3-26D6-4197-94D3-E710180ED6C4}"/>
    <cellStyle name="Įprastas 3 4 2 2 5 3 2 2" xfId="4993" xr:uid="{F64BC397-F38E-4DC9-9C59-AB9893C85805}"/>
    <cellStyle name="Įprastas 3 4 2 2 5 3 3" xfId="3713" xr:uid="{7C8504B6-3E33-434A-8978-1EFA59ECDF14}"/>
    <cellStyle name="Įprastas 3 4 2 2 5 4" xfId="1563" xr:uid="{042D79A3-5A5B-4E0A-B167-7E75929B35AD}"/>
    <cellStyle name="Įprastas 3 4 2 2 5 4 2" xfId="4124" xr:uid="{107F3384-BC7B-46CF-9757-776A05E68D7B}"/>
    <cellStyle name="Įprastas 3 4 2 2 5 5" xfId="2844" xr:uid="{FBE92D4B-8606-4A39-A915-33BE13CC365F}"/>
    <cellStyle name="Įprastas 3 4 2 2 6" xfId="575" xr:uid="{EDF8396C-6856-4EB7-AEC3-F17B529CCD32}"/>
    <cellStyle name="Įprastas 3 4 2 2 6 2" xfId="1154" xr:uid="{E46AE91D-F857-4DD8-8714-4FACF59CF91D}"/>
    <cellStyle name="Įprastas 3 4 2 2 6 2 2" xfId="2434" xr:uid="{4EE7B5C1-94FA-4AC8-A1A1-CE15A1901A0A}"/>
    <cellStyle name="Įprastas 3 4 2 2 6 2 2 2" xfId="4995" xr:uid="{3F74A7B0-7B8D-4789-8253-A702EA4DED6C}"/>
    <cellStyle name="Įprastas 3 4 2 2 6 2 3" xfId="3715" xr:uid="{D60E183C-956F-4C2B-9CB4-C0EF085E3638}"/>
    <cellStyle name="Įprastas 3 4 2 2 6 3" xfId="1856" xr:uid="{8D100E3A-4F6D-4F44-866B-4A0EC0A3CCD2}"/>
    <cellStyle name="Įprastas 3 4 2 2 6 3 2" xfId="4417" xr:uid="{BB6C2416-909B-41D8-8CD3-6D0314F6F53C}"/>
    <cellStyle name="Įprastas 3 4 2 2 6 4" xfId="3137" xr:uid="{C7C8AE0D-A55C-4429-BAB7-DE08ACD0472D}"/>
    <cellStyle name="Įprastas 3 4 2 2 7" xfId="1139" xr:uid="{48619730-6052-403A-8963-98B4B0748E6D}"/>
    <cellStyle name="Įprastas 3 4 2 2 7 2" xfId="2419" xr:uid="{3EE2F550-766B-4CC0-BEA2-3B11E99D205F}"/>
    <cellStyle name="Įprastas 3 4 2 2 7 2 2" xfId="4980" xr:uid="{5C3A52A0-EF05-4705-BF70-2CE5CD37C72E}"/>
    <cellStyle name="Įprastas 3 4 2 2 7 3" xfId="3700" xr:uid="{0E4968C8-EE47-4D37-8598-DB4937AC32DF}"/>
    <cellStyle name="Įprastas 3 4 2 2 8" xfId="1323" xr:uid="{87F031A9-FA55-4FE7-B7FF-537BEA29462E}"/>
    <cellStyle name="Įprastas 3 4 2 2 8 2" xfId="3884" xr:uid="{5990CFA1-E2B5-4611-86CC-42943EF62D28}"/>
    <cellStyle name="Įprastas 3 4 2 2 9" xfId="2604" xr:uid="{6DFC2F9D-91C6-4A63-AA19-013E548ACE60}"/>
    <cellStyle name="Įprastas 3 4 2 3" xfId="62" xr:uid="{688251CA-0691-4F16-867E-C95F986DDC4D}"/>
    <cellStyle name="Įprastas 3 4 2 3 2" xfId="142" xr:uid="{68BAC3E9-B95A-4F20-954B-7C94E901EF5B}"/>
    <cellStyle name="Įprastas 3 4 2 3 2 2" xfId="584" xr:uid="{14AFC06E-0765-483F-A52D-7F235099CA91}"/>
    <cellStyle name="Įprastas 3 4 2 3 2 2 2" xfId="1157" xr:uid="{A56C334F-D1CF-49FF-8C29-B0F99989092D}"/>
    <cellStyle name="Įprastas 3 4 2 3 2 2 2 2" xfId="2437" xr:uid="{7B937EA7-6DB8-4286-B73F-880E7A516CFF}"/>
    <cellStyle name="Įprastas 3 4 2 3 2 2 2 2 2" xfId="4998" xr:uid="{A6DA8A11-2175-4097-B512-1CCABE3C671A}"/>
    <cellStyle name="Įprastas 3 4 2 3 2 2 2 3" xfId="3718" xr:uid="{1311B3DF-B7D2-41B3-90C5-9696464BF1A9}"/>
    <cellStyle name="Įprastas 3 4 2 3 2 2 3" xfId="1865" xr:uid="{DA8935EC-C328-4961-A93E-4EC49DAEE9CC}"/>
    <cellStyle name="Įprastas 3 4 2 3 2 2 3 2" xfId="4426" xr:uid="{BCD74C3E-EA58-4E53-B605-5CAE2B2E7DBB}"/>
    <cellStyle name="Įprastas 3 4 2 3 2 2 4" xfId="3146" xr:uid="{9B795BE9-4017-4752-A90F-FFFEB230EE8C}"/>
    <cellStyle name="Įprastas 3 4 2 3 2 3" xfId="1156" xr:uid="{0A95C597-2889-4488-9790-328BCD7180B7}"/>
    <cellStyle name="Įprastas 3 4 2 3 2 3 2" xfId="2436" xr:uid="{FB5B1AA6-E2EC-4316-BE9E-053E1CD1E1DF}"/>
    <cellStyle name="Įprastas 3 4 2 3 2 3 2 2" xfId="4997" xr:uid="{EED1CD4A-1093-43D8-A45C-C07DD0CCBEA0}"/>
    <cellStyle name="Įprastas 3 4 2 3 2 3 3" xfId="3717" xr:uid="{D3318D7F-EBDE-4C86-85CC-FD069D1D6221}"/>
    <cellStyle name="Įprastas 3 4 2 3 2 4" xfId="1423" xr:uid="{70C15769-98F5-4F0C-993E-835762769D43}"/>
    <cellStyle name="Įprastas 3 4 2 3 2 4 2" xfId="3984" xr:uid="{00190A6B-995B-4AE2-AA21-82AF94F7DC07}"/>
    <cellStyle name="Įprastas 3 4 2 3 2 5" xfId="2704" xr:uid="{D6FC9CC9-02FC-4874-9C1B-A72F64504B26}"/>
    <cellStyle name="Įprastas 3 4 2 3 3" xfId="222" xr:uid="{593ED1A4-2DAC-4F1F-B6FD-9394EFCC8239}"/>
    <cellStyle name="Įprastas 3 4 2 3 3 2" xfId="585" xr:uid="{CE89E8ED-2463-47F1-86D8-917564679642}"/>
    <cellStyle name="Įprastas 3 4 2 3 3 2 2" xfId="1159" xr:uid="{AB76A68B-89D3-4438-82F9-4C512B523429}"/>
    <cellStyle name="Įprastas 3 4 2 3 3 2 2 2" xfId="2439" xr:uid="{12DD354B-E604-4AC9-96B3-C0A6B67B910C}"/>
    <cellStyle name="Įprastas 3 4 2 3 3 2 2 2 2" xfId="5000" xr:uid="{2E38CDD9-46A4-4F6F-B090-9C13BC01B30F}"/>
    <cellStyle name="Įprastas 3 4 2 3 3 2 2 3" xfId="3720" xr:uid="{D5C818E2-FFA0-4EE6-93B9-753B2CFB7584}"/>
    <cellStyle name="Įprastas 3 4 2 3 3 2 3" xfId="1866" xr:uid="{5EF80A74-2BB0-41EC-AFDF-7F2C218F473A}"/>
    <cellStyle name="Įprastas 3 4 2 3 3 2 3 2" xfId="4427" xr:uid="{D34D1B52-C144-4606-BBAA-B04B261CBF8B}"/>
    <cellStyle name="Įprastas 3 4 2 3 3 2 4" xfId="3147" xr:uid="{B22DD980-B6AA-473D-885D-A05895ADD39F}"/>
    <cellStyle name="Įprastas 3 4 2 3 3 3" xfId="1158" xr:uid="{820627C8-C059-4051-92CF-AB762D257486}"/>
    <cellStyle name="Įprastas 3 4 2 3 3 3 2" xfId="2438" xr:uid="{01E2DCDE-0186-40B3-A55B-D94C4C2BECF8}"/>
    <cellStyle name="Įprastas 3 4 2 3 3 3 2 2" xfId="4999" xr:uid="{D9EE3A05-0BA5-4CBC-A691-859325F741ED}"/>
    <cellStyle name="Įprastas 3 4 2 3 3 3 3" xfId="3719" xr:uid="{47363E08-931B-40F2-B1BC-D1B19A394801}"/>
    <cellStyle name="Įprastas 3 4 2 3 3 4" xfId="1503" xr:uid="{3BE951A4-C1E3-4752-8D66-1C640DFA2443}"/>
    <cellStyle name="Įprastas 3 4 2 3 3 4 2" xfId="4064" xr:uid="{C8F347E1-02F8-4E0A-B1F8-ADF6CAA4BF8A}"/>
    <cellStyle name="Įprastas 3 4 2 3 3 5" xfId="2784" xr:uid="{D443F2E8-2E48-41CF-A17A-7F324494B4C2}"/>
    <cellStyle name="Įprastas 3 4 2 3 4" xfId="302" xr:uid="{82C526B3-B709-432A-892B-8896A71FE22D}"/>
    <cellStyle name="Įprastas 3 4 2 3 4 2" xfId="586" xr:uid="{A4FDA4FF-58AD-4343-8230-D161F8DD60E7}"/>
    <cellStyle name="Įprastas 3 4 2 3 4 2 2" xfId="1161" xr:uid="{11825F35-7C23-4002-A879-D06EC6760B04}"/>
    <cellStyle name="Įprastas 3 4 2 3 4 2 2 2" xfId="2441" xr:uid="{61FDF03E-439D-48A4-80E7-BFB334A630F9}"/>
    <cellStyle name="Įprastas 3 4 2 3 4 2 2 2 2" xfId="5002" xr:uid="{27FB4D30-A734-428E-BBA2-5D7AB5C15673}"/>
    <cellStyle name="Įprastas 3 4 2 3 4 2 2 3" xfId="3722" xr:uid="{A0D4DCC3-3009-4F96-9CB2-638EF088C0EC}"/>
    <cellStyle name="Įprastas 3 4 2 3 4 2 3" xfId="1867" xr:uid="{AEDED85B-E187-4E8C-87E1-7E48668D1580}"/>
    <cellStyle name="Įprastas 3 4 2 3 4 2 3 2" xfId="4428" xr:uid="{FD71CADF-10CB-4B24-91BA-B3AA7D23FBED}"/>
    <cellStyle name="Įprastas 3 4 2 3 4 2 4" xfId="3148" xr:uid="{EF982CFA-2B7F-476A-B777-8F48B6C92B81}"/>
    <cellStyle name="Įprastas 3 4 2 3 4 3" xfId="1160" xr:uid="{00DC0743-810E-442E-B90A-DE05187B8364}"/>
    <cellStyle name="Įprastas 3 4 2 3 4 3 2" xfId="2440" xr:uid="{F4471C47-7C51-4EDA-A3F9-2DABFCB69BEE}"/>
    <cellStyle name="Įprastas 3 4 2 3 4 3 2 2" xfId="5001" xr:uid="{659BEE71-2401-4D27-A94C-5FEAE63966D7}"/>
    <cellStyle name="Įprastas 3 4 2 3 4 3 3" xfId="3721" xr:uid="{09C7A1AF-0892-4409-9A45-1785A567588E}"/>
    <cellStyle name="Įprastas 3 4 2 3 4 4" xfId="1583" xr:uid="{1618F80E-6153-49E3-89F2-961AB576452B}"/>
    <cellStyle name="Įprastas 3 4 2 3 4 4 2" xfId="4144" xr:uid="{6C1827AB-4248-42BB-B63D-CBD999710CCF}"/>
    <cellStyle name="Įprastas 3 4 2 3 4 5" xfId="2864" xr:uid="{8AE4FF16-1936-49EF-A4BD-091EE057B2B5}"/>
    <cellStyle name="Įprastas 3 4 2 3 5" xfId="583" xr:uid="{DBB8B706-1994-4B29-BCC6-841AEB6D07CD}"/>
    <cellStyle name="Įprastas 3 4 2 3 5 2" xfId="1162" xr:uid="{14017139-3C1E-4C65-9E0B-C7003C656B66}"/>
    <cellStyle name="Įprastas 3 4 2 3 5 2 2" xfId="2442" xr:uid="{12CF984B-BDDE-4455-B366-4A71BCF5BCA0}"/>
    <cellStyle name="Įprastas 3 4 2 3 5 2 2 2" xfId="5003" xr:uid="{DA15FCA4-3BD6-448C-8D95-96DAAFDDB847}"/>
    <cellStyle name="Įprastas 3 4 2 3 5 2 3" xfId="3723" xr:uid="{79E20DD8-DBA0-408F-9CA6-7D7729FDB894}"/>
    <cellStyle name="Įprastas 3 4 2 3 5 3" xfId="1864" xr:uid="{E79A0204-C1D6-409E-9432-43F3E16BA2EC}"/>
    <cellStyle name="Įprastas 3 4 2 3 5 3 2" xfId="4425" xr:uid="{0E062BDB-D2F0-4E18-970C-0BAD03095764}"/>
    <cellStyle name="Įprastas 3 4 2 3 5 4" xfId="3145" xr:uid="{7AB936F9-3762-4E78-9301-62AF92E9F25E}"/>
    <cellStyle name="Įprastas 3 4 2 3 6" xfId="1155" xr:uid="{95CFA12F-1536-449B-8F83-C0F82F2A83D1}"/>
    <cellStyle name="Įprastas 3 4 2 3 6 2" xfId="2435" xr:uid="{63B5A31F-A005-440C-A562-CC4122920A66}"/>
    <cellStyle name="Įprastas 3 4 2 3 6 2 2" xfId="4996" xr:uid="{2B3F0980-F491-4284-9A50-1CAED395D078}"/>
    <cellStyle name="Įprastas 3 4 2 3 6 3" xfId="3716" xr:uid="{65061838-7A6D-40BA-ACC2-A6581D6C2D71}"/>
    <cellStyle name="Įprastas 3 4 2 3 7" xfId="1343" xr:uid="{F8317CEF-33A2-42C3-9350-137F41DD6827}"/>
    <cellStyle name="Įprastas 3 4 2 3 7 2" xfId="3904" xr:uid="{D82F1B9B-0D9C-418D-BB82-FC9CD8B5E63C}"/>
    <cellStyle name="Įprastas 3 4 2 3 8" xfId="2624" xr:uid="{A05B42E5-C186-4FA6-8098-9BF2113DD72A}"/>
    <cellStyle name="Įprastas 3 4 2 4" xfId="102" xr:uid="{7B9F7189-C380-4206-867E-EADF92BE5912}"/>
    <cellStyle name="Įprastas 3 4 2 4 2" xfId="587" xr:uid="{D56224DD-8922-4487-8A42-F16E00B02199}"/>
    <cellStyle name="Įprastas 3 4 2 4 2 2" xfId="1164" xr:uid="{3CE7CA75-7BF3-41C4-B11C-49AC08BBB9D8}"/>
    <cellStyle name="Įprastas 3 4 2 4 2 2 2" xfId="2444" xr:uid="{688682D7-CC3C-4E4B-BDE9-1B32A48E9117}"/>
    <cellStyle name="Įprastas 3 4 2 4 2 2 2 2" xfId="5005" xr:uid="{5EFB76BD-C451-4409-92FC-67363D077D23}"/>
    <cellStyle name="Įprastas 3 4 2 4 2 2 3" xfId="3725" xr:uid="{83F8D1A7-23F0-40B2-A4B6-C983D83C7AAB}"/>
    <cellStyle name="Įprastas 3 4 2 4 2 3" xfId="1868" xr:uid="{AEA1E917-9F5D-42C0-8845-C7ACAE93D59F}"/>
    <cellStyle name="Įprastas 3 4 2 4 2 3 2" xfId="4429" xr:uid="{6F0BF922-25EB-4083-8048-5A68D6498BC2}"/>
    <cellStyle name="Įprastas 3 4 2 4 2 4" xfId="3149" xr:uid="{E5D67BCD-0C57-4681-855D-4F367A384A11}"/>
    <cellStyle name="Įprastas 3 4 2 4 3" xfId="1163" xr:uid="{BFB95596-E577-4D3C-A93D-FEEB2F7535B9}"/>
    <cellStyle name="Įprastas 3 4 2 4 3 2" xfId="2443" xr:uid="{4DCC4CA5-D972-479D-8C0E-BAD44446DB32}"/>
    <cellStyle name="Įprastas 3 4 2 4 3 2 2" xfId="5004" xr:uid="{18640D35-7316-485A-AD44-2843847A7B76}"/>
    <cellStyle name="Įprastas 3 4 2 4 3 3" xfId="3724" xr:uid="{3E9387EB-85CE-464C-8A48-9D42DAD4B58E}"/>
    <cellStyle name="Įprastas 3 4 2 4 4" xfId="1383" xr:uid="{A92FB92A-E675-4C34-BFEA-4A7062E3C0F2}"/>
    <cellStyle name="Įprastas 3 4 2 4 4 2" xfId="3944" xr:uid="{5730DAA1-C425-40AC-9830-C8C145C7CB78}"/>
    <cellStyle name="Įprastas 3 4 2 4 5" xfId="2664" xr:uid="{FFC6A611-0D28-48D7-A70F-0CA47CFBBB70}"/>
    <cellStyle name="Įprastas 3 4 2 5" xfId="182" xr:uid="{28D0216C-C694-45C0-8975-13D5B24CE301}"/>
    <cellStyle name="Įprastas 3 4 2 5 2" xfId="588" xr:uid="{84D4488D-8737-4AD8-866A-2A4067AFFA6D}"/>
    <cellStyle name="Įprastas 3 4 2 5 2 2" xfId="1166" xr:uid="{95C01F1F-B8DB-4D9F-B66F-99069E6CE22A}"/>
    <cellStyle name="Įprastas 3 4 2 5 2 2 2" xfId="2446" xr:uid="{1FFCC278-CAFE-4B2C-B09B-171180AD5243}"/>
    <cellStyle name="Įprastas 3 4 2 5 2 2 2 2" xfId="5007" xr:uid="{91C3656E-EE5E-4C11-8D1E-21AEFCA222F4}"/>
    <cellStyle name="Įprastas 3 4 2 5 2 2 3" xfId="3727" xr:uid="{40AFB76D-77B0-4BEB-942F-117C7B643B80}"/>
    <cellStyle name="Įprastas 3 4 2 5 2 3" xfId="1869" xr:uid="{B2AE42A1-038B-49DB-90C6-46875514BABF}"/>
    <cellStyle name="Įprastas 3 4 2 5 2 3 2" xfId="4430" xr:uid="{5317CA46-1241-4B3D-9826-CB18D924D4B9}"/>
    <cellStyle name="Įprastas 3 4 2 5 2 4" xfId="3150" xr:uid="{8A8052D2-1CC6-4B15-BFB9-CFE2DA4C23DD}"/>
    <cellStyle name="Įprastas 3 4 2 5 3" xfId="1165" xr:uid="{AD068C9D-57F2-45BF-816E-A753A1BB1E13}"/>
    <cellStyle name="Įprastas 3 4 2 5 3 2" xfId="2445" xr:uid="{2C2BD0D8-98A3-4DC1-A260-EFC992C03513}"/>
    <cellStyle name="Įprastas 3 4 2 5 3 2 2" xfId="5006" xr:uid="{F8860766-926F-4418-86D0-138171305252}"/>
    <cellStyle name="Įprastas 3 4 2 5 3 3" xfId="3726" xr:uid="{E3504903-9BC5-46CD-BE2F-F3D8FD307245}"/>
    <cellStyle name="Įprastas 3 4 2 5 4" xfId="1463" xr:uid="{D2A465BA-153E-4B6D-9258-91B862E5B4B3}"/>
    <cellStyle name="Įprastas 3 4 2 5 4 2" xfId="4024" xr:uid="{08667119-58EE-4D0F-B6E6-EFA832016D48}"/>
    <cellStyle name="Įprastas 3 4 2 5 5" xfId="2744" xr:uid="{6591E16C-9BCB-4D8A-A71E-B5B832702B02}"/>
    <cellStyle name="Įprastas 3 4 2 6" xfId="262" xr:uid="{D3DDA46B-BAEC-4C42-A0D4-87FECA5164BA}"/>
    <cellStyle name="Įprastas 3 4 2 6 2" xfId="589" xr:uid="{A8C68FCA-210C-430D-9C4B-79C5BB445E0F}"/>
    <cellStyle name="Įprastas 3 4 2 6 2 2" xfId="1168" xr:uid="{52EF8FEF-28A7-4C15-A6FB-C98CF44F4A5F}"/>
    <cellStyle name="Įprastas 3 4 2 6 2 2 2" xfId="2448" xr:uid="{4B2B9AF5-3333-410F-B730-47948F61EECB}"/>
    <cellStyle name="Įprastas 3 4 2 6 2 2 2 2" xfId="5009" xr:uid="{C77C030F-56DD-4B4C-BB52-AA083EA9D494}"/>
    <cellStyle name="Įprastas 3 4 2 6 2 2 3" xfId="3729" xr:uid="{E9464011-A4AD-4A21-A5AC-BC610673CBDC}"/>
    <cellStyle name="Įprastas 3 4 2 6 2 3" xfId="1870" xr:uid="{DD9ADF38-DFC4-4535-B863-2AD50E95458F}"/>
    <cellStyle name="Įprastas 3 4 2 6 2 3 2" xfId="4431" xr:uid="{8A21DBF5-5982-4B26-8CD6-BAAF07E024EE}"/>
    <cellStyle name="Įprastas 3 4 2 6 2 4" xfId="3151" xr:uid="{C220BE73-8492-469A-A8D4-7731ACF13E48}"/>
    <cellStyle name="Įprastas 3 4 2 6 3" xfId="1167" xr:uid="{B9C785FC-B33E-49F2-A57A-F93608ABC1D5}"/>
    <cellStyle name="Įprastas 3 4 2 6 3 2" xfId="2447" xr:uid="{1D904605-2175-4A7D-BCFD-1A0D8C148838}"/>
    <cellStyle name="Įprastas 3 4 2 6 3 2 2" xfId="5008" xr:uid="{DA239E57-9E0F-4ADC-80DC-FCFFD4F4B645}"/>
    <cellStyle name="Įprastas 3 4 2 6 3 3" xfId="3728" xr:uid="{8E8BE3C3-CFCA-4B57-BCC3-067DEF704377}"/>
    <cellStyle name="Įprastas 3 4 2 6 4" xfId="1543" xr:uid="{137DC101-ED5E-4BCA-91D6-0EA4377A9D80}"/>
    <cellStyle name="Įprastas 3 4 2 6 4 2" xfId="4104" xr:uid="{5F6879A7-F1DF-442B-8D7C-521DF1E72DDF}"/>
    <cellStyle name="Įprastas 3 4 2 6 5" xfId="2824" xr:uid="{3B8371E5-7730-42BA-BF29-FBD393DDC34F}"/>
    <cellStyle name="Įprastas 3 4 2 7" xfId="574" xr:uid="{330D7E93-3110-40AB-ADE7-4222F646AA86}"/>
    <cellStyle name="Įprastas 3 4 2 7 2" xfId="1169" xr:uid="{76FF99A8-CA23-4808-8D68-34D5C4E0F77B}"/>
    <cellStyle name="Įprastas 3 4 2 7 2 2" xfId="2449" xr:uid="{E2879AD9-9123-4CFB-B058-CFB11B54A6DB}"/>
    <cellStyle name="Įprastas 3 4 2 7 2 2 2" xfId="5010" xr:uid="{B5186245-7001-4460-8E91-D31521F311D6}"/>
    <cellStyle name="Įprastas 3 4 2 7 2 3" xfId="3730" xr:uid="{1688D515-7843-4AEB-82AD-A49897894F17}"/>
    <cellStyle name="Įprastas 3 4 2 7 3" xfId="1855" xr:uid="{3BEF92E1-12B8-4E7E-87F5-C3E4FF465EA4}"/>
    <cellStyle name="Įprastas 3 4 2 7 3 2" xfId="4416" xr:uid="{A6682069-DD0D-48FC-8AB4-E1DB993DFF4A}"/>
    <cellStyle name="Įprastas 3 4 2 7 4" xfId="3136" xr:uid="{3F1F08AB-0998-4402-89A1-02395B55C502}"/>
    <cellStyle name="Įprastas 3 4 2 8" xfId="1138" xr:uid="{1F9CB0BB-C632-4724-8303-D7041C7AEDB5}"/>
    <cellStyle name="Įprastas 3 4 2 8 2" xfId="2418" xr:uid="{D7580CCC-E274-45F9-878C-BBA54934A4C0}"/>
    <cellStyle name="Įprastas 3 4 2 8 2 2" xfId="4979" xr:uid="{43582513-6E4D-4BAC-BA03-7DA2A8966091}"/>
    <cellStyle name="Įprastas 3 4 2 8 3" xfId="3699" xr:uid="{0A97BAB0-A26D-4314-B8EF-F3ECF3AEEA57}"/>
    <cellStyle name="Įprastas 3 4 2 9" xfId="1303" xr:uid="{339367BA-CED1-406D-AC0D-E728058E22D5}"/>
    <cellStyle name="Įprastas 3 4 2 9 2" xfId="3864" xr:uid="{E62F8846-0777-4819-9D80-E9ADEA5D176F}"/>
    <cellStyle name="Įprastas 3 4 3" xfId="34" xr:uid="{A6183DA0-0A4C-4E5A-A148-B79A08DF88F0}"/>
    <cellStyle name="Įprastas 3 4 3 2" xfId="74" xr:uid="{F69C75E1-C90F-4A26-9B1E-C9AB99FDFF34}"/>
    <cellStyle name="Įprastas 3 4 3 2 2" xfId="154" xr:uid="{9D38862D-876C-4A21-B918-314A566602D9}"/>
    <cellStyle name="Įprastas 3 4 3 2 2 2" xfId="592" xr:uid="{421E8CEA-31B8-4750-8F70-194233C23FB3}"/>
    <cellStyle name="Įprastas 3 4 3 2 2 2 2" xfId="1173" xr:uid="{5E4873B9-BAD7-4385-B11D-CEA730155EDD}"/>
    <cellStyle name="Įprastas 3 4 3 2 2 2 2 2" xfId="2453" xr:uid="{9847F708-87E1-4F60-8151-325B0DA2A84B}"/>
    <cellStyle name="Įprastas 3 4 3 2 2 2 2 2 2" xfId="5014" xr:uid="{9CAF9C40-FA2B-41B3-9AA2-A4900829539C}"/>
    <cellStyle name="Įprastas 3 4 3 2 2 2 2 3" xfId="3734" xr:uid="{6B2532C9-84E4-4C26-9F02-2CE0E4D8FFA9}"/>
    <cellStyle name="Įprastas 3 4 3 2 2 2 3" xfId="1873" xr:uid="{BBBBD3F7-09E3-4AEC-9659-1901924F11D5}"/>
    <cellStyle name="Įprastas 3 4 3 2 2 2 3 2" xfId="4434" xr:uid="{5BA5163D-0AB1-491A-AA68-E4D9C992B6B9}"/>
    <cellStyle name="Įprastas 3 4 3 2 2 2 4" xfId="3154" xr:uid="{F4A34782-46AD-452B-99DA-D50B3A2DDCB2}"/>
    <cellStyle name="Įprastas 3 4 3 2 2 3" xfId="1172" xr:uid="{92AA0AEC-4B57-42F8-9D42-3B193E328C74}"/>
    <cellStyle name="Įprastas 3 4 3 2 2 3 2" xfId="2452" xr:uid="{3A5874BF-0B64-4F4E-AC27-509D39EF99B4}"/>
    <cellStyle name="Įprastas 3 4 3 2 2 3 2 2" xfId="5013" xr:uid="{886BD1B5-5989-438D-AAD2-FBD048F660D5}"/>
    <cellStyle name="Įprastas 3 4 3 2 2 3 3" xfId="3733" xr:uid="{D81F74CB-F095-4F46-BF95-4F2B170C4794}"/>
    <cellStyle name="Įprastas 3 4 3 2 2 4" xfId="1435" xr:uid="{FE25D27A-4BF1-49AF-A15C-DCA7CDBEED82}"/>
    <cellStyle name="Įprastas 3 4 3 2 2 4 2" xfId="3996" xr:uid="{C7659982-EB93-438A-9868-DD34772BC239}"/>
    <cellStyle name="Įprastas 3 4 3 2 2 5" xfId="2716" xr:uid="{F9AFC9B7-3001-497E-919F-32746DC42D61}"/>
    <cellStyle name="Įprastas 3 4 3 2 3" xfId="234" xr:uid="{4A7F1B90-FB24-459A-8F92-5D51BC7F50DE}"/>
    <cellStyle name="Įprastas 3 4 3 2 3 2" xfId="593" xr:uid="{A478389B-B317-4D71-BE04-5FF0FFFC6CC2}"/>
    <cellStyle name="Įprastas 3 4 3 2 3 2 2" xfId="1175" xr:uid="{D478A386-6AB5-493F-A06F-142F0BBD8314}"/>
    <cellStyle name="Įprastas 3 4 3 2 3 2 2 2" xfId="2455" xr:uid="{C70F38DC-E7E5-46E7-AFC1-0EBD7DA6C0DA}"/>
    <cellStyle name="Įprastas 3 4 3 2 3 2 2 2 2" xfId="5016" xr:uid="{F53B928F-DA10-4D23-B29B-ED62622E4085}"/>
    <cellStyle name="Įprastas 3 4 3 2 3 2 2 3" xfId="3736" xr:uid="{179A62E8-6396-4A6B-AD03-1218E95CD02F}"/>
    <cellStyle name="Įprastas 3 4 3 2 3 2 3" xfId="1874" xr:uid="{93AACD7A-B2AB-4427-AEAA-48EDF84B642C}"/>
    <cellStyle name="Įprastas 3 4 3 2 3 2 3 2" xfId="4435" xr:uid="{57820370-20DD-4FB8-ACBC-3CFE6690C610}"/>
    <cellStyle name="Įprastas 3 4 3 2 3 2 4" xfId="3155" xr:uid="{FD124900-4BFC-41A7-B785-A9F6AF3DAC97}"/>
    <cellStyle name="Įprastas 3 4 3 2 3 3" xfId="1174" xr:uid="{69A28116-2BDD-430D-97E8-FC9E061B5EB9}"/>
    <cellStyle name="Įprastas 3 4 3 2 3 3 2" xfId="2454" xr:uid="{CE00D716-0261-426F-9B07-1D64BAA192DE}"/>
    <cellStyle name="Įprastas 3 4 3 2 3 3 2 2" xfId="5015" xr:uid="{46B27F07-9576-487F-BDF5-1B7DA8F8FBD3}"/>
    <cellStyle name="Įprastas 3 4 3 2 3 3 3" xfId="3735" xr:uid="{30D27F00-1E41-4205-A641-D1016BDA87D8}"/>
    <cellStyle name="Įprastas 3 4 3 2 3 4" xfId="1515" xr:uid="{EA55A8C1-88BA-448B-8870-98F97D0A955F}"/>
    <cellStyle name="Įprastas 3 4 3 2 3 4 2" xfId="4076" xr:uid="{D244C07C-D9EE-4856-8D2E-D1F5D10FACF7}"/>
    <cellStyle name="Įprastas 3 4 3 2 3 5" xfId="2796" xr:uid="{6D9D580D-7B5E-4913-9CE3-28F9B0EB770B}"/>
    <cellStyle name="Įprastas 3 4 3 2 4" xfId="314" xr:uid="{82AE7F74-0E40-4777-A635-9F8BC8FE4E38}"/>
    <cellStyle name="Įprastas 3 4 3 2 4 2" xfId="594" xr:uid="{DECF340D-EEBB-4B6A-A2A9-471F6C8AEAB5}"/>
    <cellStyle name="Įprastas 3 4 3 2 4 2 2" xfId="1177" xr:uid="{8887663C-5709-4A96-8F72-6ACA2B93F3F9}"/>
    <cellStyle name="Įprastas 3 4 3 2 4 2 2 2" xfId="2457" xr:uid="{9DEC5741-E589-4129-835A-071AC4FEA06B}"/>
    <cellStyle name="Įprastas 3 4 3 2 4 2 2 2 2" xfId="5018" xr:uid="{B0787390-58AC-49E8-B3CD-B474CAC786A1}"/>
    <cellStyle name="Įprastas 3 4 3 2 4 2 2 3" xfId="3738" xr:uid="{2FC3B407-AB36-403E-B1B2-A49A2CC26FA6}"/>
    <cellStyle name="Įprastas 3 4 3 2 4 2 3" xfId="1875" xr:uid="{5EC93ED4-C5A7-4341-9710-EE131D5CF6C9}"/>
    <cellStyle name="Įprastas 3 4 3 2 4 2 3 2" xfId="4436" xr:uid="{9DFEE72D-FF76-4C8A-8719-BE61E5DB9898}"/>
    <cellStyle name="Įprastas 3 4 3 2 4 2 4" xfId="3156" xr:uid="{87431E5A-E5CA-45FA-B2B9-31EBC9B564AC}"/>
    <cellStyle name="Įprastas 3 4 3 2 4 3" xfId="1176" xr:uid="{60F33F43-8D1A-4598-AFA1-A1301822929F}"/>
    <cellStyle name="Įprastas 3 4 3 2 4 3 2" xfId="2456" xr:uid="{FBA8FACF-5C24-475E-9AC6-9A8E889576BF}"/>
    <cellStyle name="Įprastas 3 4 3 2 4 3 2 2" xfId="5017" xr:uid="{33326F8B-DF3F-47C1-869E-94615793432F}"/>
    <cellStyle name="Įprastas 3 4 3 2 4 3 3" xfId="3737" xr:uid="{1CF6A7F2-4286-4AA3-A582-8C8C87F19911}"/>
    <cellStyle name="Įprastas 3 4 3 2 4 4" xfId="1595" xr:uid="{15119AC8-F7CA-4DCA-9D66-A38AA30FEBFB}"/>
    <cellStyle name="Įprastas 3 4 3 2 4 4 2" xfId="4156" xr:uid="{94871A27-D5F0-44A0-8340-38A82239E1B5}"/>
    <cellStyle name="Įprastas 3 4 3 2 4 5" xfId="2876" xr:uid="{541FE477-DFD0-4144-82E3-73E6CC08FF2D}"/>
    <cellStyle name="Įprastas 3 4 3 2 5" xfId="591" xr:uid="{12A037DF-F6CF-4D3B-9F32-55AD175CF468}"/>
    <cellStyle name="Įprastas 3 4 3 2 5 2" xfId="1178" xr:uid="{56D9A793-B089-464B-95D3-DFD015078424}"/>
    <cellStyle name="Įprastas 3 4 3 2 5 2 2" xfId="2458" xr:uid="{F8FD3BD3-514B-4AF6-8F67-DA1C8A7A15DB}"/>
    <cellStyle name="Įprastas 3 4 3 2 5 2 2 2" xfId="5019" xr:uid="{184F4C24-168B-4648-861A-60005D871ADE}"/>
    <cellStyle name="Įprastas 3 4 3 2 5 2 3" xfId="3739" xr:uid="{2D2C6088-9A0D-41C2-B534-C1E6E9BEE7F0}"/>
    <cellStyle name="Įprastas 3 4 3 2 5 3" xfId="1872" xr:uid="{54D745F7-52BC-4204-952E-EFF6015FFFC9}"/>
    <cellStyle name="Įprastas 3 4 3 2 5 3 2" xfId="4433" xr:uid="{9E7CB7B9-B742-4BBA-8058-C5017FAF1771}"/>
    <cellStyle name="Įprastas 3 4 3 2 5 4" xfId="3153" xr:uid="{27E146DA-7A56-4645-AF0C-F484B479929D}"/>
    <cellStyle name="Įprastas 3 4 3 2 6" xfId="1171" xr:uid="{672DA017-A4CA-42AD-A9DC-9F6F5582EF95}"/>
    <cellStyle name="Įprastas 3 4 3 2 6 2" xfId="2451" xr:uid="{2F29EA8E-ABE3-4C36-BD08-7DB39D0775D2}"/>
    <cellStyle name="Įprastas 3 4 3 2 6 2 2" xfId="5012" xr:uid="{82212F17-7891-4ECA-A2A8-0F09A68CFA2B}"/>
    <cellStyle name="Įprastas 3 4 3 2 6 3" xfId="3732" xr:uid="{F45C5851-E3C0-455C-B9C8-17047D011C09}"/>
    <cellStyle name="Įprastas 3 4 3 2 7" xfId="1355" xr:uid="{E2700A08-737A-4F67-8B45-7AB0F429AE52}"/>
    <cellStyle name="Įprastas 3 4 3 2 7 2" xfId="3916" xr:uid="{4750CDF1-4398-4B53-BAAD-B28E72F3F967}"/>
    <cellStyle name="Įprastas 3 4 3 2 8" xfId="2636" xr:uid="{327982BA-C6CE-440A-932A-4B71453D61C0}"/>
    <cellStyle name="Įprastas 3 4 3 3" xfId="114" xr:uid="{A6D00510-6DD4-4AC9-BB45-79CF0AFF4B27}"/>
    <cellStyle name="Įprastas 3 4 3 3 2" xfId="595" xr:uid="{4A2490D9-C77F-4967-BA92-1A5C5823D7AE}"/>
    <cellStyle name="Įprastas 3 4 3 3 2 2" xfId="1180" xr:uid="{B7E1ACA9-610F-4C5B-8772-65FC69B4261D}"/>
    <cellStyle name="Įprastas 3 4 3 3 2 2 2" xfId="2460" xr:uid="{6A01D4A6-5E36-4839-BF7E-8A225707DDA9}"/>
    <cellStyle name="Įprastas 3 4 3 3 2 2 2 2" xfId="5021" xr:uid="{23AB0D65-9E7B-4EA4-8842-A425C0B40745}"/>
    <cellStyle name="Įprastas 3 4 3 3 2 2 3" xfId="3741" xr:uid="{92CF1053-CC11-44BE-A6F6-6B6B44D66E69}"/>
    <cellStyle name="Įprastas 3 4 3 3 2 3" xfId="1876" xr:uid="{0CA1329E-3370-474B-9169-3D6AF779CC6C}"/>
    <cellStyle name="Įprastas 3 4 3 3 2 3 2" xfId="4437" xr:uid="{176D8C48-A84A-4116-9E02-0358F0B09C45}"/>
    <cellStyle name="Įprastas 3 4 3 3 2 4" xfId="3157" xr:uid="{6A18E121-A5C2-4990-9D9D-DB30D362560F}"/>
    <cellStyle name="Įprastas 3 4 3 3 3" xfId="1179" xr:uid="{56647150-285F-4FE7-B6F3-ED8DAFAA3769}"/>
    <cellStyle name="Įprastas 3 4 3 3 3 2" xfId="2459" xr:uid="{F9D27506-32F6-4C32-B6CF-F78BAD37A8ED}"/>
    <cellStyle name="Įprastas 3 4 3 3 3 2 2" xfId="5020" xr:uid="{42CE7B90-28BD-4CBB-A002-BD021DE5B9CD}"/>
    <cellStyle name="Įprastas 3 4 3 3 3 3" xfId="3740" xr:uid="{BE1415E9-87F9-4B8E-935E-022A64A5492B}"/>
    <cellStyle name="Įprastas 3 4 3 3 4" xfId="1395" xr:uid="{26B6E302-706A-4C05-9566-1A46E4E800A1}"/>
    <cellStyle name="Įprastas 3 4 3 3 4 2" xfId="3956" xr:uid="{7BCD1C67-12AF-4D35-81A5-266976F80F93}"/>
    <cellStyle name="Įprastas 3 4 3 3 5" xfId="2676" xr:uid="{E267CE15-6AE1-4201-B68F-61B1FA4286DA}"/>
    <cellStyle name="Įprastas 3 4 3 4" xfId="194" xr:uid="{894EFB43-E064-44F7-A0D2-008D6EBA1253}"/>
    <cellStyle name="Įprastas 3 4 3 4 2" xfId="596" xr:uid="{1E5603B5-314A-4AD3-A417-1797CBD9D14E}"/>
    <cellStyle name="Įprastas 3 4 3 4 2 2" xfId="1182" xr:uid="{FBFD5CB8-B0A7-40F2-899E-956F2915F964}"/>
    <cellStyle name="Įprastas 3 4 3 4 2 2 2" xfId="2462" xr:uid="{66816130-5D9F-42B6-8CB8-7A7C42376384}"/>
    <cellStyle name="Įprastas 3 4 3 4 2 2 2 2" xfId="5023" xr:uid="{B5DB1EB3-76AC-4646-AA9B-2A87E6288F81}"/>
    <cellStyle name="Įprastas 3 4 3 4 2 2 3" xfId="3743" xr:uid="{80AADEDA-D97E-489F-BB33-C3B2E64F445B}"/>
    <cellStyle name="Įprastas 3 4 3 4 2 3" xfId="1877" xr:uid="{39049320-5F1E-4F5B-A2B2-26EA169C299A}"/>
    <cellStyle name="Įprastas 3 4 3 4 2 3 2" xfId="4438" xr:uid="{D0C0CAE7-5C7E-4896-AC80-55C6D595F061}"/>
    <cellStyle name="Įprastas 3 4 3 4 2 4" xfId="3158" xr:uid="{6D8B4C8C-38BC-480A-925F-3C80BFFE6978}"/>
    <cellStyle name="Įprastas 3 4 3 4 3" xfId="1181" xr:uid="{FC5BF084-90AB-476E-AFC6-2E19413C201C}"/>
    <cellStyle name="Įprastas 3 4 3 4 3 2" xfId="2461" xr:uid="{580B25C0-EDD9-4A1C-891B-B9D3B0AAA967}"/>
    <cellStyle name="Įprastas 3 4 3 4 3 2 2" xfId="5022" xr:uid="{7BB3510B-8E70-4DB4-91A5-C8A6B1DF0A51}"/>
    <cellStyle name="Įprastas 3 4 3 4 3 3" xfId="3742" xr:uid="{6DE8C0D2-D0A4-4209-8AFD-730A593D75B8}"/>
    <cellStyle name="Įprastas 3 4 3 4 4" xfId="1475" xr:uid="{CE767A7A-F20B-4F59-A035-AEF698E36DE4}"/>
    <cellStyle name="Įprastas 3 4 3 4 4 2" xfId="4036" xr:uid="{626E21A2-764A-4844-A801-ECF6AD5C5455}"/>
    <cellStyle name="Įprastas 3 4 3 4 5" xfId="2756" xr:uid="{8CF58EE6-C484-4A1D-9FE9-74BC26617672}"/>
    <cellStyle name="Įprastas 3 4 3 5" xfId="274" xr:uid="{95BEA725-1BC6-4C03-A7DD-84947EE2696B}"/>
    <cellStyle name="Įprastas 3 4 3 5 2" xfId="597" xr:uid="{E46D5413-495F-4D8F-BB57-E786A9527E89}"/>
    <cellStyle name="Įprastas 3 4 3 5 2 2" xfId="1184" xr:uid="{6C71CCE9-4748-4B51-AC4A-86B9FA5D4D3D}"/>
    <cellStyle name="Įprastas 3 4 3 5 2 2 2" xfId="2464" xr:uid="{842229AC-D1CB-438A-9F20-CA6AAFC9EE34}"/>
    <cellStyle name="Įprastas 3 4 3 5 2 2 2 2" xfId="5025" xr:uid="{1965CC69-129E-4BB5-99B1-39581471D593}"/>
    <cellStyle name="Įprastas 3 4 3 5 2 2 3" xfId="3745" xr:uid="{3597BFEE-4194-4425-8566-08AA0559E330}"/>
    <cellStyle name="Įprastas 3 4 3 5 2 3" xfId="1878" xr:uid="{34D3EBD8-4CD8-4995-AE28-6969847953FD}"/>
    <cellStyle name="Įprastas 3 4 3 5 2 3 2" xfId="4439" xr:uid="{03D99779-FFD0-43DC-8EB8-86D84644CCA9}"/>
    <cellStyle name="Įprastas 3 4 3 5 2 4" xfId="3159" xr:uid="{97B00CD7-46CC-44B0-8929-2DE2E0072479}"/>
    <cellStyle name="Įprastas 3 4 3 5 3" xfId="1183" xr:uid="{ED6FFFB7-1061-4F7C-990D-467614F124B6}"/>
    <cellStyle name="Įprastas 3 4 3 5 3 2" xfId="2463" xr:uid="{49F7E453-825A-419B-8AE2-57CDA043AD22}"/>
    <cellStyle name="Įprastas 3 4 3 5 3 2 2" xfId="5024" xr:uid="{AC16F080-AD7A-4CAB-8330-420F96113237}"/>
    <cellStyle name="Įprastas 3 4 3 5 3 3" xfId="3744" xr:uid="{3AD4A9D9-0BAA-4E49-A970-49DBF2BE496A}"/>
    <cellStyle name="Įprastas 3 4 3 5 4" xfId="1555" xr:uid="{F861B387-D6D6-4590-BAB9-EB7CF10EE8C0}"/>
    <cellStyle name="Įprastas 3 4 3 5 4 2" xfId="4116" xr:uid="{A15F2954-87E2-4E42-8AED-C9B62FD59EB8}"/>
    <cellStyle name="Įprastas 3 4 3 5 5" xfId="2836" xr:uid="{A2217A3E-B7CA-4DC2-B357-6D4E36ABC17D}"/>
    <cellStyle name="Įprastas 3 4 3 6" xfId="590" xr:uid="{78A0B9EA-B710-4486-A9B0-C8D3D3741505}"/>
    <cellStyle name="Įprastas 3 4 3 6 2" xfId="1185" xr:uid="{429BB8DE-8677-4631-B921-49628BD37D64}"/>
    <cellStyle name="Įprastas 3 4 3 6 2 2" xfId="2465" xr:uid="{2C54FB37-D67B-4156-9F31-CFC8782AF824}"/>
    <cellStyle name="Įprastas 3 4 3 6 2 2 2" xfId="5026" xr:uid="{6D792035-FEBF-4A6E-A703-13448E2CFEA4}"/>
    <cellStyle name="Įprastas 3 4 3 6 2 3" xfId="3746" xr:uid="{668D522A-3372-4D4D-9DBF-0B9AD319473C}"/>
    <cellStyle name="Įprastas 3 4 3 6 3" xfId="1871" xr:uid="{C669CF07-E8F4-4E0E-9C32-A5D2DBCDAFB5}"/>
    <cellStyle name="Įprastas 3 4 3 6 3 2" xfId="4432" xr:uid="{0D9EA69E-4343-4A90-B579-EBCE08F8119E}"/>
    <cellStyle name="Įprastas 3 4 3 6 4" xfId="3152" xr:uid="{79108B37-1FFA-4F76-8B8C-A3931CC57F93}"/>
    <cellStyle name="Įprastas 3 4 3 7" xfId="1170" xr:uid="{E9B17A85-B0F8-40C7-AA22-38ABFE7D35C1}"/>
    <cellStyle name="Įprastas 3 4 3 7 2" xfId="2450" xr:uid="{D116240A-6D23-45CA-B7E4-C18642CD4B80}"/>
    <cellStyle name="Įprastas 3 4 3 7 2 2" xfId="5011" xr:uid="{C12E51CD-7B3B-4C5D-9D25-BC5E5BC922E3}"/>
    <cellStyle name="Įprastas 3 4 3 7 3" xfId="3731" xr:uid="{FD5DE1CC-0A26-4E8B-83A3-14C4DB59787F}"/>
    <cellStyle name="Įprastas 3 4 3 8" xfId="1315" xr:uid="{92E25C11-5BBD-4C76-922E-51D594A5A7F5}"/>
    <cellStyle name="Įprastas 3 4 3 8 2" xfId="3876" xr:uid="{1B6CA596-60DC-4C82-AA32-8F4F21EDAA91}"/>
    <cellStyle name="Įprastas 3 4 3 9" xfId="2596" xr:uid="{DA73E125-3E7D-42D6-8CD7-F012597AAE98}"/>
    <cellStyle name="Įprastas 3 4 4" xfId="54" xr:uid="{0C769D85-95B8-42C8-AA67-5B6E36CC3B20}"/>
    <cellStyle name="Įprastas 3 4 4 2" xfId="134" xr:uid="{D8EA3382-9FDC-45A1-A496-86349CD21018}"/>
    <cellStyle name="Įprastas 3 4 4 2 2" xfId="599" xr:uid="{7B124EED-B873-4364-B8F3-F98AA6761C19}"/>
    <cellStyle name="Įprastas 3 4 4 2 2 2" xfId="1188" xr:uid="{FB5E4696-998E-4382-BB7A-75DF1FFD0C2B}"/>
    <cellStyle name="Įprastas 3 4 4 2 2 2 2" xfId="2468" xr:uid="{C37FBB1D-DC56-4DA9-B4F3-0B22F5BAC4E2}"/>
    <cellStyle name="Įprastas 3 4 4 2 2 2 2 2" xfId="5029" xr:uid="{306FEC21-F476-432C-A81C-4EE9A1374C1C}"/>
    <cellStyle name="Įprastas 3 4 4 2 2 2 3" xfId="3749" xr:uid="{10F0C369-F5F8-4C59-BCDA-4E6E131842D2}"/>
    <cellStyle name="Įprastas 3 4 4 2 2 3" xfId="1880" xr:uid="{D58D91A7-018D-4221-95F1-3FCA09020A4C}"/>
    <cellStyle name="Įprastas 3 4 4 2 2 3 2" xfId="4441" xr:uid="{BB680D96-7391-442F-BC16-EB9D4A41ECBF}"/>
    <cellStyle name="Įprastas 3 4 4 2 2 4" xfId="3161" xr:uid="{1F1A4D74-CB7B-452A-9861-C70CCE3F601E}"/>
    <cellStyle name="Įprastas 3 4 4 2 3" xfId="1187" xr:uid="{C3847FB6-AA4E-42F9-A4D1-6FD8BE0DF24E}"/>
    <cellStyle name="Įprastas 3 4 4 2 3 2" xfId="2467" xr:uid="{408F8824-B386-4E0F-8275-E25AB110FDCF}"/>
    <cellStyle name="Įprastas 3 4 4 2 3 2 2" xfId="5028" xr:uid="{17268D6F-3DB4-4A74-8D3D-915A699D9C8D}"/>
    <cellStyle name="Įprastas 3 4 4 2 3 3" xfId="3748" xr:uid="{912D7E97-7DC3-4247-8FD5-F4D5D408D245}"/>
    <cellStyle name="Įprastas 3 4 4 2 4" xfId="1415" xr:uid="{00A8FDE1-00E9-477A-8839-A382B5658951}"/>
    <cellStyle name="Įprastas 3 4 4 2 4 2" xfId="3976" xr:uid="{284A61E6-E966-4039-8220-33E274A8230B}"/>
    <cellStyle name="Įprastas 3 4 4 2 5" xfId="2696" xr:uid="{9DC344AD-4F31-4BB8-A4CC-D267ECDEEB36}"/>
    <cellStyle name="Įprastas 3 4 4 3" xfId="214" xr:uid="{D0453060-3596-47E8-A8A1-D7D06B206E89}"/>
    <cellStyle name="Įprastas 3 4 4 3 2" xfId="600" xr:uid="{AAC24DE0-71B6-4B32-B304-FDEC6CA83646}"/>
    <cellStyle name="Įprastas 3 4 4 3 2 2" xfId="1190" xr:uid="{7F5067E2-20A1-4339-B701-788942599F70}"/>
    <cellStyle name="Įprastas 3 4 4 3 2 2 2" xfId="2470" xr:uid="{52CE6B9C-8E83-40DA-BDD8-72308EDD9893}"/>
    <cellStyle name="Įprastas 3 4 4 3 2 2 2 2" xfId="5031" xr:uid="{626C25CB-7227-4C33-8DAB-2D63F8192E6F}"/>
    <cellStyle name="Įprastas 3 4 4 3 2 2 3" xfId="3751" xr:uid="{FCC61B1B-65C4-4FF4-8C11-BD9D2F2A43ED}"/>
    <cellStyle name="Įprastas 3 4 4 3 2 3" xfId="1881" xr:uid="{67987F4E-3EDC-47BF-8804-EFFF302BB140}"/>
    <cellStyle name="Įprastas 3 4 4 3 2 3 2" xfId="4442" xr:uid="{F6272097-8367-4FAD-BA75-0FC8628172C4}"/>
    <cellStyle name="Įprastas 3 4 4 3 2 4" xfId="3162" xr:uid="{581BB454-BFB2-4CE7-8616-4CC6A46C14DC}"/>
    <cellStyle name="Įprastas 3 4 4 3 3" xfId="1189" xr:uid="{91C119C6-043E-48A9-AD1C-BF3A7D0EF6B8}"/>
    <cellStyle name="Įprastas 3 4 4 3 3 2" xfId="2469" xr:uid="{7FAD8D52-4CCE-4238-AE48-780C3F5ED912}"/>
    <cellStyle name="Įprastas 3 4 4 3 3 2 2" xfId="5030" xr:uid="{2AE4331D-1820-4947-AE76-AB3E2724A8FD}"/>
    <cellStyle name="Įprastas 3 4 4 3 3 3" xfId="3750" xr:uid="{31D578DE-7279-4987-9CCF-9E6C09962A2F}"/>
    <cellStyle name="Įprastas 3 4 4 3 4" xfId="1495" xr:uid="{568F8E35-669C-4C02-8C15-B841D224431C}"/>
    <cellStyle name="Įprastas 3 4 4 3 4 2" xfId="4056" xr:uid="{FB343748-EF76-46D8-841A-1C14E6FA391A}"/>
    <cellStyle name="Įprastas 3 4 4 3 5" xfId="2776" xr:uid="{4BA7A869-F5B6-4675-844E-D375C11E12AF}"/>
    <cellStyle name="Įprastas 3 4 4 4" xfId="294" xr:uid="{CFA8E2C6-FA91-4264-8ADC-167D010F87EF}"/>
    <cellStyle name="Įprastas 3 4 4 4 2" xfId="601" xr:uid="{AFE79568-DA10-4618-835D-4C019474E216}"/>
    <cellStyle name="Įprastas 3 4 4 4 2 2" xfId="1192" xr:uid="{18CC4858-55C7-407E-A3C1-753CB7B0BA95}"/>
    <cellStyle name="Įprastas 3 4 4 4 2 2 2" xfId="2472" xr:uid="{B479AC46-0D95-464A-A5E2-203ADB13FF4F}"/>
    <cellStyle name="Įprastas 3 4 4 4 2 2 2 2" xfId="5033" xr:uid="{C07B0154-D0EB-44B4-A369-359DB85BDBE0}"/>
    <cellStyle name="Įprastas 3 4 4 4 2 2 3" xfId="3753" xr:uid="{605D080E-A5C9-4DAF-BDA6-738BBE740BAB}"/>
    <cellStyle name="Įprastas 3 4 4 4 2 3" xfId="1882" xr:uid="{53895B24-C86A-48EF-82ED-1786000D00CA}"/>
    <cellStyle name="Įprastas 3 4 4 4 2 3 2" xfId="4443" xr:uid="{DA7D3719-D17B-47A4-B4D4-6D1683F9573D}"/>
    <cellStyle name="Įprastas 3 4 4 4 2 4" xfId="3163" xr:uid="{CD13A3D2-735C-4A2F-99C1-5AC7AB7DB90F}"/>
    <cellStyle name="Įprastas 3 4 4 4 3" xfId="1191" xr:uid="{C1EEE0F3-6556-4432-A326-AA18454EA397}"/>
    <cellStyle name="Įprastas 3 4 4 4 3 2" xfId="2471" xr:uid="{F91A83F3-E1D1-4924-9E07-4777EBD25CF8}"/>
    <cellStyle name="Įprastas 3 4 4 4 3 2 2" xfId="5032" xr:uid="{822271C3-5B44-406A-9DCC-B6AA7B03197A}"/>
    <cellStyle name="Įprastas 3 4 4 4 3 3" xfId="3752" xr:uid="{A6688A6B-7D10-47A9-93B5-2D15242AFA58}"/>
    <cellStyle name="Įprastas 3 4 4 4 4" xfId="1575" xr:uid="{076176AE-AC09-4BBD-A762-D1AD414BB09C}"/>
    <cellStyle name="Įprastas 3 4 4 4 4 2" xfId="4136" xr:uid="{457A9315-B251-41D0-8FC8-27806EC758BA}"/>
    <cellStyle name="Įprastas 3 4 4 4 5" xfId="2856" xr:uid="{4C6C245E-5321-43D0-8541-B869018B7D28}"/>
    <cellStyle name="Įprastas 3 4 4 5" xfId="598" xr:uid="{480425B8-1631-425A-82D0-3249755ED986}"/>
    <cellStyle name="Įprastas 3 4 4 5 2" xfId="1193" xr:uid="{717AE07F-855A-4107-8448-0802388AA1DB}"/>
    <cellStyle name="Įprastas 3 4 4 5 2 2" xfId="2473" xr:uid="{3F009050-89ED-439D-84C1-2A3EC9C146E7}"/>
    <cellStyle name="Įprastas 3 4 4 5 2 2 2" xfId="5034" xr:uid="{1F7CD57E-7B06-49E9-B8C6-C801BFD35017}"/>
    <cellStyle name="Įprastas 3 4 4 5 2 3" xfId="3754" xr:uid="{AA2EA6E8-B151-42C3-9909-D4E7FC9121EF}"/>
    <cellStyle name="Įprastas 3 4 4 5 3" xfId="1879" xr:uid="{7A373790-AB68-4881-BBD6-924AA38626A2}"/>
    <cellStyle name="Įprastas 3 4 4 5 3 2" xfId="4440" xr:uid="{320C7464-1A21-44BE-A05B-88D03B4CDC95}"/>
    <cellStyle name="Įprastas 3 4 4 5 4" xfId="3160" xr:uid="{2E8964AC-5AFD-42E9-89D0-D8194C0BBAF5}"/>
    <cellStyle name="Įprastas 3 4 4 6" xfId="1186" xr:uid="{1D800841-BB32-4E46-A58A-479FA7BF3D0B}"/>
    <cellStyle name="Įprastas 3 4 4 6 2" xfId="2466" xr:uid="{264B58DF-117C-4714-9F09-C85215D8B021}"/>
    <cellStyle name="Įprastas 3 4 4 6 2 2" xfId="5027" xr:uid="{593572A4-F125-4419-9599-0BB7FBDFBA35}"/>
    <cellStyle name="Įprastas 3 4 4 6 3" xfId="3747" xr:uid="{DE959BD7-DF19-437A-A224-66A683E2DB31}"/>
    <cellStyle name="Įprastas 3 4 4 7" xfId="1335" xr:uid="{845D3F42-50EF-4F2C-AF8A-3D1A3421B967}"/>
    <cellStyle name="Įprastas 3 4 4 7 2" xfId="3896" xr:uid="{2AC9801C-9B0C-4FC0-92ED-5020A852AD3B}"/>
    <cellStyle name="Įprastas 3 4 4 8" xfId="2616" xr:uid="{C79BB5DC-3D9D-4D11-8099-40F446184C31}"/>
    <cellStyle name="Įprastas 3 4 5" xfId="94" xr:uid="{12D58771-AC70-4522-8654-59F22F925907}"/>
    <cellStyle name="Įprastas 3 4 5 2" xfId="602" xr:uid="{E8ADC51A-FAB7-4D51-B730-806369EEECE1}"/>
    <cellStyle name="Įprastas 3 4 5 2 2" xfId="1195" xr:uid="{1CF1B4F4-76AA-4DC4-8E34-C24367780BAA}"/>
    <cellStyle name="Įprastas 3 4 5 2 2 2" xfId="2475" xr:uid="{B4D9BFFD-0C26-4C8D-BD0B-1B4835BFBB95}"/>
    <cellStyle name="Įprastas 3 4 5 2 2 2 2" xfId="5036" xr:uid="{C56ED32A-E294-4193-B234-34C10A45D8D0}"/>
    <cellStyle name="Įprastas 3 4 5 2 2 3" xfId="3756" xr:uid="{51241416-E627-4187-8C19-11EEF482AFFF}"/>
    <cellStyle name="Įprastas 3 4 5 2 3" xfId="1883" xr:uid="{41C71B9B-F420-4715-B199-8642E79FA3F5}"/>
    <cellStyle name="Įprastas 3 4 5 2 3 2" xfId="4444" xr:uid="{1EEC85AA-DE23-48D1-9983-F9F4F9214F49}"/>
    <cellStyle name="Įprastas 3 4 5 2 4" xfId="3164" xr:uid="{C72F4DD1-814E-415A-908D-9D40E08DB44D}"/>
    <cellStyle name="Įprastas 3 4 5 3" xfId="1194" xr:uid="{5A956AA5-85E4-4E58-8A37-6D0C6044636A}"/>
    <cellStyle name="Įprastas 3 4 5 3 2" xfId="2474" xr:uid="{46BDB3D9-AB1E-46C7-A7AB-62A67C6C8EDA}"/>
    <cellStyle name="Įprastas 3 4 5 3 2 2" xfId="5035" xr:uid="{C188F1E9-4982-4174-9A26-68D790F83EC7}"/>
    <cellStyle name="Įprastas 3 4 5 3 3" xfId="3755" xr:uid="{1AD1FB35-75C0-4867-BE5B-99CFFAADB6E2}"/>
    <cellStyle name="Įprastas 3 4 5 4" xfId="1375" xr:uid="{AAEA0168-4A5B-4314-9079-073CAD648F63}"/>
    <cellStyle name="Įprastas 3 4 5 4 2" xfId="3936" xr:uid="{4366FEEB-3152-44DA-84A7-A05648BE4A42}"/>
    <cellStyle name="Įprastas 3 4 5 5" xfId="2656" xr:uid="{5025DEB8-30BC-4C73-92CE-31CD97391A52}"/>
    <cellStyle name="Įprastas 3 4 6" xfId="174" xr:uid="{BAD1A819-7C46-4EAE-997E-D739CAA494ED}"/>
    <cellStyle name="Įprastas 3 4 6 2" xfId="603" xr:uid="{F5EB9EEC-0468-4DFE-8074-C69E20A11E68}"/>
    <cellStyle name="Įprastas 3 4 6 2 2" xfId="1197" xr:uid="{18CFFFA8-EBA9-4EA2-A54F-B7DB73979AB6}"/>
    <cellStyle name="Įprastas 3 4 6 2 2 2" xfId="2477" xr:uid="{FCB0C87B-5B55-496D-9A0F-B2FCE36E6A5C}"/>
    <cellStyle name="Įprastas 3 4 6 2 2 2 2" xfId="5038" xr:uid="{1015BB36-49BE-4D87-BA1D-DE522CE5A48C}"/>
    <cellStyle name="Įprastas 3 4 6 2 2 3" xfId="3758" xr:uid="{ABA748B0-95A9-4132-8B55-2335DBDD528D}"/>
    <cellStyle name="Įprastas 3 4 6 2 3" xfId="1884" xr:uid="{7F742100-03CA-4E5C-B6C2-312A64B84E0E}"/>
    <cellStyle name="Įprastas 3 4 6 2 3 2" xfId="4445" xr:uid="{0DDC3E10-686B-4280-9325-EBAD75F1F250}"/>
    <cellStyle name="Įprastas 3 4 6 2 4" xfId="3165" xr:uid="{3C0A4658-70C5-4606-BF7C-798104D861C9}"/>
    <cellStyle name="Įprastas 3 4 6 3" xfId="1196" xr:uid="{06DFCA57-38EA-4DBB-8C03-0945832E45B8}"/>
    <cellStyle name="Įprastas 3 4 6 3 2" xfId="2476" xr:uid="{277FDDCD-BC06-4B0F-9BB4-5511C0D74D0C}"/>
    <cellStyle name="Įprastas 3 4 6 3 2 2" xfId="5037" xr:uid="{93FBD180-E471-457F-BE90-E3D991667301}"/>
    <cellStyle name="Įprastas 3 4 6 3 3" xfId="3757" xr:uid="{902CF465-5B7B-4C40-B69C-58CCF3050649}"/>
    <cellStyle name="Įprastas 3 4 6 4" xfId="1455" xr:uid="{E1711EB6-2125-4ABA-B6F0-E4EA49310588}"/>
    <cellStyle name="Įprastas 3 4 6 4 2" xfId="4016" xr:uid="{2BAB7C11-23EA-4AA4-A512-24858DDC64E3}"/>
    <cellStyle name="Įprastas 3 4 6 5" xfId="2736" xr:uid="{DC489828-19E0-43C9-8CDB-23707F4C3F24}"/>
    <cellStyle name="Įprastas 3 4 7" xfId="254" xr:uid="{6885CF5D-7E99-4F4F-A4D8-0963F4CA98B8}"/>
    <cellStyle name="Įprastas 3 4 7 2" xfId="604" xr:uid="{3190714B-1044-4C00-A4BE-4BBCBBA3CA58}"/>
    <cellStyle name="Įprastas 3 4 7 2 2" xfId="1199" xr:uid="{384598B3-3A1C-4DD8-AE57-2CB340E01306}"/>
    <cellStyle name="Įprastas 3 4 7 2 2 2" xfId="2479" xr:uid="{FDFE5FE0-E0CF-4A61-B8EF-31C33D042242}"/>
    <cellStyle name="Įprastas 3 4 7 2 2 2 2" xfId="5040" xr:uid="{2627CC67-48DD-462C-826E-B8086833E562}"/>
    <cellStyle name="Įprastas 3 4 7 2 2 3" xfId="3760" xr:uid="{6F218DBC-94BD-43C6-9227-30123483C785}"/>
    <cellStyle name="Įprastas 3 4 7 2 3" xfId="1885" xr:uid="{DB57F807-A045-453E-BA26-687B0014681C}"/>
    <cellStyle name="Įprastas 3 4 7 2 3 2" xfId="4446" xr:uid="{858D353C-4FE7-47C1-9D39-BE2D93D4B024}"/>
    <cellStyle name="Įprastas 3 4 7 2 4" xfId="3166" xr:uid="{B85F8177-E6D5-46EC-B59B-980232B2A042}"/>
    <cellStyle name="Įprastas 3 4 7 3" xfId="1198" xr:uid="{A2958848-556F-43A1-A9BC-20F651922033}"/>
    <cellStyle name="Įprastas 3 4 7 3 2" xfId="2478" xr:uid="{5D2C7A1D-4A7F-4652-B95A-B47676924539}"/>
    <cellStyle name="Įprastas 3 4 7 3 2 2" xfId="5039" xr:uid="{C19759DE-7D0E-4016-9E4E-44FFF936DFD5}"/>
    <cellStyle name="Įprastas 3 4 7 3 3" xfId="3759" xr:uid="{6629DCDD-0E48-469A-B35D-19B01E76E5EF}"/>
    <cellStyle name="Įprastas 3 4 7 4" xfId="1535" xr:uid="{4649AB3A-B063-4544-B80B-6C79A9E71BA1}"/>
    <cellStyle name="Įprastas 3 4 7 4 2" xfId="4096" xr:uid="{897827FF-10E1-4C4D-9203-C2D012D201A9}"/>
    <cellStyle name="Įprastas 3 4 7 5" xfId="2816" xr:uid="{4F16B60D-BF65-42A9-8E92-98F90DBDCFEA}"/>
    <cellStyle name="Įprastas 3 4 8" xfId="573" xr:uid="{25F30898-B899-485A-B7E3-2D5EE0527915}"/>
    <cellStyle name="Įprastas 3 4 8 2" xfId="1200" xr:uid="{0C5CA546-7272-4578-9553-EF1892B0EC23}"/>
    <cellStyle name="Įprastas 3 4 8 2 2" xfId="2480" xr:uid="{65CD5B95-A9D0-496D-814C-34F9AC9DA00D}"/>
    <cellStyle name="Įprastas 3 4 8 2 2 2" xfId="5041" xr:uid="{E14E3895-C13D-44F9-889E-C4621CB68EB1}"/>
    <cellStyle name="Įprastas 3 4 8 2 3" xfId="3761" xr:uid="{8B527DC9-CD6B-4218-B593-321235232372}"/>
    <cellStyle name="Įprastas 3 4 8 3" xfId="1854" xr:uid="{499F79F8-BC7B-4C74-A3EE-E7CBD54E3ABB}"/>
    <cellStyle name="Įprastas 3 4 8 3 2" xfId="4415" xr:uid="{9C4B80A5-8047-422F-B4D1-59FD081F97FC}"/>
    <cellStyle name="Įprastas 3 4 8 4" xfId="3135" xr:uid="{ECD8044F-EA25-4E13-9CD5-B7728EA7D2DA}"/>
    <cellStyle name="Įprastas 3 4 9" xfId="1137" xr:uid="{7D0E8D16-A784-4F26-AB85-C6A6BDF0B473}"/>
    <cellStyle name="Įprastas 3 4 9 2" xfId="2417" xr:uid="{12412407-99FB-4438-99F7-6B85F4D9BD5E}"/>
    <cellStyle name="Įprastas 3 4 9 2 2" xfId="4978" xr:uid="{CC491B9D-6C0C-4553-A747-34E38BCAA28B}"/>
    <cellStyle name="Įprastas 3 4 9 3" xfId="3698" xr:uid="{7F9E22C4-3314-4388-9D5B-C477B0864632}"/>
    <cellStyle name="Įprastas 3 5" xfId="18" xr:uid="{00000000-0005-0000-0000-00001A000000}"/>
    <cellStyle name="Įprastas 3 5 10" xfId="2580" xr:uid="{85D499FE-820F-43FC-A204-FF5D85CE88CF}"/>
    <cellStyle name="Įprastas 3 5 2" xfId="38" xr:uid="{5532F4D8-B1F5-44B2-AC73-7337AFCC376F}"/>
    <cellStyle name="Įprastas 3 5 2 2" xfId="78" xr:uid="{7B27C665-BF41-4AAA-9846-ABAFE4AFB8B1}"/>
    <cellStyle name="Įprastas 3 5 2 2 2" xfId="158" xr:uid="{39F69037-1B12-4FED-AD67-379411C37277}"/>
    <cellStyle name="Įprastas 3 5 2 2 2 2" xfId="608" xr:uid="{C4C1CC8B-5454-4F1F-90D3-9B72B6C1733A}"/>
    <cellStyle name="Įprastas 3 5 2 2 2 2 2" xfId="1205" xr:uid="{B1D63DAC-9904-4385-A203-13003C08322E}"/>
    <cellStyle name="Įprastas 3 5 2 2 2 2 2 2" xfId="2485" xr:uid="{4B2657C8-3B34-4A7A-9E6E-4EF75A5BD8B1}"/>
    <cellStyle name="Įprastas 3 5 2 2 2 2 2 2 2" xfId="5046" xr:uid="{3A295768-4158-4BE4-8BDD-7D68DA140554}"/>
    <cellStyle name="Įprastas 3 5 2 2 2 2 2 3" xfId="3766" xr:uid="{7796DB00-3393-42A8-ACC3-25BB056F0BBB}"/>
    <cellStyle name="Įprastas 3 5 2 2 2 2 3" xfId="1889" xr:uid="{29E0BF55-80EF-42A4-A9E5-6C0483A6E184}"/>
    <cellStyle name="Įprastas 3 5 2 2 2 2 3 2" xfId="4450" xr:uid="{9CFCA9F2-9158-4620-B205-D087F15AD423}"/>
    <cellStyle name="Įprastas 3 5 2 2 2 2 4" xfId="3170" xr:uid="{36EE8544-3E17-45AE-BC76-F93D04C508E1}"/>
    <cellStyle name="Įprastas 3 5 2 2 2 3" xfId="1204" xr:uid="{0EBD3F2F-9BB7-437A-A6F5-B52926B2BE1E}"/>
    <cellStyle name="Įprastas 3 5 2 2 2 3 2" xfId="2484" xr:uid="{0D9AB7FE-92A1-424D-968D-928871CEF778}"/>
    <cellStyle name="Įprastas 3 5 2 2 2 3 2 2" xfId="5045" xr:uid="{FFAE3F57-3924-4151-BAE9-A0804F7BCCA3}"/>
    <cellStyle name="Įprastas 3 5 2 2 2 3 3" xfId="3765" xr:uid="{7CD8F49F-3607-47CE-AFAF-90FB4E0EE81B}"/>
    <cellStyle name="Įprastas 3 5 2 2 2 4" xfId="1439" xr:uid="{72A9DC5C-BB28-4D6D-A168-921E068DF559}"/>
    <cellStyle name="Įprastas 3 5 2 2 2 4 2" xfId="4000" xr:uid="{5C8071DF-FF65-46F2-8B43-D3553B9AC011}"/>
    <cellStyle name="Įprastas 3 5 2 2 2 5" xfId="2720" xr:uid="{33C71ABB-DC69-46FD-9CC1-90A8C7EE8DB9}"/>
    <cellStyle name="Įprastas 3 5 2 2 3" xfId="238" xr:uid="{27C1679C-9130-4D12-83AE-F2B32E70076D}"/>
    <cellStyle name="Įprastas 3 5 2 2 3 2" xfId="609" xr:uid="{92EDADF6-5A29-4492-B107-05B03D5D93B3}"/>
    <cellStyle name="Įprastas 3 5 2 2 3 2 2" xfId="1207" xr:uid="{8C77B277-53EF-462B-8AF2-4277EBB6C031}"/>
    <cellStyle name="Įprastas 3 5 2 2 3 2 2 2" xfId="2487" xr:uid="{A153362F-0C88-41CC-B405-419A35808C10}"/>
    <cellStyle name="Įprastas 3 5 2 2 3 2 2 2 2" xfId="5048" xr:uid="{0582AB02-0942-4F24-9930-7F472AF541E1}"/>
    <cellStyle name="Įprastas 3 5 2 2 3 2 2 3" xfId="3768" xr:uid="{788A99FE-3705-491D-9597-3EAC240F9B16}"/>
    <cellStyle name="Įprastas 3 5 2 2 3 2 3" xfId="1890" xr:uid="{026416BC-EEFE-4E03-B2B5-DA1D6E920C80}"/>
    <cellStyle name="Įprastas 3 5 2 2 3 2 3 2" xfId="4451" xr:uid="{BD0BDD2E-DCFC-41E5-9815-E52806051E6E}"/>
    <cellStyle name="Įprastas 3 5 2 2 3 2 4" xfId="3171" xr:uid="{4ACD1DAF-DF9B-470E-8CB0-6A9364673C4F}"/>
    <cellStyle name="Įprastas 3 5 2 2 3 3" xfId="1206" xr:uid="{D1DF3523-B2AE-41BD-AAA3-DF9ACE0B9404}"/>
    <cellStyle name="Įprastas 3 5 2 2 3 3 2" xfId="2486" xr:uid="{1067E169-3343-4327-A8D4-C80686A8A807}"/>
    <cellStyle name="Įprastas 3 5 2 2 3 3 2 2" xfId="5047" xr:uid="{1D3328C6-73CC-404B-A447-69955777A878}"/>
    <cellStyle name="Įprastas 3 5 2 2 3 3 3" xfId="3767" xr:uid="{CE9CE806-840D-4169-82B0-7F136E19AA0D}"/>
    <cellStyle name="Įprastas 3 5 2 2 3 4" xfId="1519" xr:uid="{812AD69A-862B-47EA-B61D-4EBC075793A9}"/>
    <cellStyle name="Įprastas 3 5 2 2 3 4 2" xfId="4080" xr:uid="{397917F8-684D-41B9-97C9-678144BC1205}"/>
    <cellStyle name="Įprastas 3 5 2 2 3 5" xfId="2800" xr:uid="{9D09AB59-DE93-4129-9CE5-409166EA9A9F}"/>
    <cellStyle name="Įprastas 3 5 2 2 4" xfId="318" xr:uid="{66210199-B23E-4B5A-9876-9F4A9D783BE4}"/>
    <cellStyle name="Įprastas 3 5 2 2 4 2" xfId="610" xr:uid="{D3747D4F-F085-41F3-9E10-19B383D5652F}"/>
    <cellStyle name="Įprastas 3 5 2 2 4 2 2" xfId="1209" xr:uid="{0EA450C6-7074-4EF9-8C0C-BF9E9D9AB88D}"/>
    <cellStyle name="Įprastas 3 5 2 2 4 2 2 2" xfId="2489" xr:uid="{A8FFA156-DDA6-4299-9B45-5F48329D75F7}"/>
    <cellStyle name="Įprastas 3 5 2 2 4 2 2 2 2" xfId="5050" xr:uid="{8855E74A-8E5A-4B0D-B4B4-254F521EFFAE}"/>
    <cellStyle name="Įprastas 3 5 2 2 4 2 2 3" xfId="3770" xr:uid="{C5F74EA1-A2CD-4E92-881B-A29CF159551D}"/>
    <cellStyle name="Įprastas 3 5 2 2 4 2 3" xfId="1891" xr:uid="{F03C1973-0D36-4934-9E92-6DB8435470CB}"/>
    <cellStyle name="Įprastas 3 5 2 2 4 2 3 2" xfId="4452" xr:uid="{C9647A3C-C99C-4E0F-B520-5F5124848B61}"/>
    <cellStyle name="Įprastas 3 5 2 2 4 2 4" xfId="3172" xr:uid="{9525A3C0-4F96-4E45-A743-9C113A095885}"/>
    <cellStyle name="Įprastas 3 5 2 2 4 3" xfId="1208" xr:uid="{7C9C3F94-4A87-4C11-8347-5B633AAAA3FF}"/>
    <cellStyle name="Įprastas 3 5 2 2 4 3 2" xfId="2488" xr:uid="{D88544F6-83B2-46E3-87EE-35E4434017DA}"/>
    <cellStyle name="Įprastas 3 5 2 2 4 3 2 2" xfId="5049" xr:uid="{804E2A9A-03B8-42DB-83FD-1813F88A8E0D}"/>
    <cellStyle name="Įprastas 3 5 2 2 4 3 3" xfId="3769" xr:uid="{FD0318ED-D6BD-4A53-ACD8-A92F271C0955}"/>
    <cellStyle name="Įprastas 3 5 2 2 4 4" xfId="1599" xr:uid="{F9EB9F51-A8D9-4000-8D70-E04EFB8AEC38}"/>
    <cellStyle name="Įprastas 3 5 2 2 4 4 2" xfId="4160" xr:uid="{AD512785-C1EB-4331-ADED-A56A47049699}"/>
    <cellStyle name="Įprastas 3 5 2 2 4 5" xfId="2880" xr:uid="{7650D906-5B2C-4C93-A1B0-B793948B6C10}"/>
    <cellStyle name="Įprastas 3 5 2 2 5" xfId="607" xr:uid="{00F4201A-1FC1-4C0B-9602-F4B5E287B357}"/>
    <cellStyle name="Įprastas 3 5 2 2 5 2" xfId="1210" xr:uid="{FFAB7BA5-F80A-4ADA-9EAC-71DDB84ABE07}"/>
    <cellStyle name="Įprastas 3 5 2 2 5 2 2" xfId="2490" xr:uid="{989A0156-F421-42D3-A133-A9DEA29A97A6}"/>
    <cellStyle name="Įprastas 3 5 2 2 5 2 2 2" xfId="5051" xr:uid="{26F4BBB6-3BA5-49A8-8366-5483EAA9FE70}"/>
    <cellStyle name="Įprastas 3 5 2 2 5 2 3" xfId="3771" xr:uid="{5BF62E05-354F-434D-A745-933A54EF7D6F}"/>
    <cellStyle name="Įprastas 3 5 2 2 5 3" xfId="1888" xr:uid="{047F839A-E0D7-485F-A4BE-FCBF82D2BF56}"/>
    <cellStyle name="Įprastas 3 5 2 2 5 3 2" xfId="4449" xr:uid="{9257AEA1-C05C-4061-96D8-43167C8A6A2E}"/>
    <cellStyle name="Įprastas 3 5 2 2 5 4" xfId="3169" xr:uid="{46BFA6CF-03DE-4D1E-BAC3-A901146B6F16}"/>
    <cellStyle name="Įprastas 3 5 2 2 6" xfId="1203" xr:uid="{30F4F4B4-11F5-4F05-8325-A2BA551160B1}"/>
    <cellStyle name="Įprastas 3 5 2 2 6 2" xfId="2483" xr:uid="{E2482319-C2BC-4B0A-9454-C40BDA169D0B}"/>
    <cellStyle name="Įprastas 3 5 2 2 6 2 2" xfId="5044" xr:uid="{A9B7AB79-481C-4DD2-B6B0-5F23FD746F40}"/>
    <cellStyle name="Įprastas 3 5 2 2 6 3" xfId="3764" xr:uid="{24504B72-DF73-44F1-9244-87F9F33F4639}"/>
    <cellStyle name="Įprastas 3 5 2 2 7" xfId="1359" xr:uid="{F8495E1F-F0BB-48E2-A1BB-9C01F54F9B04}"/>
    <cellStyle name="Įprastas 3 5 2 2 7 2" xfId="3920" xr:uid="{AB4736D5-AEB8-4A12-B402-FB00C9D58314}"/>
    <cellStyle name="Įprastas 3 5 2 2 8" xfId="2640" xr:uid="{21807F51-97CE-4005-9502-23FBA88A1EF0}"/>
    <cellStyle name="Įprastas 3 5 2 3" xfId="118" xr:uid="{37859F69-DB9C-4617-B404-FB076DF7CE23}"/>
    <cellStyle name="Įprastas 3 5 2 3 2" xfId="611" xr:uid="{837A82D2-DFD5-4EB6-9750-045027B6C9F9}"/>
    <cellStyle name="Įprastas 3 5 2 3 2 2" xfId="1212" xr:uid="{3F84DF8A-1CB9-4DC2-978A-561BF48450B7}"/>
    <cellStyle name="Įprastas 3 5 2 3 2 2 2" xfId="2492" xr:uid="{AAADC016-5B50-4999-B5F5-0A1D83ABF507}"/>
    <cellStyle name="Įprastas 3 5 2 3 2 2 2 2" xfId="5053" xr:uid="{816D8AAD-6AD3-431F-8E5F-917FC399572C}"/>
    <cellStyle name="Įprastas 3 5 2 3 2 2 3" xfId="3773" xr:uid="{68F68B63-9F51-44E4-A8CF-D680DC5BB5FE}"/>
    <cellStyle name="Įprastas 3 5 2 3 2 3" xfId="1892" xr:uid="{9FD0629C-8135-47CE-B889-4C60045ECE34}"/>
    <cellStyle name="Įprastas 3 5 2 3 2 3 2" xfId="4453" xr:uid="{7B446492-EB96-4143-A55B-A7BA4DD7FD3F}"/>
    <cellStyle name="Įprastas 3 5 2 3 2 4" xfId="3173" xr:uid="{452BE67B-41AD-44E6-A9EA-7CC64735DC16}"/>
    <cellStyle name="Įprastas 3 5 2 3 3" xfId="1211" xr:uid="{B1A4097A-9C4B-458C-B943-77C427805AEF}"/>
    <cellStyle name="Įprastas 3 5 2 3 3 2" xfId="2491" xr:uid="{81183EF3-7D2E-4C91-BEEF-7E0AB4FC6A4A}"/>
    <cellStyle name="Įprastas 3 5 2 3 3 2 2" xfId="5052" xr:uid="{ADD2F48E-81B4-4155-807C-F505EF1FB549}"/>
    <cellStyle name="Įprastas 3 5 2 3 3 3" xfId="3772" xr:uid="{A7A264B3-54C9-41CF-A64E-F7031577E066}"/>
    <cellStyle name="Įprastas 3 5 2 3 4" xfId="1399" xr:uid="{552BF87A-2F37-4138-82F7-5CA71C2BC0EC}"/>
    <cellStyle name="Įprastas 3 5 2 3 4 2" xfId="3960" xr:uid="{659F7A8D-9C31-4784-93D3-3E7FE18474E1}"/>
    <cellStyle name="Įprastas 3 5 2 3 5" xfId="2680" xr:uid="{3578F841-C848-45D5-8B59-EF4887ECF0EB}"/>
    <cellStyle name="Įprastas 3 5 2 4" xfId="198" xr:uid="{4B937830-DB19-4D7A-AD3A-59898E8EEFFC}"/>
    <cellStyle name="Įprastas 3 5 2 4 2" xfId="612" xr:uid="{33897025-9090-4E3A-ADEF-4561A29B73CE}"/>
    <cellStyle name="Įprastas 3 5 2 4 2 2" xfId="1214" xr:uid="{80D89B24-37E1-4A73-83D2-07ADB3D45E0F}"/>
    <cellStyle name="Įprastas 3 5 2 4 2 2 2" xfId="2494" xr:uid="{3803642E-084A-461B-93F9-734E95000D33}"/>
    <cellStyle name="Įprastas 3 5 2 4 2 2 2 2" xfId="5055" xr:uid="{AF1C4704-6EA6-42E4-8F0D-2FD56F8173FA}"/>
    <cellStyle name="Įprastas 3 5 2 4 2 2 3" xfId="3775" xr:uid="{5EEEED4F-85E9-40D3-AD7F-87C8925EEEDE}"/>
    <cellStyle name="Įprastas 3 5 2 4 2 3" xfId="1893" xr:uid="{5888A04C-9208-4371-902E-98364FB6E10E}"/>
    <cellStyle name="Įprastas 3 5 2 4 2 3 2" xfId="4454" xr:uid="{27CF9706-0EFA-4B0B-AFE2-645980BA7FFC}"/>
    <cellStyle name="Įprastas 3 5 2 4 2 4" xfId="3174" xr:uid="{8BC6C78F-E9CA-43E0-8595-EE4988EBF500}"/>
    <cellStyle name="Įprastas 3 5 2 4 3" xfId="1213" xr:uid="{1BAAEA0C-FDF2-455A-A2DC-23D66FE07B7F}"/>
    <cellStyle name="Įprastas 3 5 2 4 3 2" xfId="2493" xr:uid="{CFD1FB7A-57EA-456F-978E-67E94D0DA3F1}"/>
    <cellStyle name="Įprastas 3 5 2 4 3 2 2" xfId="5054" xr:uid="{3728BC75-A57A-4402-89BF-A295CD740751}"/>
    <cellStyle name="Įprastas 3 5 2 4 3 3" xfId="3774" xr:uid="{3290CD2D-8A7A-41F7-952D-CDC88F194E96}"/>
    <cellStyle name="Įprastas 3 5 2 4 4" xfId="1479" xr:uid="{1861596C-3DC2-4CFD-8387-9FB7E291B1AD}"/>
    <cellStyle name="Įprastas 3 5 2 4 4 2" xfId="4040" xr:uid="{E277325F-C5F3-4D21-A485-BAD5BD741E1C}"/>
    <cellStyle name="Įprastas 3 5 2 4 5" xfId="2760" xr:uid="{579A3760-C4F5-4C9B-B4C4-CFA20EDF8B16}"/>
    <cellStyle name="Įprastas 3 5 2 5" xfId="278" xr:uid="{BB3E7AE8-88F8-45D0-9B6D-97F957266770}"/>
    <cellStyle name="Įprastas 3 5 2 5 2" xfId="613" xr:uid="{A5CC4127-F8B1-4E3D-A5F6-3402499E15D6}"/>
    <cellStyle name="Įprastas 3 5 2 5 2 2" xfId="1216" xr:uid="{B4EF5EC0-248E-4D9E-9A2E-86AABFD6B264}"/>
    <cellStyle name="Įprastas 3 5 2 5 2 2 2" xfId="2496" xr:uid="{D75D6616-F2CF-4CBA-B721-5612A3B8EF86}"/>
    <cellStyle name="Įprastas 3 5 2 5 2 2 2 2" xfId="5057" xr:uid="{8042B193-25D0-4103-B7C0-44DF3BDB7663}"/>
    <cellStyle name="Įprastas 3 5 2 5 2 2 3" xfId="3777" xr:uid="{8CF5FDBE-4769-4A11-B1BA-F6D5C3F9C0F4}"/>
    <cellStyle name="Įprastas 3 5 2 5 2 3" xfId="1894" xr:uid="{A8C1DE54-6EBE-4B83-8D34-0E689DDB2D02}"/>
    <cellStyle name="Įprastas 3 5 2 5 2 3 2" xfId="4455" xr:uid="{29810DCB-599A-45FC-982C-D6E54CCA5714}"/>
    <cellStyle name="Įprastas 3 5 2 5 2 4" xfId="3175" xr:uid="{D0835573-7FC3-4D69-A765-4EAF21B6B2A6}"/>
    <cellStyle name="Įprastas 3 5 2 5 3" xfId="1215" xr:uid="{9732444C-84D3-45AC-9C13-296940D3FF22}"/>
    <cellStyle name="Įprastas 3 5 2 5 3 2" xfId="2495" xr:uid="{1148DB34-624A-439D-A0DC-4E277CD9920E}"/>
    <cellStyle name="Įprastas 3 5 2 5 3 2 2" xfId="5056" xr:uid="{1E1462C8-E0BA-4524-BB16-20056C46A4CB}"/>
    <cellStyle name="Įprastas 3 5 2 5 3 3" xfId="3776" xr:uid="{9C5BEEB4-C0F7-42A9-B057-022A94B65143}"/>
    <cellStyle name="Įprastas 3 5 2 5 4" xfId="1559" xr:uid="{EF14CBC6-0736-4818-8E93-4697DA9119C3}"/>
    <cellStyle name="Įprastas 3 5 2 5 4 2" xfId="4120" xr:uid="{BC4051A4-D797-4A4F-B9B1-928ED211AC1D}"/>
    <cellStyle name="Įprastas 3 5 2 5 5" xfId="2840" xr:uid="{F56BB964-3FFD-432F-9330-726FB0EBB5DB}"/>
    <cellStyle name="Įprastas 3 5 2 6" xfId="606" xr:uid="{2D363244-747D-4187-93EC-494B0D35A1AB}"/>
    <cellStyle name="Įprastas 3 5 2 6 2" xfId="1217" xr:uid="{943B019B-B99A-4EF2-9BEB-A140DDCA3AF9}"/>
    <cellStyle name="Įprastas 3 5 2 6 2 2" xfId="2497" xr:uid="{C7A74F21-69C9-484D-8ACA-437957AACDC6}"/>
    <cellStyle name="Įprastas 3 5 2 6 2 2 2" xfId="5058" xr:uid="{70FAD8EB-A4C5-4DEA-8472-E3B7AAA80C9F}"/>
    <cellStyle name="Įprastas 3 5 2 6 2 3" xfId="3778" xr:uid="{4A64C444-F86D-4AC7-9C56-89C8F3AAA6F5}"/>
    <cellStyle name="Įprastas 3 5 2 6 3" xfId="1887" xr:uid="{EA82509C-BDC4-4FE9-B16D-48E9AF05C7B1}"/>
    <cellStyle name="Įprastas 3 5 2 6 3 2" xfId="4448" xr:uid="{B0793367-CACC-4E64-8FE7-3CF0C2A7A07F}"/>
    <cellStyle name="Įprastas 3 5 2 6 4" xfId="3168" xr:uid="{32BE5E9A-61F6-4239-BCA9-321EBA0918A7}"/>
    <cellStyle name="Įprastas 3 5 2 7" xfId="1202" xr:uid="{0D783F5E-5DE4-4F5C-B32C-D12DA04A29AA}"/>
    <cellStyle name="Įprastas 3 5 2 7 2" xfId="2482" xr:uid="{1191BBE9-A6B1-40DC-B5E3-3ADE40A101AA}"/>
    <cellStyle name="Įprastas 3 5 2 7 2 2" xfId="5043" xr:uid="{1F037F58-7F37-4E53-99E7-138DFDEDCDD6}"/>
    <cellStyle name="Įprastas 3 5 2 7 3" xfId="3763" xr:uid="{48385D0C-209B-4B06-AD26-DA8C0F4FFB65}"/>
    <cellStyle name="Įprastas 3 5 2 8" xfId="1319" xr:uid="{A040884F-8E57-4CB3-911B-3CC6D0D08528}"/>
    <cellStyle name="Įprastas 3 5 2 8 2" xfId="3880" xr:uid="{7313573F-1A76-415B-B6E8-44BB4CA593C5}"/>
    <cellStyle name="Įprastas 3 5 2 9" xfId="2600" xr:uid="{7DAE693D-4719-4D4F-B759-118B031B1118}"/>
    <cellStyle name="Įprastas 3 5 3" xfId="58" xr:uid="{F078F417-913E-4E73-B733-A87107CDBACA}"/>
    <cellStyle name="Įprastas 3 5 3 2" xfId="138" xr:uid="{C8A2BEC8-6429-4526-94FB-7D301270E046}"/>
    <cellStyle name="Įprastas 3 5 3 2 2" xfId="615" xr:uid="{60221347-A5A8-46E1-B01E-0DDFEA9DF859}"/>
    <cellStyle name="Įprastas 3 5 3 2 2 2" xfId="1220" xr:uid="{17E65A3A-2ACE-4A19-8947-A23F29409C00}"/>
    <cellStyle name="Įprastas 3 5 3 2 2 2 2" xfId="2500" xr:uid="{FEC9B666-26A2-4335-B71C-DC0144A1E3C1}"/>
    <cellStyle name="Įprastas 3 5 3 2 2 2 2 2" xfId="5061" xr:uid="{8DB40557-318B-46F0-9071-CF2E89837139}"/>
    <cellStyle name="Įprastas 3 5 3 2 2 2 3" xfId="3781" xr:uid="{4042CA39-68A7-4B0D-98B3-6F5E372967C7}"/>
    <cellStyle name="Įprastas 3 5 3 2 2 3" xfId="1896" xr:uid="{409F5ECB-2156-48F5-8960-9AB3F5291551}"/>
    <cellStyle name="Įprastas 3 5 3 2 2 3 2" xfId="4457" xr:uid="{FD4873A8-AD41-4851-A005-16046F4805F4}"/>
    <cellStyle name="Įprastas 3 5 3 2 2 4" xfId="3177" xr:uid="{E8BD9C5F-FB57-4F2A-88FF-D50758DBBE85}"/>
    <cellStyle name="Įprastas 3 5 3 2 3" xfId="1219" xr:uid="{B3A1075B-E129-4CC7-934E-25192ECEB8FA}"/>
    <cellStyle name="Įprastas 3 5 3 2 3 2" xfId="2499" xr:uid="{9352BC4E-C013-4310-86AC-258354ACD9A9}"/>
    <cellStyle name="Įprastas 3 5 3 2 3 2 2" xfId="5060" xr:uid="{41677062-0C58-444B-B24F-D54FE88B924A}"/>
    <cellStyle name="Įprastas 3 5 3 2 3 3" xfId="3780" xr:uid="{6405FB38-72F8-4C1B-9190-5CDD2D80E7FC}"/>
    <cellStyle name="Įprastas 3 5 3 2 4" xfId="1419" xr:uid="{82CFFFEA-4A7E-4C61-8168-81D389D034CA}"/>
    <cellStyle name="Įprastas 3 5 3 2 4 2" xfId="3980" xr:uid="{3A639940-B327-4E01-BC93-14F9A49795EB}"/>
    <cellStyle name="Įprastas 3 5 3 2 5" xfId="2700" xr:uid="{8A2BD9C6-61F3-4A3D-8210-9B545A6ACE07}"/>
    <cellStyle name="Įprastas 3 5 3 3" xfId="218" xr:uid="{582D2E68-79EF-4D66-9BDF-94CBDC79D1C5}"/>
    <cellStyle name="Įprastas 3 5 3 3 2" xfId="616" xr:uid="{A1D1CC6D-7930-4941-93F3-AE10B6442ABB}"/>
    <cellStyle name="Įprastas 3 5 3 3 2 2" xfId="1222" xr:uid="{79487600-1D05-4927-A72F-70115107BD4B}"/>
    <cellStyle name="Įprastas 3 5 3 3 2 2 2" xfId="2502" xr:uid="{DC888884-67E3-4A4C-9D02-EC4B93042139}"/>
    <cellStyle name="Įprastas 3 5 3 3 2 2 2 2" xfId="5063" xr:uid="{037A5AEF-AA6C-4966-BDAD-43F5CA6CB817}"/>
    <cellStyle name="Įprastas 3 5 3 3 2 2 3" xfId="3783" xr:uid="{A4FD6E57-041B-4E4D-ACE4-E87F37DD7566}"/>
    <cellStyle name="Įprastas 3 5 3 3 2 3" xfId="1897" xr:uid="{1053DEF0-19B7-4C7A-B571-3129CB397CF3}"/>
    <cellStyle name="Įprastas 3 5 3 3 2 3 2" xfId="4458" xr:uid="{55055C55-392B-4210-A2A6-3C682470329A}"/>
    <cellStyle name="Įprastas 3 5 3 3 2 4" xfId="3178" xr:uid="{7ED2463C-03B0-4AAD-8D51-22AEBBCCDAA3}"/>
    <cellStyle name="Įprastas 3 5 3 3 3" xfId="1221" xr:uid="{D4B68160-FBC5-4E18-BEC5-6C18DE8A0F16}"/>
    <cellStyle name="Įprastas 3 5 3 3 3 2" xfId="2501" xr:uid="{03CDA4AE-49AA-4C46-A40D-28DFA87DEFDE}"/>
    <cellStyle name="Įprastas 3 5 3 3 3 2 2" xfId="5062" xr:uid="{655E583D-73EA-4FA0-9E2F-FB49B72B3A86}"/>
    <cellStyle name="Įprastas 3 5 3 3 3 3" xfId="3782" xr:uid="{26C566B1-03BB-4288-B4A7-40322E69529B}"/>
    <cellStyle name="Įprastas 3 5 3 3 4" xfId="1499" xr:uid="{D7D56814-271C-4A4C-B77C-6AE3C8BD85D5}"/>
    <cellStyle name="Įprastas 3 5 3 3 4 2" xfId="4060" xr:uid="{B852D8F6-E946-42A9-8322-262E78E0A7D4}"/>
    <cellStyle name="Įprastas 3 5 3 3 5" xfId="2780" xr:uid="{956DAA32-FB29-4E6D-A52A-25201659BFC0}"/>
    <cellStyle name="Įprastas 3 5 3 4" xfId="298" xr:uid="{BC01F081-D2C9-46F0-8D4D-7A34CCF9AB03}"/>
    <cellStyle name="Įprastas 3 5 3 4 2" xfId="617" xr:uid="{3378C820-01E3-4928-B1E4-DB2C6FC4A0C6}"/>
    <cellStyle name="Įprastas 3 5 3 4 2 2" xfId="1224" xr:uid="{DFDC2B28-C021-48BC-B08B-020B469CE6F2}"/>
    <cellStyle name="Įprastas 3 5 3 4 2 2 2" xfId="2504" xr:uid="{B060DE8F-2233-407E-B84B-BE2B9ABA8EF1}"/>
    <cellStyle name="Įprastas 3 5 3 4 2 2 2 2" xfId="5065" xr:uid="{6CFA10A1-BF89-4456-AA3C-0246515BB655}"/>
    <cellStyle name="Įprastas 3 5 3 4 2 2 3" xfId="3785" xr:uid="{C00B60FD-A02F-4CFF-8E2E-6E9D9B4DDC81}"/>
    <cellStyle name="Įprastas 3 5 3 4 2 3" xfId="1898" xr:uid="{0B3F3EBD-73E6-4890-B8E7-B42855C9A8C5}"/>
    <cellStyle name="Įprastas 3 5 3 4 2 3 2" xfId="4459" xr:uid="{EAC07BB2-7E80-43FF-AF7C-725A01458AB0}"/>
    <cellStyle name="Įprastas 3 5 3 4 2 4" xfId="3179" xr:uid="{6C55446C-AA05-4A29-A36D-4E8A346EAD60}"/>
    <cellStyle name="Įprastas 3 5 3 4 3" xfId="1223" xr:uid="{05FAE257-0E20-4555-9A5E-8DD8B2AF45BE}"/>
    <cellStyle name="Įprastas 3 5 3 4 3 2" xfId="2503" xr:uid="{C4997E2E-012F-47C2-B3A9-74F73B98F0D8}"/>
    <cellStyle name="Įprastas 3 5 3 4 3 2 2" xfId="5064" xr:uid="{115D93BC-1A0F-4F17-A179-E51A17B68C78}"/>
    <cellStyle name="Įprastas 3 5 3 4 3 3" xfId="3784" xr:uid="{AA9E96B8-7347-4149-B7DA-99A2ED66462A}"/>
    <cellStyle name="Įprastas 3 5 3 4 4" xfId="1579" xr:uid="{994F6566-F810-4EEE-8E05-0BF99E150908}"/>
    <cellStyle name="Įprastas 3 5 3 4 4 2" xfId="4140" xr:uid="{63FC0F40-7BA7-4D0C-A507-8E10704222C1}"/>
    <cellStyle name="Įprastas 3 5 3 4 5" xfId="2860" xr:uid="{781E5512-C036-4778-A960-A1372B0D36A3}"/>
    <cellStyle name="Įprastas 3 5 3 5" xfId="614" xr:uid="{41AEA867-5535-4EC8-B7FD-219395362B0A}"/>
    <cellStyle name="Įprastas 3 5 3 5 2" xfId="1225" xr:uid="{94092D00-50F0-4010-A76C-8F7CDD5C4829}"/>
    <cellStyle name="Įprastas 3 5 3 5 2 2" xfId="2505" xr:uid="{7EE34356-9D34-4D6C-B7E7-DB9151408A48}"/>
    <cellStyle name="Įprastas 3 5 3 5 2 2 2" xfId="5066" xr:uid="{45FA8282-C72A-4E27-8828-B99A956D1566}"/>
    <cellStyle name="Įprastas 3 5 3 5 2 3" xfId="3786" xr:uid="{30724B6D-056D-4DF1-AAD8-B22233E00DF6}"/>
    <cellStyle name="Įprastas 3 5 3 5 3" xfId="1895" xr:uid="{A0025374-74E1-4451-BDBC-CE77CDFCBABC}"/>
    <cellStyle name="Įprastas 3 5 3 5 3 2" xfId="4456" xr:uid="{9B3EAA68-C34E-4B4D-B5BA-1CEF7271AC98}"/>
    <cellStyle name="Įprastas 3 5 3 5 4" xfId="3176" xr:uid="{D609C580-F308-4112-8880-A910E65441D2}"/>
    <cellStyle name="Įprastas 3 5 3 6" xfId="1218" xr:uid="{10EFAE2B-3F29-4163-A49B-8296BB9DF72D}"/>
    <cellStyle name="Įprastas 3 5 3 6 2" xfId="2498" xr:uid="{30C2F573-3511-4993-8697-D4B30726C7B0}"/>
    <cellStyle name="Įprastas 3 5 3 6 2 2" xfId="5059" xr:uid="{F7A8DAC0-0032-4F89-88D9-197ACF2D877F}"/>
    <cellStyle name="Įprastas 3 5 3 6 3" xfId="3779" xr:uid="{6C9E8BF7-E704-4C46-B715-EBD1F754D822}"/>
    <cellStyle name="Įprastas 3 5 3 7" xfId="1339" xr:uid="{713147D5-7E9F-457C-8622-0456DD38BB6D}"/>
    <cellStyle name="Įprastas 3 5 3 7 2" xfId="3900" xr:uid="{8B9CC3DA-530C-453C-8B55-D31DD9ABEF6A}"/>
    <cellStyle name="Įprastas 3 5 3 8" xfId="2620" xr:uid="{23638A2C-1E74-4B6D-8247-470794AFB50E}"/>
    <cellStyle name="Įprastas 3 5 4" xfId="98" xr:uid="{D65A2EC3-6D14-47C2-BEE1-B368E49BE916}"/>
    <cellStyle name="Įprastas 3 5 4 2" xfId="618" xr:uid="{97F992BF-7C4F-421C-B44E-43E647CD8319}"/>
    <cellStyle name="Įprastas 3 5 4 2 2" xfId="1227" xr:uid="{A71A5254-19B6-4415-ACE8-793A194DFF0D}"/>
    <cellStyle name="Įprastas 3 5 4 2 2 2" xfId="2507" xr:uid="{4517F51A-FAA3-4F5C-AA5B-C3B703846DBB}"/>
    <cellStyle name="Įprastas 3 5 4 2 2 2 2" xfId="5068" xr:uid="{1AB9CA53-C91A-4E5C-B342-2D018A2F7444}"/>
    <cellStyle name="Įprastas 3 5 4 2 2 3" xfId="3788" xr:uid="{19D1558A-D10B-4775-A6D4-45CB53BE2DA8}"/>
    <cellStyle name="Įprastas 3 5 4 2 3" xfId="1899" xr:uid="{5140376E-29C8-4550-AB43-B5F05893280F}"/>
    <cellStyle name="Įprastas 3 5 4 2 3 2" xfId="4460" xr:uid="{A20089BB-3623-4123-AEFF-BACD570A1EE6}"/>
    <cellStyle name="Įprastas 3 5 4 2 4" xfId="3180" xr:uid="{D35FE68E-5528-4EB9-BA55-35E8323D5405}"/>
    <cellStyle name="Įprastas 3 5 4 3" xfId="1226" xr:uid="{E64DBEE0-8981-4BA9-AA36-32D8FE5071BD}"/>
    <cellStyle name="Įprastas 3 5 4 3 2" xfId="2506" xr:uid="{F2098F3D-F0DE-42AD-94CF-125270606D1F}"/>
    <cellStyle name="Įprastas 3 5 4 3 2 2" xfId="5067" xr:uid="{183FA071-863B-4836-8BFF-93931AC36023}"/>
    <cellStyle name="Įprastas 3 5 4 3 3" xfId="3787" xr:uid="{EE58E34C-88E8-41A2-AA92-4891061C0906}"/>
    <cellStyle name="Įprastas 3 5 4 4" xfId="1379" xr:uid="{70FC71F9-2A45-4ED8-A1AD-4F290DA629AD}"/>
    <cellStyle name="Įprastas 3 5 4 4 2" xfId="3940" xr:uid="{3BCB96CA-95C2-401B-9E90-005C05BE0F51}"/>
    <cellStyle name="Įprastas 3 5 4 5" xfId="2660" xr:uid="{445E23B3-5906-46D8-A119-523F87EBF213}"/>
    <cellStyle name="Įprastas 3 5 5" xfId="178" xr:uid="{3A42363A-3602-42AF-923B-6C4406F51A50}"/>
    <cellStyle name="Įprastas 3 5 5 2" xfId="619" xr:uid="{B3C3F377-A3EB-48D1-8AC6-46EEDD4521CB}"/>
    <cellStyle name="Įprastas 3 5 5 2 2" xfId="1229" xr:uid="{8E64C4DC-ADDB-4E2F-AC09-AD804859E6CB}"/>
    <cellStyle name="Įprastas 3 5 5 2 2 2" xfId="2509" xr:uid="{6609B6BD-B06C-416B-ABF8-61A1608B5BE3}"/>
    <cellStyle name="Įprastas 3 5 5 2 2 2 2" xfId="5070" xr:uid="{0F2C2072-FCF4-496C-A4C3-D24E5C6DBB8B}"/>
    <cellStyle name="Įprastas 3 5 5 2 2 3" xfId="3790" xr:uid="{9ED1BB26-53D8-4398-9C8E-EC716C71B576}"/>
    <cellStyle name="Įprastas 3 5 5 2 3" xfId="1900" xr:uid="{4F3474DE-5E75-4F71-A829-1EBF124C4169}"/>
    <cellStyle name="Įprastas 3 5 5 2 3 2" xfId="4461" xr:uid="{4711C322-DCA4-44A1-A579-DD4677EF731D}"/>
    <cellStyle name="Įprastas 3 5 5 2 4" xfId="3181" xr:uid="{A8EE3E0D-8DF9-4450-B98B-568DE39E2E2E}"/>
    <cellStyle name="Įprastas 3 5 5 3" xfId="1228" xr:uid="{FF043366-8D93-4327-8751-5E7B1B7EB088}"/>
    <cellStyle name="Įprastas 3 5 5 3 2" xfId="2508" xr:uid="{2EDEC961-5524-46A1-BBD5-422BFE3E1007}"/>
    <cellStyle name="Įprastas 3 5 5 3 2 2" xfId="5069" xr:uid="{869032BE-E5BC-42B3-9540-6EDEC31EEEA9}"/>
    <cellStyle name="Įprastas 3 5 5 3 3" xfId="3789" xr:uid="{457CD4B5-3D97-4236-BC5C-C18A6A737A22}"/>
    <cellStyle name="Įprastas 3 5 5 4" xfId="1459" xr:uid="{55A50B18-8910-42E1-943D-2C6E61D0CCF2}"/>
    <cellStyle name="Įprastas 3 5 5 4 2" xfId="4020" xr:uid="{D7DDC16C-6C42-47A1-AF02-3647B12AE8A5}"/>
    <cellStyle name="Įprastas 3 5 5 5" xfId="2740" xr:uid="{714FF9D8-F844-454D-99DC-E0D5F76030FF}"/>
    <cellStyle name="Įprastas 3 5 6" xfId="258" xr:uid="{FD246142-DE33-4C8F-B8F6-A3DB6D8686C6}"/>
    <cellStyle name="Įprastas 3 5 6 2" xfId="620" xr:uid="{73D7739D-AB2B-4939-AD69-B784EA3B2F01}"/>
    <cellStyle name="Įprastas 3 5 6 2 2" xfId="1231" xr:uid="{3DE787BC-A7C5-46BB-B977-883B7DE8F55A}"/>
    <cellStyle name="Įprastas 3 5 6 2 2 2" xfId="2511" xr:uid="{2D24E69A-E7EA-49C8-930A-206F3DDFBE1B}"/>
    <cellStyle name="Įprastas 3 5 6 2 2 2 2" xfId="5072" xr:uid="{ED8BBE4C-371E-44D2-81CB-B802C7B05D5F}"/>
    <cellStyle name="Įprastas 3 5 6 2 2 3" xfId="3792" xr:uid="{EBE523EE-54C9-43BE-A494-5239D4A3BCA0}"/>
    <cellStyle name="Įprastas 3 5 6 2 3" xfId="1901" xr:uid="{EA520E2A-86AF-421F-87C5-9E2211B01E4D}"/>
    <cellStyle name="Įprastas 3 5 6 2 3 2" xfId="4462" xr:uid="{17F772D6-2A3E-4826-BC07-4D1BE5A7A782}"/>
    <cellStyle name="Įprastas 3 5 6 2 4" xfId="3182" xr:uid="{6E70E130-CFAB-456B-AB91-254297DBF34B}"/>
    <cellStyle name="Įprastas 3 5 6 3" xfId="1230" xr:uid="{8F2CF688-6974-47B0-A6A6-5A900DB4424F}"/>
    <cellStyle name="Įprastas 3 5 6 3 2" xfId="2510" xr:uid="{160B3D0B-4DD7-4CE3-8B55-4D10604EDA11}"/>
    <cellStyle name="Įprastas 3 5 6 3 2 2" xfId="5071" xr:uid="{22F1ACE3-D57D-41A0-8938-A6EE5489490A}"/>
    <cellStyle name="Įprastas 3 5 6 3 3" xfId="3791" xr:uid="{1980FF0C-94A4-48A4-B1E1-AEFFB312AFE9}"/>
    <cellStyle name="Įprastas 3 5 6 4" xfId="1539" xr:uid="{48AC601A-FCDE-417B-8B04-3A1B972BE20D}"/>
    <cellStyle name="Įprastas 3 5 6 4 2" xfId="4100" xr:uid="{08A58C7F-3DFB-48D5-A785-12E18FBF46B5}"/>
    <cellStyle name="Įprastas 3 5 6 5" xfId="2820" xr:uid="{02EAB0FF-1D86-4CEE-B597-4C6BE186072A}"/>
    <cellStyle name="Įprastas 3 5 7" xfId="605" xr:uid="{8D1A5CB9-343A-41B2-8300-D20F8F250438}"/>
    <cellStyle name="Įprastas 3 5 7 2" xfId="1232" xr:uid="{9F5A9D05-964E-4A81-86C0-687E967FDDEA}"/>
    <cellStyle name="Įprastas 3 5 7 2 2" xfId="2512" xr:uid="{CE2099DC-6649-4978-9C94-F275375B5F96}"/>
    <cellStyle name="Įprastas 3 5 7 2 2 2" xfId="5073" xr:uid="{1B7B31EF-DEF6-4984-91E1-B283C3A321C4}"/>
    <cellStyle name="Įprastas 3 5 7 2 3" xfId="3793" xr:uid="{A671DB2E-69D1-4F3D-99B2-88DCA507673F}"/>
    <cellStyle name="Įprastas 3 5 7 3" xfId="1886" xr:uid="{F14556F4-2BC5-4336-A575-C94473491C5C}"/>
    <cellStyle name="Įprastas 3 5 7 3 2" xfId="4447" xr:uid="{EF01D489-6E5F-4523-8594-196760C2BD23}"/>
    <cellStyle name="Įprastas 3 5 7 4" xfId="3167" xr:uid="{F86CF4AB-4329-405A-B781-85CACE3150BC}"/>
    <cellStyle name="Įprastas 3 5 8" xfId="1201" xr:uid="{FC0320D1-949B-4C1A-A3CF-B6A68BF1B915}"/>
    <cellStyle name="Įprastas 3 5 8 2" xfId="2481" xr:uid="{9C0F1BD1-A2FD-480A-98D6-816B6744F8CB}"/>
    <cellStyle name="Įprastas 3 5 8 2 2" xfId="5042" xr:uid="{996118D5-1FB8-4839-9113-CBD5EE6DE45E}"/>
    <cellStyle name="Įprastas 3 5 8 3" xfId="3762" xr:uid="{122FAF90-FFED-4FC9-BEA0-D1497D585600}"/>
    <cellStyle name="Įprastas 3 5 9" xfId="1299" xr:uid="{7764D5B7-877E-43D6-8DC8-D843880D1B60}"/>
    <cellStyle name="Įprastas 3 5 9 2" xfId="3860" xr:uid="{51550657-21F6-436D-B0CA-A881F477F19E}"/>
    <cellStyle name="Įprastas 3 6" xfId="26" xr:uid="{00000000-0005-0000-0000-00001B000000}"/>
    <cellStyle name="Įprastas 3 6 10" xfId="2588" xr:uid="{26A79010-6E5A-4585-8C2D-3AA229FAB4DC}"/>
    <cellStyle name="Įprastas 3 6 2" xfId="46" xr:uid="{01EF8DB2-DC18-41AE-AC00-DBC22577058D}"/>
    <cellStyle name="Įprastas 3 6 2 2" xfId="86" xr:uid="{503EDCE5-B24F-40F5-B634-AF0C7337EE23}"/>
    <cellStyle name="Įprastas 3 6 2 2 2" xfId="166" xr:uid="{D906318A-9AFB-46D4-90BD-2B506CB05A4D}"/>
    <cellStyle name="Įprastas 3 6 2 2 2 2" xfId="624" xr:uid="{5D2454AE-9DDD-46C4-9F9A-D0AA07E7260B}"/>
    <cellStyle name="Įprastas 3 6 2 2 2 2 2" xfId="1237" xr:uid="{D44CD00D-46D4-4CD2-B6DC-D2DB141EF5D9}"/>
    <cellStyle name="Įprastas 3 6 2 2 2 2 2 2" xfId="2517" xr:uid="{FE8D6260-87E8-4EB8-8A09-6A41E895504F}"/>
    <cellStyle name="Įprastas 3 6 2 2 2 2 2 2 2" xfId="5078" xr:uid="{D0381477-DE53-4978-B615-89F4F284486F}"/>
    <cellStyle name="Įprastas 3 6 2 2 2 2 2 3" xfId="3798" xr:uid="{E0796C07-2CA5-4146-B1D8-EF886B767776}"/>
    <cellStyle name="Įprastas 3 6 2 2 2 2 3" xfId="1905" xr:uid="{9A801280-2D1C-42D5-9F85-CE1C35EE08A4}"/>
    <cellStyle name="Įprastas 3 6 2 2 2 2 3 2" xfId="4466" xr:uid="{367F84AD-7AF8-4A0B-B23C-0100DB54B9A5}"/>
    <cellStyle name="Įprastas 3 6 2 2 2 2 4" xfId="3186" xr:uid="{EA47D284-3871-4869-B6AB-BC629E3F969B}"/>
    <cellStyle name="Įprastas 3 6 2 2 2 3" xfId="1236" xr:uid="{AFE0456E-EF9E-4645-A91E-00637E004599}"/>
    <cellStyle name="Įprastas 3 6 2 2 2 3 2" xfId="2516" xr:uid="{2FD50E7F-DFC1-4F48-840F-EAFB39598B94}"/>
    <cellStyle name="Įprastas 3 6 2 2 2 3 2 2" xfId="5077" xr:uid="{B40BFDDC-5886-4CE7-BD87-9CEA74531E69}"/>
    <cellStyle name="Įprastas 3 6 2 2 2 3 3" xfId="3797" xr:uid="{0372BDE1-E058-4074-8CB5-3F3E821164C3}"/>
    <cellStyle name="Įprastas 3 6 2 2 2 4" xfId="1447" xr:uid="{8727EBB8-385A-4FF7-B966-ECA54D163743}"/>
    <cellStyle name="Įprastas 3 6 2 2 2 4 2" xfId="4008" xr:uid="{5B27367E-DE78-4016-886E-C8CDFBF7E12A}"/>
    <cellStyle name="Įprastas 3 6 2 2 2 5" xfId="2728" xr:uid="{B9AF6C40-F5D8-4DF0-BBC2-9A1E5BE82229}"/>
    <cellStyle name="Įprastas 3 6 2 2 3" xfId="246" xr:uid="{54A930DA-3B3E-4483-B4C0-367C473ABEA6}"/>
    <cellStyle name="Įprastas 3 6 2 2 3 2" xfId="625" xr:uid="{6A6ECF34-91DC-4A02-955A-1C0BF9CB1398}"/>
    <cellStyle name="Įprastas 3 6 2 2 3 2 2" xfId="1239" xr:uid="{C05BB974-569A-468B-9F14-D744A490AD7A}"/>
    <cellStyle name="Įprastas 3 6 2 2 3 2 2 2" xfId="2519" xr:uid="{8DC7FF61-6206-4630-8E5C-834D49B0EF51}"/>
    <cellStyle name="Įprastas 3 6 2 2 3 2 2 2 2" xfId="5080" xr:uid="{4E27A9D6-AC58-4F2E-B2A8-F6F2961CEDD1}"/>
    <cellStyle name="Įprastas 3 6 2 2 3 2 2 3" xfId="3800" xr:uid="{8960CDB1-23A5-4E94-8B09-4D8F725D156F}"/>
    <cellStyle name="Įprastas 3 6 2 2 3 2 3" xfId="1906" xr:uid="{BE2CC15F-192B-43E6-A710-FD07CF8F43FB}"/>
    <cellStyle name="Įprastas 3 6 2 2 3 2 3 2" xfId="4467" xr:uid="{84AE56ED-01E9-420C-9F24-F82049729A14}"/>
    <cellStyle name="Įprastas 3 6 2 2 3 2 4" xfId="3187" xr:uid="{EAD4E427-4171-447B-B836-3B09F221A5CA}"/>
    <cellStyle name="Įprastas 3 6 2 2 3 3" xfId="1238" xr:uid="{E58A017D-5488-40AA-ACB4-5DA6EC579131}"/>
    <cellStyle name="Įprastas 3 6 2 2 3 3 2" xfId="2518" xr:uid="{527149CA-C7A5-4DD5-A68E-84C786457176}"/>
    <cellStyle name="Įprastas 3 6 2 2 3 3 2 2" xfId="5079" xr:uid="{11DD9867-2C01-4471-B82F-FDB2206719EA}"/>
    <cellStyle name="Įprastas 3 6 2 2 3 3 3" xfId="3799" xr:uid="{33222571-86BB-49F7-A67F-3DC2C88963AF}"/>
    <cellStyle name="Įprastas 3 6 2 2 3 4" xfId="1527" xr:uid="{EE143B9B-F6E4-4AF3-A26D-16AB0CFB3214}"/>
    <cellStyle name="Įprastas 3 6 2 2 3 4 2" xfId="4088" xr:uid="{A0F10590-6C20-445D-8C0D-31F50AF427F4}"/>
    <cellStyle name="Įprastas 3 6 2 2 3 5" xfId="2808" xr:uid="{24A6AED0-816D-4802-AE38-A5699EEBFB65}"/>
    <cellStyle name="Įprastas 3 6 2 2 4" xfId="326" xr:uid="{0D49D9D3-CCB0-40D4-A686-C9F37B73D47F}"/>
    <cellStyle name="Įprastas 3 6 2 2 4 2" xfId="626" xr:uid="{5400CE68-89C4-4403-8CC4-B6B0BC619C38}"/>
    <cellStyle name="Įprastas 3 6 2 2 4 2 2" xfId="1241" xr:uid="{3BCE961C-C2E0-439E-B495-01947AF99087}"/>
    <cellStyle name="Įprastas 3 6 2 2 4 2 2 2" xfId="2521" xr:uid="{8D08C03A-B16F-40B5-9869-1EDA2163EB15}"/>
    <cellStyle name="Įprastas 3 6 2 2 4 2 2 2 2" xfId="5082" xr:uid="{ECAE9C22-37E2-49FE-89A3-6FF4A4BC402F}"/>
    <cellStyle name="Įprastas 3 6 2 2 4 2 2 3" xfId="3802" xr:uid="{5B3A4FBF-C894-4726-9CC8-94CAE7184DA9}"/>
    <cellStyle name="Įprastas 3 6 2 2 4 2 3" xfId="1907" xr:uid="{5897CEEF-24F9-4A84-9DB4-4AE855ECF5C9}"/>
    <cellStyle name="Įprastas 3 6 2 2 4 2 3 2" xfId="4468" xr:uid="{828265AF-2A6B-415D-90D1-1F70380337F0}"/>
    <cellStyle name="Įprastas 3 6 2 2 4 2 4" xfId="3188" xr:uid="{4DBA4B07-6A34-41A1-B45A-22A55258D247}"/>
    <cellStyle name="Įprastas 3 6 2 2 4 3" xfId="1240" xr:uid="{12AD1F3F-4809-4688-8D95-B0DD2A256421}"/>
    <cellStyle name="Įprastas 3 6 2 2 4 3 2" xfId="2520" xr:uid="{3D295DE8-D95F-4466-9C7D-2DB946C9660B}"/>
    <cellStyle name="Įprastas 3 6 2 2 4 3 2 2" xfId="5081" xr:uid="{096E88DD-1FF2-4F38-BF16-214A2D1DE2B6}"/>
    <cellStyle name="Įprastas 3 6 2 2 4 3 3" xfId="3801" xr:uid="{CC537884-9D00-4496-8296-EEF7AAA409A1}"/>
    <cellStyle name="Įprastas 3 6 2 2 4 4" xfId="1607" xr:uid="{28BC80D1-3FD0-43B8-AA66-3977DB97E28A}"/>
    <cellStyle name="Įprastas 3 6 2 2 4 4 2" xfId="4168" xr:uid="{678FAAA2-D776-436A-B93B-BA5F8BE72E87}"/>
    <cellStyle name="Įprastas 3 6 2 2 4 5" xfId="2888" xr:uid="{D91E2E52-E195-45DE-9C2A-1C48C2816F0E}"/>
    <cellStyle name="Įprastas 3 6 2 2 5" xfId="623" xr:uid="{4AFCF5D0-3CF8-48B3-8439-50E9294519B6}"/>
    <cellStyle name="Įprastas 3 6 2 2 5 2" xfId="1242" xr:uid="{9186B679-CBA1-413C-A028-7F602698B0D8}"/>
    <cellStyle name="Įprastas 3 6 2 2 5 2 2" xfId="2522" xr:uid="{C34A70F5-6DCF-4BFF-ADB7-721B29FBD776}"/>
    <cellStyle name="Įprastas 3 6 2 2 5 2 2 2" xfId="5083" xr:uid="{CB45B0DB-EF8D-4D9A-A80F-5FE086240029}"/>
    <cellStyle name="Įprastas 3 6 2 2 5 2 3" xfId="3803" xr:uid="{3214C87E-FA89-4447-A3C3-548EF579C8AD}"/>
    <cellStyle name="Įprastas 3 6 2 2 5 3" xfId="1904" xr:uid="{CF3BD344-0174-41DA-B862-761D0FD67276}"/>
    <cellStyle name="Įprastas 3 6 2 2 5 3 2" xfId="4465" xr:uid="{1702EA91-6B58-4B5C-BFE6-C550B8C03C08}"/>
    <cellStyle name="Įprastas 3 6 2 2 5 4" xfId="3185" xr:uid="{DE99BC3B-9017-47D4-94C4-6DB3DA75CE88}"/>
    <cellStyle name="Įprastas 3 6 2 2 6" xfId="1235" xr:uid="{235BE21D-461C-4AEE-9B56-B90201BF6F37}"/>
    <cellStyle name="Įprastas 3 6 2 2 6 2" xfId="2515" xr:uid="{B61BFEE6-09E3-4D75-A47B-56CF084ED736}"/>
    <cellStyle name="Įprastas 3 6 2 2 6 2 2" xfId="5076" xr:uid="{E6031309-AC3E-4658-8D10-3C48900FA21E}"/>
    <cellStyle name="Įprastas 3 6 2 2 6 3" xfId="3796" xr:uid="{69B63B15-CFA3-452B-91E6-5BC1A77A01CA}"/>
    <cellStyle name="Įprastas 3 6 2 2 7" xfId="1367" xr:uid="{2460B2A0-3477-4CCF-AA89-F2BDCEF20FA7}"/>
    <cellStyle name="Įprastas 3 6 2 2 7 2" xfId="3928" xr:uid="{962DA7A0-1685-4925-9503-FD4FFF3C3602}"/>
    <cellStyle name="Įprastas 3 6 2 2 8" xfId="2648" xr:uid="{CAD32894-B6C6-47E8-B2A9-F43D9BEC9629}"/>
    <cellStyle name="Įprastas 3 6 2 3" xfId="126" xr:uid="{F10903D0-AD2E-437C-81E3-3183D77A33FB}"/>
    <cellStyle name="Įprastas 3 6 2 3 2" xfId="627" xr:uid="{710AB69A-5FCB-4EFA-8A97-2DC399F63645}"/>
    <cellStyle name="Įprastas 3 6 2 3 2 2" xfId="1244" xr:uid="{D1962103-38AF-4DD2-B2F8-02EFCB0FB235}"/>
    <cellStyle name="Įprastas 3 6 2 3 2 2 2" xfId="2524" xr:uid="{011ACDDF-C3C4-414D-8A40-6383196D3111}"/>
    <cellStyle name="Įprastas 3 6 2 3 2 2 2 2" xfId="5085" xr:uid="{29BFCC9C-3861-4A10-A646-DC2144E08B12}"/>
    <cellStyle name="Įprastas 3 6 2 3 2 2 3" xfId="3805" xr:uid="{7A4AFF49-55FB-4F5D-8089-E5371B86AFA2}"/>
    <cellStyle name="Įprastas 3 6 2 3 2 3" xfId="1908" xr:uid="{48C0D608-CE2B-44DE-8798-24EBDF54F952}"/>
    <cellStyle name="Įprastas 3 6 2 3 2 3 2" xfId="4469" xr:uid="{08535AB4-8212-4F54-9386-79D3375FFAE3}"/>
    <cellStyle name="Įprastas 3 6 2 3 2 4" xfId="3189" xr:uid="{16A02B30-0091-45BA-BCCE-D660E18E5BEC}"/>
    <cellStyle name="Įprastas 3 6 2 3 3" xfId="1243" xr:uid="{9592943B-718D-404F-954A-F61A528975C6}"/>
    <cellStyle name="Įprastas 3 6 2 3 3 2" xfId="2523" xr:uid="{4C7649D8-4555-4434-975C-9A5512A378E6}"/>
    <cellStyle name="Įprastas 3 6 2 3 3 2 2" xfId="5084" xr:uid="{5F211560-3579-47AC-B511-9398D136CF0B}"/>
    <cellStyle name="Įprastas 3 6 2 3 3 3" xfId="3804" xr:uid="{5EF79F96-88BB-403C-8ACF-898CD7F27E90}"/>
    <cellStyle name="Įprastas 3 6 2 3 4" xfId="1407" xr:uid="{D223BA1A-9D5B-403B-994A-CE7783D7A6B6}"/>
    <cellStyle name="Įprastas 3 6 2 3 4 2" xfId="3968" xr:uid="{A37F1E20-C39F-48A1-9587-D372707A7A10}"/>
    <cellStyle name="Įprastas 3 6 2 3 5" xfId="2688" xr:uid="{E3B292E7-9495-4B37-8D77-7508409D3933}"/>
    <cellStyle name="Įprastas 3 6 2 4" xfId="206" xr:uid="{E0B44E09-672C-471A-BC98-F00E7A5319E6}"/>
    <cellStyle name="Įprastas 3 6 2 4 2" xfId="628" xr:uid="{4D240FDA-7C77-4122-8A8A-DFAB06562770}"/>
    <cellStyle name="Įprastas 3 6 2 4 2 2" xfId="1246" xr:uid="{91AA1352-ABC0-4323-89BC-BD392ADC2652}"/>
    <cellStyle name="Įprastas 3 6 2 4 2 2 2" xfId="2526" xr:uid="{C065830A-AC68-4CDE-8819-B8396D53B568}"/>
    <cellStyle name="Įprastas 3 6 2 4 2 2 2 2" xfId="5087" xr:uid="{8227630A-55D0-4EB5-BC7E-FE5BA5A72281}"/>
    <cellStyle name="Įprastas 3 6 2 4 2 2 3" xfId="3807" xr:uid="{DEADE6F4-39B6-4EEB-A801-38B81EEB11A7}"/>
    <cellStyle name="Įprastas 3 6 2 4 2 3" xfId="1909" xr:uid="{2280FBDF-FD1A-4652-B140-F63F0F2E1F55}"/>
    <cellStyle name="Įprastas 3 6 2 4 2 3 2" xfId="4470" xr:uid="{CC67BE69-4546-4748-99E3-FC7EC9C6443B}"/>
    <cellStyle name="Įprastas 3 6 2 4 2 4" xfId="3190" xr:uid="{10428A6B-D39A-4FA3-8B24-814E84B53FC1}"/>
    <cellStyle name="Įprastas 3 6 2 4 3" xfId="1245" xr:uid="{52F2DAD4-1988-4D55-A210-D95EAC93B685}"/>
    <cellStyle name="Įprastas 3 6 2 4 3 2" xfId="2525" xr:uid="{1DC4A2BB-0AF8-466D-9620-3436D224E6CC}"/>
    <cellStyle name="Įprastas 3 6 2 4 3 2 2" xfId="5086" xr:uid="{F91A90E7-3CCE-420A-BEEE-1B30872DB37F}"/>
    <cellStyle name="Įprastas 3 6 2 4 3 3" xfId="3806" xr:uid="{F483CB3B-15A8-4B03-B855-7431A8065C5B}"/>
    <cellStyle name="Įprastas 3 6 2 4 4" xfId="1487" xr:uid="{1A553BC8-BB9F-4C4B-9CB1-688673BCC0A4}"/>
    <cellStyle name="Įprastas 3 6 2 4 4 2" xfId="4048" xr:uid="{57930655-A5FF-411D-A5BC-8D0EC6C3812A}"/>
    <cellStyle name="Įprastas 3 6 2 4 5" xfId="2768" xr:uid="{54B32FA9-D035-4431-A86F-4926D30D418F}"/>
    <cellStyle name="Įprastas 3 6 2 5" xfId="286" xr:uid="{A55CE548-5AB2-413F-998A-5C7DDEBD7114}"/>
    <cellStyle name="Įprastas 3 6 2 5 2" xfId="629" xr:uid="{CE41FCED-0CF4-4171-AC91-D54B1C0FB116}"/>
    <cellStyle name="Įprastas 3 6 2 5 2 2" xfId="1248" xr:uid="{92E144F6-34D6-4972-9DC4-30C96CB652F9}"/>
    <cellStyle name="Įprastas 3 6 2 5 2 2 2" xfId="2528" xr:uid="{BEDB2D9C-5C7A-4BBE-9524-96BB478EA124}"/>
    <cellStyle name="Įprastas 3 6 2 5 2 2 2 2" xfId="5089" xr:uid="{43C2E0A5-32AC-4BA6-8BC6-C085461B60E8}"/>
    <cellStyle name="Įprastas 3 6 2 5 2 2 3" xfId="3809" xr:uid="{5AED5BD6-E9C3-4FE3-801B-785D4FCCF31E}"/>
    <cellStyle name="Įprastas 3 6 2 5 2 3" xfId="1910" xr:uid="{D13B89FD-A8DF-48C0-9BB2-20EEF98D989E}"/>
    <cellStyle name="Įprastas 3 6 2 5 2 3 2" xfId="4471" xr:uid="{57363B8E-4752-4E9A-95E8-EE4E18E73289}"/>
    <cellStyle name="Įprastas 3 6 2 5 2 4" xfId="3191" xr:uid="{6831D3DA-FE69-45E7-83BF-1EC5A7B73024}"/>
    <cellStyle name="Įprastas 3 6 2 5 3" xfId="1247" xr:uid="{726F11BB-5CC7-4BE0-B635-15C42004F807}"/>
    <cellStyle name="Įprastas 3 6 2 5 3 2" xfId="2527" xr:uid="{0392E161-0F37-466A-923A-1E52FB870B86}"/>
    <cellStyle name="Įprastas 3 6 2 5 3 2 2" xfId="5088" xr:uid="{F2F6D993-BF58-49DF-9192-6582C8EDC5FA}"/>
    <cellStyle name="Įprastas 3 6 2 5 3 3" xfId="3808" xr:uid="{17BB7B79-EB1C-4EEF-9505-3D9D23BDB0AF}"/>
    <cellStyle name="Įprastas 3 6 2 5 4" xfId="1567" xr:uid="{05FB9D5B-7111-454A-95FB-83FCFD6BAE5D}"/>
    <cellStyle name="Įprastas 3 6 2 5 4 2" xfId="4128" xr:uid="{FD647572-2893-4938-9099-DD505A31CDAC}"/>
    <cellStyle name="Įprastas 3 6 2 5 5" xfId="2848" xr:uid="{B6BC9986-8EDB-45B9-ABAD-23CE8C920864}"/>
    <cellStyle name="Įprastas 3 6 2 6" xfId="622" xr:uid="{9995142D-BBF2-439E-A5C0-1A01A2715015}"/>
    <cellStyle name="Įprastas 3 6 2 6 2" xfId="1249" xr:uid="{7B0870EF-D73A-4378-A9AB-8732FAD23985}"/>
    <cellStyle name="Įprastas 3 6 2 6 2 2" xfId="2529" xr:uid="{8DB3EE0A-84AF-4126-B34C-D247C26A0B40}"/>
    <cellStyle name="Įprastas 3 6 2 6 2 2 2" xfId="5090" xr:uid="{B14BFB67-9177-4C19-8573-88A73214036C}"/>
    <cellStyle name="Įprastas 3 6 2 6 2 3" xfId="3810" xr:uid="{7B7392AD-B2B0-4903-BF5F-E2264F2FC57A}"/>
    <cellStyle name="Įprastas 3 6 2 6 3" xfId="1903" xr:uid="{A3ADB046-048F-4846-BF30-6EE5B33E2EA1}"/>
    <cellStyle name="Įprastas 3 6 2 6 3 2" xfId="4464" xr:uid="{FBBEAD0E-969B-46D9-A62E-11811EFDE4B4}"/>
    <cellStyle name="Įprastas 3 6 2 6 4" xfId="3184" xr:uid="{77AE3867-C7E3-4D36-9EF6-ED6EA21E6286}"/>
    <cellStyle name="Įprastas 3 6 2 7" xfId="1234" xr:uid="{A7688D47-86DC-4507-B6A6-6D96583EDF21}"/>
    <cellStyle name="Įprastas 3 6 2 7 2" xfId="2514" xr:uid="{FA778FEA-D7B3-4058-9275-587EE83CDED3}"/>
    <cellStyle name="Įprastas 3 6 2 7 2 2" xfId="5075" xr:uid="{F5054DB5-6908-4A05-8554-936AE94CB9AB}"/>
    <cellStyle name="Įprastas 3 6 2 7 3" xfId="3795" xr:uid="{C7BF96D3-97DF-49EB-8310-FBC547895651}"/>
    <cellStyle name="Įprastas 3 6 2 8" xfId="1327" xr:uid="{32CB9701-5416-4F0F-8B7C-0353472FF9D6}"/>
    <cellStyle name="Įprastas 3 6 2 8 2" xfId="3888" xr:uid="{1C52D3C3-A55E-44D1-A311-CD9F60322000}"/>
    <cellStyle name="Įprastas 3 6 2 9" xfId="2608" xr:uid="{9F57797A-DD53-417A-BB45-CBE93825F5BE}"/>
    <cellStyle name="Įprastas 3 6 3" xfId="66" xr:uid="{0B985077-67DF-4EA3-84BF-40285BF039B9}"/>
    <cellStyle name="Įprastas 3 6 3 2" xfId="146" xr:uid="{1F71E09C-D9BE-4853-8A45-BFDB337CC0D2}"/>
    <cellStyle name="Įprastas 3 6 3 2 2" xfId="631" xr:uid="{C893ECA4-0B00-4818-B80B-BB9F14CF1F5B}"/>
    <cellStyle name="Įprastas 3 6 3 2 2 2" xfId="1252" xr:uid="{854A7368-9AC3-4ED5-9FD3-F27446DC1BE5}"/>
    <cellStyle name="Įprastas 3 6 3 2 2 2 2" xfId="2532" xr:uid="{9305CCB7-05F1-4EF8-A05F-7799A6C1A0E2}"/>
    <cellStyle name="Įprastas 3 6 3 2 2 2 2 2" xfId="5093" xr:uid="{2BA40E0E-BBC0-49B8-92E3-41D724D407B1}"/>
    <cellStyle name="Įprastas 3 6 3 2 2 2 3" xfId="3813" xr:uid="{9F9AA83D-A307-4D02-9DD3-19DA8AAD6051}"/>
    <cellStyle name="Įprastas 3 6 3 2 2 3" xfId="1912" xr:uid="{450AC054-1431-448A-A4E1-61A22F95199D}"/>
    <cellStyle name="Įprastas 3 6 3 2 2 3 2" xfId="4473" xr:uid="{D655EE64-6EA6-4E91-81E6-323DD95AE2B1}"/>
    <cellStyle name="Įprastas 3 6 3 2 2 4" xfId="3193" xr:uid="{7A7A14AE-7C07-456B-A7F7-3D714E011C20}"/>
    <cellStyle name="Įprastas 3 6 3 2 3" xfId="1251" xr:uid="{7A177589-846C-4305-92C7-80CADD6F47E2}"/>
    <cellStyle name="Įprastas 3 6 3 2 3 2" xfId="2531" xr:uid="{21768614-04EB-4046-955D-59EEB0400B1C}"/>
    <cellStyle name="Įprastas 3 6 3 2 3 2 2" xfId="5092" xr:uid="{A5551A80-AF1C-477C-8C7D-599B138E586A}"/>
    <cellStyle name="Įprastas 3 6 3 2 3 3" xfId="3812" xr:uid="{A710DFD7-91DA-4694-87F8-0F363DF2038D}"/>
    <cellStyle name="Įprastas 3 6 3 2 4" xfId="1427" xr:uid="{1EF322B4-4B21-490F-94CC-0CBC37EDEC23}"/>
    <cellStyle name="Įprastas 3 6 3 2 4 2" xfId="3988" xr:uid="{7ACA09F4-4DE5-454D-8B88-142788D6B58E}"/>
    <cellStyle name="Įprastas 3 6 3 2 5" xfId="2708" xr:uid="{80E1AADF-9413-401A-AC0A-92CA3AB35A80}"/>
    <cellStyle name="Įprastas 3 6 3 3" xfId="226" xr:uid="{EA422D1E-72C6-465E-8437-B012608906B0}"/>
    <cellStyle name="Įprastas 3 6 3 3 2" xfId="632" xr:uid="{DE0967AF-4805-4561-8A00-119B2628CA3D}"/>
    <cellStyle name="Įprastas 3 6 3 3 2 2" xfId="1254" xr:uid="{8A0CD245-E9B2-4658-BEB5-0501A25FCB5F}"/>
    <cellStyle name="Įprastas 3 6 3 3 2 2 2" xfId="2534" xr:uid="{7956B20B-1A76-4434-8DA8-BCDEC19BB384}"/>
    <cellStyle name="Įprastas 3 6 3 3 2 2 2 2" xfId="5095" xr:uid="{D0A4E482-EC68-49FE-B83C-74E10F583BC5}"/>
    <cellStyle name="Įprastas 3 6 3 3 2 2 3" xfId="3815" xr:uid="{E5991ABB-4232-4C65-8694-C240E87B49FF}"/>
    <cellStyle name="Įprastas 3 6 3 3 2 3" xfId="1913" xr:uid="{49235C10-7491-4C68-8F06-7E27A97D9888}"/>
    <cellStyle name="Įprastas 3 6 3 3 2 3 2" xfId="4474" xr:uid="{0280DAA2-EDC5-4961-A977-22293FD70725}"/>
    <cellStyle name="Įprastas 3 6 3 3 2 4" xfId="3194" xr:uid="{BAD42CF0-1D58-4B93-B15C-1C06AD8179B6}"/>
    <cellStyle name="Įprastas 3 6 3 3 3" xfId="1253" xr:uid="{6950B471-7B92-4191-880D-480F72F5A8BD}"/>
    <cellStyle name="Įprastas 3 6 3 3 3 2" xfId="2533" xr:uid="{BD59251B-10D4-48B3-BD3D-B45198E5644C}"/>
    <cellStyle name="Įprastas 3 6 3 3 3 2 2" xfId="5094" xr:uid="{8634BBA1-48E2-4F6A-AB90-E3B0BF7FE24E}"/>
    <cellStyle name="Įprastas 3 6 3 3 3 3" xfId="3814" xr:uid="{E57F9C93-12F0-43E9-ABF9-AE50694E4777}"/>
    <cellStyle name="Įprastas 3 6 3 3 4" xfId="1507" xr:uid="{3DCC96AE-5DE5-4F72-872A-88DDF72E11CE}"/>
    <cellStyle name="Įprastas 3 6 3 3 4 2" xfId="4068" xr:uid="{93F6328D-3456-43C4-A0A8-F0EA59C5910C}"/>
    <cellStyle name="Įprastas 3 6 3 3 5" xfId="2788" xr:uid="{03D9DD4B-C809-43ED-ADA7-6C30AE817F93}"/>
    <cellStyle name="Įprastas 3 6 3 4" xfId="306" xr:uid="{9B48F656-DE03-4622-8FB5-C36369DCB81E}"/>
    <cellStyle name="Įprastas 3 6 3 4 2" xfId="633" xr:uid="{1EB543EA-D5F8-4A10-84C1-720E62152C7B}"/>
    <cellStyle name="Įprastas 3 6 3 4 2 2" xfId="1256" xr:uid="{BF763D23-5EE4-4FC0-BDC1-A2E78A4B3919}"/>
    <cellStyle name="Įprastas 3 6 3 4 2 2 2" xfId="2536" xr:uid="{E6212360-DD11-429D-94E7-9690593B3936}"/>
    <cellStyle name="Įprastas 3 6 3 4 2 2 2 2" xfId="5097" xr:uid="{5833EA75-E0CB-4493-A2A0-4A53B7A01642}"/>
    <cellStyle name="Įprastas 3 6 3 4 2 2 3" xfId="3817" xr:uid="{0964B309-CBBC-490D-B332-0BA38DA602CA}"/>
    <cellStyle name="Įprastas 3 6 3 4 2 3" xfId="1914" xr:uid="{7192E4D6-14F4-4B8D-9E4E-F30ED23B4D44}"/>
    <cellStyle name="Įprastas 3 6 3 4 2 3 2" xfId="4475" xr:uid="{B599D0E0-501A-4E76-BAE5-B74214C58818}"/>
    <cellStyle name="Įprastas 3 6 3 4 2 4" xfId="3195" xr:uid="{A3EF9365-B862-4F02-8D71-CA1CA1ADAAB6}"/>
    <cellStyle name="Įprastas 3 6 3 4 3" xfId="1255" xr:uid="{EC612021-D5C9-47BB-851F-92A2DC7C16F7}"/>
    <cellStyle name="Įprastas 3 6 3 4 3 2" xfId="2535" xr:uid="{92A07131-DE0A-48CA-A213-267833CFFE61}"/>
    <cellStyle name="Įprastas 3 6 3 4 3 2 2" xfId="5096" xr:uid="{BCCACEE8-9BA7-481C-AAE6-9F2BB61E4E93}"/>
    <cellStyle name="Įprastas 3 6 3 4 3 3" xfId="3816" xr:uid="{328A6480-B2E8-4C64-8571-2C07A1E96DBE}"/>
    <cellStyle name="Įprastas 3 6 3 4 4" xfId="1587" xr:uid="{E91941DE-619F-446E-93B4-DFE879FC8ED7}"/>
    <cellStyle name="Įprastas 3 6 3 4 4 2" xfId="4148" xr:uid="{E6EA6B92-9BC3-4F46-93F7-0AA83B20FF6E}"/>
    <cellStyle name="Įprastas 3 6 3 4 5" xfId="2868" xr:uid="{7DDDB040-0507-4D98-BB25-00FA4E54AB27}"/>
    <cellStyle name="Įprastas 3 6 3 5" xfId="630" xr:uid="{7C83568B-3E99-4FBB-9BDE-85B2BB43D754}"/>
    <cellStyle name="Įprastas 3 6 3 5 2" xfId="1257" xr:uid="{7E35F325-F8F5-45B5-8715-29760CB5B9EE}"/>
    <cellStyle name="Įprastas 3 6 3 5 2 2" xfId="2537" xr:uid="{8450CE5C-5E64-4EEA-938D-EB3F5B0ECD7E}"/>
    <cellStyle name="Įprastas 3 6 3 5 2 2 2" xfId="5098" xr:uid="{F37C1C86-F4F6-40C7-8E0A-0007C29169E7}"/>
    <cellStyle name="Įprastas 3 6 3 5 2 3" xfId="3818" xr:uid="{C054FB03-6B05-49EC-AAA5-171AF45087E4}"/>
    <cellStyle name="Įprastas 3 6 3 5 3" xfId="1911" xr:uid="{A6C8654E-0427-4B56-B8B8-ABD8DAAC5FCC}"/>
    <cellStyle name="Įprastas 3 6 3 5 3 2" xfId="4472" xr:uid="{62638F3A-1043-4E9E-A241-5CEA39AE6D65}"/>
    <cellStyle name="Įprastas 3 6 3 5 4" xfId="3192" xr:uid="{A29F0E3C-1AF2-441E-8D99-6C972726373A}"/>
    <cellStyle name="Įprastas 3 6 3 6" xfId="1250" xr:uid="{E51DD066-BD96-4060-A919-28D6FABF53BA}"/>
    <cellStyle name="Įprastas 3 6 3 6 2" xfId="2530" xr:uid="{AB08F2BD-CFC7-4D34-B2EC-2D4A91E61175}"/>
    <cellStyle name="Įprastas 3 6 3 6 2 2" xfId="5091" xr:uid="{F36AE26F-FCE9-4C32-A7B5-357CB78191E4}"/>
    <cellStyle name="Įprastas 3 6 3 6 3" xfId="3811" xr:uid="{79A49B4F-D4F0-41D9-ABDB-998DA79A3F3F}"/>
    <cellStyle name="Įprastas 3 6 3 7" xfId="1347" xr:uid="{BC3A9696-97A5-4E4C-956B-72E7F109C501}"/>
    <cellStyle name="Įprastas 3 6 3 7 2" xfId="3908" xr:uid="{F79F6DEC-32D2-404B-854F-D86770D70502}"/>
    <cellStyle name="Įprastas 3 6 3 8" xfId="2628" xr:uid="{C5E2D26B-11F2-4F57-86C6-1B4CF833681D}"/>
    <cellStyle name="Įprastas 3 6 4" xfId="106" xr:uid="{902CFD46-CB43-4320-A085-88BD372C72C4}"/>
    <cellStyle name="Įprastas 3 6 4 2" xfId="634" xr:uid="{81BC93BF-0C6C-43C1-94E4-7F234CE81A8F}"/>
    <cellStyle name="Įprastas 3 6 4 2 2" xfId="1259" xr:uid="{C82A30DD-1EC9-4A28-A47F-0B7A2C381409}"/>
    <cellStyle name="Įprastas 3 6 4 2 2 2" xfId="2539" xr:uid="{CA59A03B-9991-41BE-A487-88423306710E}"/>
    <cellStyle name="Įprastas 3 6 4 2 2 2 2" xfId="5100" xr:uid="{0B539DF4-38DD-478F-8BE4-E628BFF07D1D}"/>
    <cellStyle name="Įprastas 3 6 4 2 2 3" xfId="3820" xr:uid="{A916F4AF-2117-4185-AE26-2BCD4FA8DA17}"/>
    <cellStyle name="Įprastas 3 6 4 2 3" xfId="1915" xr:uid="{89E9EE90-D2E3-4A28-8DD6-F20C6A9B26FF}"/>
    <cellStyle name="Įprastas 3 6 4 2 3 2" xfId="4476" xr:uid="{87DD01E6-6C3A-4DF9-BF1F-A59ABBF56B38}"/>
    <cellStyle name="Įprastas 3 6 4 2 4" xfId="3196" xr:uid="{170EB426-3FD1-455C-8E79-19BB306C4765}"/>
    <cellStyle name="Įprastas 3 6 4 3" xfId="1258" xr:uid="{B98B706E-13A6-4A72-A470-17EFCB4DDA0A}"/>
    <cellStyle name="Įprastas 3 6 4 3 2" xfId="2538" xr:uid="{B409C4B8-08D9-4503-8FBB-577D3D9CE6FE}"/>
    <cellStyle name="Įprastas 3 6 4 3 2 2" xfId="5099" xr:uid="{6B4FF25A-1401-44EF-99E1-C96BECD6AA82}"/>
    <cellStyle name="Įprastas 3 6 4 3 3" xfId="3819" xr:uid="{4164C666-1CC5-450F-AE15-C3BA98DFA13B}"/>
    <cellStyle name="Įprastas 3 6 4 4" xfId="1387" xr:uid="{EB7218DF-E25E-451A-AB49-8D6C69F9C55E}"/>
    <cellStyle name="Įprastas 3 6 4 4 2" xfId="3948" xr:uid="{48265DE4-8B36-47EA-B400-D8A3EB7BB1FA}"/>
    <cellStyle name="Įprastas 3 6 4 5" xfId="2668" xr:uid="{2BB647B5-294B-443A-AFC0-944443959275}"/>
    <cellStyle name="Įprastas 3 6 5" xfId="186" xr:uid="{884968AE-9D52-46F4-B273-BA7FD53184C2}"/>
    <cellStyle name="Įprastas 3 6 5 2" xfId="635" xr:uid="{D29C5575-A64A-4EFA-9928-2D725A75502A}"/>
    <cellStyle name="Įprastas 3 6 5 2 2" xfId="1261" xr:uid="{75DA5CD5-BEDE-44E0-9CA1-D5BD84AA5BE1}"/>
    <cellStyle name="Įprastas 3 6 5 2 2 2" xfId="2541" xr:uid="{F89AC377-C9E5-44F5-A045-D09E20DAB3B7}"/>
    <cellStyle name="Įprastas 3 6 5 2 2 2 2" xfId="5102" xr:uid="{76EA1675-5241-4384-98C1-F6E44B7C1B4B}"/>
    <cellStyle name="Įprastas 3 6 5 2 2 3" xfId="3822" xr:uid="{D6B60F09-85BC-423F-BE68-6AA765BB909D}"/>
    <cellStyle name="Įprastas 3 6 5 2 3" xfId="1916" xr:uid="{337171D4-78F4-46CC-A8EB-44FC22C3F0A0}"/>
    <cellStyle name="Įprastas 3 6 5 2 3 2" xfId="4477" xr:uid="{7392BDBE-8090-41B3-AAB8-5DCFB4106A66}"/>
    <cellStyle name="Įprastas 3 6 5 2 4" xfId="3197" xr:uid="{6E2A51F6-7769-4F09-9053-6DBFC8136C05}"/>
    <cellStyle name="Įprastas 3 6 5 3" xfId="1260" xr:uid="{2A69F9ED-FA9F-4FD3-B38A-3F4E00055790}"/>
    <cellStyle name="Įprastas 3 6 5 3 2" xfId="2540" xr:uid="{7187A116-14BB-4BF3-A9EF-F7C120A2DFC6}"/>
    <cellStyle name="Įprastas 3 6 5 3 2 2" xfId="5101" xr:uid="{361B740B-87AD-4DB4-989F-5A58CD121546}"/>
    <cellStyle name="Įprastas 3 6 5 3 3" xfId="3821" xr:uid="{484DB9FF-54DD-414E-974B-250BFD64E5CF}"/>
    <cellStyle name="Įprastas 3 6 5 4" xfId="1467" xr:uid="{7F0EC165-7C07-4112-ACC1-D7A931B748FA}"/>
    <cellStyle name="Įprastas 3 6 5 4 2" xfId="4028" xr:uid="{CCB3015C-2551-42C9-9780-B51680833BDD}"/>
    <cellStyle name="Įprastas 3 6 5 5" xfId="2748" xr:uid="{85DED23C-83EE-483E-A362-E6AD118D1DAB}"/>
    <cellStyle name="Įprastas 3 6 6" xfId="266" xr:uid="{FAEE2913-9D57-4C79-A590-19032715685C}"/>
    <cellStyle name="Įprastas 3 6 6 2" xfId="636" xr:uid="{B60F1B4A-F3F4-4B49-8DE9-6C036C184C4D}"/>
    <cellStyle name="Įprastas 3 6 6 2 2" xfId="1263" xr:uid="{CF4713EC-F927-465F-9679-3129A8D8142B}"/>
    <cellStyle name="Įprastas 3 6 6 2 2 2" xfId="2543" xr:uid="{47EAD273-E9AC-468B-97A4-6BDA9EFE2656}"/>
    <cellStyle name="Įprastas 3 6 6 2 2 2 2" xfId="5104" xr:uid="{4FD7F222-F25A-4926-9E8E-21130CDED7B6}"/>
    <cellStyle name="Įprastas 3 6 6 2 2 3" xfId="3824" xr:uid="{2DEED282-FF38-44F4-9A84-668F2DD52A00}"/>
    <cellStyle name="Įprastas 3 6 6 2 3" xfId="1917" xr:uid="{FDE3A7CB-A70F-4D0A-9B92-888F1EF93EAC}"/>
    <cellStyle name="Įprastas 3 6 6 2 3 2" xfId="4478" xr:uid="{D21F75A6-E004-468D-85DF-76C68183B6F2}"/>
    <cellStyle name="Įprastas 3 6 6 2 4" xfId="3198" xr:uid="{34FAEDD9-21ED-42B0-AA20-49E38ABA787A}"/>
    <cellStyle name="Įprastas 3 6 6 3" xfId="1262" xr:uid="{8EA437E2-2666-4D96-8956-0F54C4D60CF6}"/>
    <cellStyle name="Įprastas 3 6 6 3 2" xfId="2542" xr:uid="{3BF33A6C-B24B-47AE-B07A-22C278A14A81}"/>
    <cellStyle name="Įprastas 3 6 6 3 2 2" xfId="5103" xr:uid="{830AD868-A2D8-41EE-A33D-8624C3D56A19}"/>
    <cellStyle name="Įprastas 3 6 6 3 3" xfId="3823" xr:uid="{DF57E687-95E7-4519-9522-E21F901D9C2C}"/>
    <cellStyle name="Įprastas 3 6 6 4" xfId="1547" xr:uid="{EFAF6DB5-8A59-4BFD-8C6C-531A7B24AAB0}"/>
    <cellStyle name="Įprastas 3 6 6 4 2" xfId="4108" xr:uid="{7DB268DE-4EF5-404D-A5CB-CD7B23275EB0}"/>
    <cellStyle name="Įprastas 3 6 6 5" xfId="2828" xr:uid="{DCFF9384-5535-42CA-B34D-920C563DFEC2}"/>
    <cellStyle name="Įprastas 3 6 7" xfId="621" xr:uid="{49C6161F-96AE-4324-BF15-54D259E73D7E}"/>
    <cellStyle name="Įprastas 3 6 7 2" xfId="1264" xr:uid="{B96F91F0-6FBE-4BA6-A1D8-2A4B82EDD45B}"/>
    <cellStyle name="Įprastas 3 6 7 2 2" xfId="2544" xr:uid="{8AA8EDAB-9AFF-4291-B3E6-84FFC3C8D9DE}"/>
    <cellStyle name="Įprastas 3 6 7 2 2 2" xfId="5105" xr:uid="{FE402C91-2D62-4E72-8B9D-30FBB1665C2A}"/>
    <cellStyle name="Įprastas 3 6 7 2 3" xfId="3825" xr:uid="{1BFD84E0-DB3F-45A3-9FC6-50DD34A836D0}"/>
    <cellStyle name="Įprastas 3 6 7 3" xfId="1902" xr:uid="{0B3AF7E9-5E09-499B-A457-25D2AC70C2D1}"/>
    <cellStyle name="Įprastas 3 6 7 3 2" xfId="4463" xr:uid="{C29D6401-F4E5-4F39-B27C-1A7B18B3DF5F}"/>
    <cellStyle name="Įprastas 3 6 7 4" xfId="3183" xr:uid="{3F4E6BA7-BBCA-4BB3-BCA8-F5382074A260}"/>
    <cellStyle name="Įprastas 3 6 8" xfId="1233" xr:uid="{CF5EDCA6-7308-4E94-8549-A46345A59A41}"/>
    <cellStyle name="Įprastas 3 6 8 2" xfId="2513" xr:uid="{B94FA84A-53D6-45A7-A576-D499C23ECE55}"/>
    <cellStyle name="Įprastas 3 6 8 2 2" xfId="5074" xr:uid="{48769510-8A0A-42FC-A9D6-95F17C5DAC64}"/>
    <cellStyle name="Įprastas 3 6 8 3" xfId="3794" xr:uid="{6129B9FC-BC33-461D-8174-FDA477B82D15}"/>
    <cellStyle name="Įprastas 3 6 9" xfId="1307" xr:uid="{B9CCDE44-6554-4171-B7FB-DA42AA9E39E2}"/>
    <cellStyle name="Įprastas 3 6 9 2" xfId="3868" xr:uid="{0666AA79-5147-4208-88E2-D6D70BEACAC9}"/>
    <cellStyle name="Įprastas 3 7" xfId="30" xr:uid="{4DBF2E76-B33D-4AF3-910B-AD3A8BB3E6DA}"/>
    <cellStyle name="Įprastas 3 7 2" xfId="70" xr:uid="{FF289DFC-A4CE-479D-9E48-9F9DB281E88A}"/>
    <cellStyle name="Įprastas 3 7 2 2" xfId="150" xr:uid="{7E43623B-BC14-47C3-9ACF-8A714A6E23D5}"/>
    <cellStyle name="Įprastas 3 7 2 2 2" xfId="639" xr:uid="{03E614EA-E045-4C75-9191-2E618604592F}"/>
    <cellStyle name="Įprastas 3 7 2 2 2 2" xfId="1268" xr:uid="{F28B89D1-894A-4AE2-94D9-B7EF347BA0F0}"/>
    <cellStyle name="Įprastas 3 7 2 2 2 2 2" xfId="2548" xr:uid="{85489212-6859-47B0-973F-7AB21A886F15}"/>
    <cellStyle name="Įprastas 3 7 2 2 2 2 2 2" xfId="5109" xr:uid="{502A8518-6908-4673-AE4D-E1D0FBF88C7D}"/>
    <cellStyle name="Įprastas 3 7 2 2 2 2 3" xfId="3829" xr:uid="{5CB5D175-C4EA-4AD7-AA04-F30690816C33}"/>
    <cellStyle name="Įprastas 3 7 2 2 2 3" xfId="1920" xr:uid="{1CF643C4-419A-46DF-ACB2-5014294B9713}"/>
    <cellStyle name="Įprastas 3 7 2 2 2 3 2" xfId="4481" xr:uid="{C0BED722-C751-48A8-81F1-E26748EEC05C}"/>
    <cellStyle name="Įprastas 3 7 2 2 2 4" xfId="3201" xr:uid="{750160C9-D394-4B0D-A991-3AEBDBA713C4}"/>
    <cellStyle name="Įprastas 3 7 2 2 3" xfId="1267" xr:uid="{62431A29-ECBF-443A-B64F-58F43664DBE3}"/>
    <cellStyle name="Įprastas 3 7 2 2 3 2" xfId="2547" xr:uid="{14E4986B-38E6-4414-97AC-BBE82482839A}"/>
    <cellStyle name="Įprastas 3 7 2 2 3 2 2" xfId="5108" xr:uid="{E81D5B8F-2744-447E-8226-6E0CCBD2E918}"/>
    <cellStyle name="Įprastas 3 7 2 2 3 3" xfId="3828" xr:uid="{2C6DAC94-AD36-461D-A6DB-8CA8901D2016}"/>
    <cellStyle name="Įprastas 3 7 2 2 4" xfId="1431" xr:uid="{769D759A-64C6-4359-9440-449DDCD82A88}"/>
    <cellStyle name="Įprastas 3 7 2 2 4 2" xfId="3992" xr:uid="{62A7F334-955B-4DC1-A57F-1FB179BB6BC2}"/>
    <cellStyle name="Įprastas 3 7 2 2 5" xfId="2712" xr:uid="{55212781-4C1F-483F-971E-1D51EA19D24E}"/>
    <cellStyle name="Įprastas 3 7 2 3" xfId="230" xr:uid="{8F5C7535-4950-4031-A4F8-0F4B2F40940F}"/>
    <cellStyle name="Įprastas 3 7 2 3 2" xfId="640" xr:uid="{1F21E703-7E95-4BF1-9B54-44F972699C15}"/>
    <cellStyle name="Įprastas 3 7 2 3 2 2" xfId="1270" xr:uid="{738843D8-6F11-465A-B309-10D80DDD3440}"/>
    <cellStyle name="Įprastas 3 7 2 3 2 2 2" xfId="2550" xr:uid="{9AAA4BB9-881D-403D-9CD0-E036D3788A9F}"/>
    <cellStyle name="Įprastas 3 7 2 3 2 2 2 2" xfId="5111" xr:uid="{0DA40136-D7FC-4424-B75F-D4D80B8B8E7D}"/>
    <cellStyle name="Įprastas 3 7 2 3 2 2 3" xfId="3831" xr:uid="{CA5C3590-3B36-47E7-9B1C-B1E090740950}"/>
    <cellStyle name="Įprastas 3 7 2 3 2 3" xfId="1921" xr:uid="{F9A77375-F0FB-4CF4-BBCA-594C0ECE29EE}"/>
    <cellStyle name="Įprastas 3 7 2 3 2 3 2" xfId="4482" xr:uid="{0EDAD860-2623-4E72-A1B0-619E73304979}"/>
    <cellStyle name="Įprastas 3 7 2 3 2 4" xfId="3202" xr:uid="{53169C9B-0BD3-40F3-9F91-63A426DA183D}"/>
    <cellStyle name="Įprastas 3 7 2 3 3" xfId="1269" xr:uid="{B8165F9D-BA32-4D56-8463-2D9B1D3E2D3B}"/>
    <cellStyle name="Įprastas 3 7 2 3 3 2" xfId="2549" xr:uid="{1F3375C0-60D0-431B-A400-766B2E3130DF}"/>
    <cellStyle name="Įprastas 3 7 2 3 3 2 2" xfId="5110" xr:uid="{19BEF6E4-4003-443E-BF73-249D0C7E3694}"/>
    <cellStyle name="Įprastas 3 7 2 3 3 3" xfId="3830" xr:uid="{9D394472-52ED-40A5-A77F-36E98A09234B}"/>
    <cellStyle name="Įprastas 3 7 2 3 4" xfId="1511" xr:uid="{72416318-F9C1-4F53-B4EE-F9C78EA4E30D}"/>
    <cellStyle name="Įprastas 3 7 2 3 4 2" xfId="4072" xr:uid="{4257ED33-3748-42C6-AEEE-5D4A24D16DEE}"/>
    <cellStyle name="Įprastas 3 7 2 3 5" xfId="2792" xr:uid="{030AA760-3EE7-49C5-8C31-61B19DB94A8D}"/>
    <cellStyle name="Įprastas 3 7 2 4" xfId="310" xr:uid="{A86078B6-B20B-4CB1-8873-F2417CBAC990}"/>
    <cellStyle name="Įprastas 3 7 2 4 2" xfId="641" xr:uid="{5B378AEE-DEF4-4CFD-9DFE-B279486797BC}"/>
    <cellStyle name="Įprastas 3 7 2 4 2 2" xfId="1272" xr:uid="{E69D0D11-FA9D-4181-BA41-229D6E1F5F2D}"/>
    <cellStyle name="Įprastas 3 7 2 4 2 2 2" xfId="2552" xr:uid="{5235A41B-8CEC-4958-BEA9-FD1BEF327DC3}"/>
    <cellStyle name="Įprastas 3 7 2 4 2 2 2 2" xfId="5113" xr:uid="{27B035FC-D72C-47C4-9EBD-0AF0D91259EF}"/>
    <cellStyle name="Įprastas 3 7 2 4 2 2 3" xfId="3833" xr:uid="{1FA5CCDB-C205-489A-8CBE-970EBACFE129}"/>
    <cellStyle name="Įprastas 3 7 2 4 2 3" xfId="1922" xr:uid="{CA616023-6F33-4B1E-8962-007A1BF849EF}"/>
    <cellStyle name="Įprastas 3 7 2 4 2 3 2" xfId="4483" xr:uid="{D53FACA3-78D7-4587-967F-BA90270C3200}"/>
    <cellStyle name="Įprastas 3 7 2 4 2 4" xfId="3203" xr:uid="{27788D7C-0CEE-43FB-B837-1D9E91A88D51}"/>
    <cellStyle name="Įprastas 3 7 2 4 3" xfId="1271" xr:uid="{C2A3D223-8DE9-4A49-85C0-CD734BDC829E}"/>
    <cellStyle name="Įprastas 3 7 2 4 3 2" xfId="2551" xr:uid="{7A706652-9807-4F75-8069-37EE17390D96}"/>
    <cellStyle name="Įprastas 3 7 2 4 3 2 2" xfId="5112" xr:uid="{1747D8E6-4EF8-4723-B6C7-1D0E6134BBD0}"/>
    <cellStyle name="Įprastas 3 7 2 4 3 3" xfId="3832" xr:uid="{1DEB4F2A-BC85-4EAF-9C2F-63836E38E8CA}"/>
    <cellStyle name="Įprastas 3 7 2 4 4" xfId="1591" xr:uid="{3450AAC4-A177-4002-8EF0-FE1D3258A16A}"/>
    <cellStyle name="Įprastas 3 7 2 4 4 2" xfId="4152" xr:uid="{858C5069-DD0C-4BC3-99E7-15DEF71FD697}"/>
    <cellStyle name="Įprastas 3 7 2 4 5" xfId="2872" xr:uid="{E8685B4C-3FEC-431F-9097-7FDF00C4B40D}"/>
    <cellStyle name="Įprastas 3 7 2 5" xfId="638" xr:uid="{9F542002-B663-4F06-926E-BB055CCFCA45}"/>
    <cellStyle name="Įprastas 3 7 2 5 2" xfId="1273" xr:uid="{CBC097AC-8B3B-4AF7-9258-AE5E2FE8A095}"/>
    <cellStyle name="Įprastas 3 7 2 5 2 2" xfId="2553" xr:uid="{CAA5C2DD-59FE-49B6-A155-3E2E570F53A5}"/>
    <cellStyle name="Įprastas 3 7 2 5 2 2 2" xfId="5114" xr:uid="{53DE60D1-BE10-41CE-8515-69327B5FF7B0}"/>
    <cellStyle name="Įprastas 3 7 2 5 2 3" xfId="3834" xr:uid="{3F1707AA-49AB-4D94-968F-AAA942C6EDE2}"/>
    <cellStyle name="Įprastas 3 7 2 5 3" xfId="1919" xr:uid="{AA303CBD-4F6C-43B1-84C0-8E1A3274F29D}"/>
    <cellStyle name="Įprastas 3 7 2 5 3 2" xfId="4480" xr:uid="{715610D5-8235-4508-8F8A-D618B23AD790}"/>
    <cellStyle name="Įprastas 3 7 2 5 4" xfId="3200" xr:uid="{1CCD5096-6795-4068-B549-FA6EC9B02FEA}"/>
    <cellStyle name="Įprastas 3 7 2 6" xfId="1266" xr:uid="{0C6B79BD-C431-4CD1-8994-6B2BAA65CC49}"/>
    <cellStyle name="Įprastas 3 7 2 6 2" xfId="2546" xr:uid="{8CB79784-74D5-47F8-8536-891E42A56F80}"/>
    <cellStyle name="Įprastas 3 7 2 6 2 2" xfId="5107" xr:uid="{8728F451-6E5D-4D36-B896-52C01D561CCB}"/>
    <cellStyle name="Įprastas 3 7 2 6 3" xfId="3827" xr:uid="{5120CC86-649A-4ED9-802A-7D5BFBE427AE}"/>
    <cellStyle name="Įprastas 3 7 2 7" xfId="1351" xr:uid="{40CCE7FA-4B94-4A7D-A68D-E6934CCDD45B}"/>
    <cellStyle name="Įprastas 3 7 2 7 2" xfId="3912" xr:uid="{7D257626-F622-4EA2-BEB7-B585F837D8CD}"/>
    <cellStyle name="Įprastas 3 7 2 8" xfId="2632" xr:uid="{C09433D7-C1AE-4C85-AD21-9B90066690AE}"/>
    <cellStyle name="Įprastas 3 7 3" xfId="110" xr:uid="{689F8750-0EDE-4E8D-BFD2-0A071865FBFA}"/>
    <cellStyle name="Įprastas 3 7 3 2" xfId="642" xr:uid="{03A93F56-EA10-45C3-9D99-8B718C8461ED}"/>
    <cellStyle name="Įprastas 3 7 3 2 2" xfId="1275" xr:uid="{EC1B7C5A-517E-4952-AB66-04A1605B6A92}"/>
    <cellStyle name="Įprastas 3 7 3 2 2 2" xfId="2555" xr:uid="{9D44B72E-5C4B-4F58-BCF0-4D5D72C33217}"/>
    <cellStyle name="Įprastas 3 7 3 2 2 2 2" xfId="5116" xr:uid="{07CFC217-8EB3-4850-86F2-53AD74B6D7C5}"/>
    <cellStyle name="Įprastas 3 7 3 2 2 3" xfId="3836" xr:uid="{3D61B007-A062-4FF7-B4EA-F1B39E133E30}"/>
    <cellStyle name="Įprastas 3 7 3 2 3" xfId="1923" xr:uid="{8D87A2FE-579E-4A39-9934-8BEB456C03B6}"/>
    <cellStyle name="Įprastas 3 7 3 2 3 2" xfId="4484" xr:uid="{38FBF2C7-0D0F-445E-8F00-B9CC3CC9CAF8}"/>
    <cellStyle name="Įprastas 3 7 3 2 4" xfId="3204" xr:uid="{04E17E49-FBBF-4E1D-9AD0-51E2ED83D251}"/>
    <cellStyle name="Įprastas 3 7 3 3" xfId="1274" xr:uid="{4966EE69-71B5-4814-8ACB-ECEFDB23A22D}"/>
    <cellStyle name="Įprastas 3 7 3 3 2" xfId="2554" xr:uid="{F861EE06-44AB-422A-8C3E-FE9016E4DDF9}"/>
    <cellStyle name="Įprastas 3 7 3 3 2 2" xfId="5115" xr:uid="{DBFCE1D1-D414-4316-A18D-4E18954A3460}"/>
    <cellStyle name="Įprastas 3 7 3 3 3" xfId="3835" xr:uid="{65369538-3836-47CF-B483-9F8A1D2EC634}"/>
    <cellStyle name="Įprastas 3 7 3 4" xfId="1391" xr:uid="{400B64CD-E9D4-4CD2-83BC-DE3231398A5E}"/>
    <cellStyle name="Įprastas 3 7 3 4 2" xfId="3952" xr:uid="{DF6A6627-2BCF-4C6C-A40C-4490708705BF}"/>
    <cellStyle name="Įprastas 3 7 3 5" xfId="2672" xr:uid="{46683CE3-DADD-49C2-BE8F-B3FDE4E43E2D}"/>
    <cellStyle name="Įprastas 3 7 4" xfId="190" xr:uid="{2D2019CD-21D2-465B-B434-870188A0C66F}"/>
    <cellStyle name="Įprastas 3 7 4 2" xfId="643" xr:uid="{088A93AC-0389-4A63-B4A8-3D947C952262}"/>
    <cellStyle name="Įprastas 3 7 4 2 2" xfId="1277" xr:uid="{570F5CDF-EE32-49D5-BAFC-2F2C5E53441B}"/>
    <cellStyle name="Įprastas 3 7 4 2 2 2" xfId="2557" xr:uid="{34049584-8A34-4F6C-8907-399C5D7DBF3D}"/>
    <cellStyle name="Įprastas 3 7 4 2 2 2 2" xfId="5118" xr:uid="{1D1D23C3-41C0-41A6-8E34-3D95664DC929}"/>
    <cellStyle name="Įprastas 3 7 4 2 2 3" xfId="3838" xr:uid="{54B6C2D7-B414-4EE2-971C-901759E8538A}"/>
    <cellStyle name="Įprastas 3 7 4 2 3" xfId="1924" xr:uid="{ECA45829-8733-4197-BBAD-72A6465F5DB4}"/>
    <cellStyle name="Įprastas 3 7 4 2 3 2" xfId="4485" xr:uid="{43DDAD6F-73DE-4C77-93D1-DD60AB203D77}"/>
    <cellStyle name="Įprastas 3 7 4 2 4" xfId="3205" xr:uid="{DBE2F4A8-A246-448F-A95D-C40DF0AA39F4}"/>
    <cellStyle name="Įprastas 3 7 4 3" xfId="1276" xr:uid="{02B8B2D0-B841-4E3B-B376-DA5122F4DB7D}"/>
    <cellStyle name="Įprastas 3 7 4 3 2" xfId="2556" xr:uid="{5BE4189A-66AD-4E33-8CFC-89D210423025}"/>
    <cellStyle name="Įprastas 3 7 4 3 2 2" xfId="5117" xr:uid="{E9263111-E233-4B55-A1ED-CCD6B1E611D4}"/>
    <cellStyle name="Įprastas 3 7 4 3 3" xfId="3837" xr:uid="{164D98FA-A463-427D-B855-EE72F2C10731}"/>
    <cellStyle name="Įprastas 3 7 4 4" xfId="1471" xr:uid="{63CF744E-2437-44E6-9878-0C4A38350E5A}"/>
    <cellStyle name="Įprastas 3 7 4 4 2" xfId="4032" xr:uid="{E63BAF52-6388-4EC0-AB9D-4BF2471D3C23}"/>
    <cellStyle name="Įprastas 3 7 4 5" xfId="2752" xr:uid="{4A0C7186-73EA-4E3C-B080-1C24DCDA1AB1}"/>
    <cellStyle name="Įprastas 3 7 5" xfId="270" xr:uid="{73AC6913-BD60-4F1F-B57D-B41F625C4785}"/>
    <cellStyle name="Įprastas 3 7 5 2" xfId="644" xr:uid="{304536D2-EC05-4C9A-A977-0E1113439484}"/>
    <cellStyle name="Įprastas 3 7 5 2 2" xfId="1279" xr:uid="{42765279-1158-42C9-BF47-0279A7FC5804}"/>
    <cellStyle name="Įprastas 3 7 5 2 2 2" xfId="2559" xr:uid="{CEB6F2C7-0C50-4D1A-A7B0-3401D6A4A6FB}"/>
    <cellStyle name="Įprastas 3 7 5 2 2 2 2" xfId="5120" xr:uid="{BF46D10C-48B7-4B49-87C6-BCD6061DB970}"/>
    <cellStyle name="Įprastas 3 7 5 2 2 3" xfId="3840" xr:uid="{FF898E42-9F85-46DE-BCE4-3040507F4BD7}"/>
    <cellStyle name="Įprastas 3 7 5 2 3" xfId="1925" xr:uid="{BC205260-58FC-46C1-952D-0E745602A003}"/>
    <cellStyle name="Įprastas 3 7 5 2 3 2" xfId="4486" xr:uid="{D77A1139-F9BF-4461-B864-097BD39380AF}"/>
    <cellStyle name="Įprastas 3 7 5 2 4" xfId="3206" xr:uid="{B5A77D99-3BAB-4F8E-83B1-6B5B1A9F9FC6}"/>
    <cellStyle name="Įprastas 3 7 5 3" xfId="1278" xr:uid="{00081980-3F15-42B2-B55A-24C13EEF2C24}"/>
    <cellStyle name="Įprastas 3 7 5 3 2" xfId="2558" xr:uid="{1A12166A-806C-4639-9BCA-98ED9FE9AF31}"/>
    <cellStyle name="Įprastas 3 7 5 3 2 2" xfId="5119" xr:uid="{4AA56303-5641-439D-8D34-B60016686779}"/>
    <cellStyle name="Įprastas 3 7 5 3 3" xfId="3839" xr:uid="{7DEBE29C-DAE5-4BC2-B893-5B409795E610}"/>
    <cellStyle name="Įprastas 3 7 5 4" xfId="1551" xr:uid="{A45A5B8A-B5B9-418C-B8D9-69133946E4C9}"/>
    <cellStyle name="Įprastas 3 7 5 4 2" xfId="4112" xr:uid="{EA47C63D-C560-485E-96D4-1932662BFC1E}"/>
    <cellStyle name="Įprastas 3 7 5 5" xfId="2832" xr:uid="{9EF58352-4C62-4BE8-AF2B-BB8E763ECBE1}"/>
    <cellStyle name="Įprastas 3 7 6" xfId="637" xr:uid="{EAB1B3C5-F775-4B6B-BE5F-F056ADECA4E5}"/>
    <cellStyle name="Įprastas 3 7 6 2" xfId="1280" xr:uid="{6575683E-7B5B-4223-A438-259E3293EC27}"/>
    <cellStyle name="Įprastas 3 7 6 2 2" xfId="2560" xr:uid="{71A04DA2-788C-4399-8229-892DF371F0CD}"/>
    <cellStyle name="Įprastas 3 7 6 2 2 2" xfId="5121" xr:uid="{1C1223AC-1F3A-4B3A-9193-582FA856EB5F}"/>
    <cellStyle name="Įprastas 3 7 6 2 3" xfId="3841" xr:uid="{E5323A59-8D56-4F3E-AF2A-D7504DDCE894}"/>
    <cellStyle name="Įprastas 3 7 6 3" xfId="1918" xr:uid="{041333E8-287D-4712-8AC1-998F79925A64}"/>
    <cellStyle name="Įprastas 3 7 6 3 2" xfId="4479" xr:uid="{0A0B3DE8-CABA-4D89-B3AD-A5AE914BF8A6}"/>
    <cellStyle name="Įprastas 3 7 6 4" xfId="3199" xr:uid="{BAE669DF-2AEC-4FFA-985E-0114D16AA3D2}"/>
    <cellStyle name="Įprastas 3 7 7" xfId="1265" xr:uid="{841114A8-7ED2-41BA-8F9A-532F17C0EB2B}"/>
    <cellStyle name="Įprastas 3 7 7 2" xfId="2545" xr:uid="{C6A0D1C0-B34C-44BD-84A9-8850768BDCE5}"/>
    <cellStyle name="Įprastas 3 7 7 2 2" xfId="5106" xr:uid="{141E0B9A-96F8-4135-95FA-710002383C4C}"/>
    <cellStyle name="Įprastas 3 7 7 3" xfId="3826" xr:uid="{A452B23E-407D-43D4-B061-729E86F67741}"/>
    <cellStyle name="Įprastas 3 7 8" xfId="1311" xr:uid="{3065EA01-357C-470F-BED4-990C2C554A32}"/>
    <cellStyle name="Įprastas 3 7 8 2" xfId="3872" xr:uid="{A31CA77F-D068-4DB2-B94F-F9B7911C36F7}"/>
    <cellStyle name="Įprastas 3 7 9" xfId="2592" xr:uid="{C8FA9AF3-9A2A-43BD-8A67-D3E83FECE830}"/>
    <cellStyle name="Įprastas 3 8" xfId="50" xr:uid="{FA7BF0AB-16E9-4DA9-AD48-DF5489295D26}"/>
    <cellStyle name="Įprastas 3 8 2" xfId="130" xr:uid="{72C9BBCB-C6AD-48F2-98A3-688E6AB65630}"/>
    <cellStyle name="Įprastas 3 8 2 2" xfId="646" xr:uid="{F055ABD3-78B8-4605-AA94-3A4B232BEDC5}"/>
    <cellStyle name="Įprastas 3 8 2 2 2" xfId="1283" xr:uid="{48FB5133-F77B-4BA2-963C-C858B50E200E}"/>
    <cellStyle name="Įprastas 3 8 2 2 2 2" xfId="2563" xr:uid="{7A74BADF-E60F-40CA-BA67-188C042F72FD}"/>
    <cellStyle name="Įprastas 3 8 2 2 2 2 2" xfId="5124" xr:uid="{18C73BBB-F7A6-44BE-929C-98351C90E237}"/>
    <cellStyle name="Įprastas 3 8 2 2 2 3" xfId="3844" xr:uid="{9FCA13EF-FE27-40C8-9F0E-45533ED1545E}"/>
    <cellStyle name="Įprastas 3 8 2 2 3" xfId="1927" xr:uid="{FA904046-FFE7-426B-8357-92B7691B6FA4}"/>
    <cellStyle name="Įprastas 3 8 2 2 3 2" xfId="4488" xr:uid="{44A42C7D-899E-4B35-9598-760723883899}"/>
    <cellStyle name="Įprastas 3 8 2 2 4" xfId="3208" xr:uid="{AD94111D-1BD0-40A9-9A03-9F34A1660635}"/>
    <cellStyle name="Įprastas 3 8 2 3" xfId="1282" xr:uid="{A26B5EBF-EAC9-429C-8977-4650AFC73673}"/>
    <cellStyle name="Įprastas 3 8 2 3 2" xfId="2562" xr:uid="{22B962DD-DABD-4962-B628-E22AB43FE42A}"/>
    <cellStyle name="Įprastas 3 8 2 3 2 2" xfId="5123" xr:uid="{2D8191E5-CCCE-4977-A94D-8089F8A9AFE7}"/>
    <cellStyle name="Įprastas 3 8 2 3 3" xfId="3843" xr:uid="{51F4CF53-7B4C-4077-BB90-7500D1AEAB39}"/>
    <cellStyle name="Įprastas 3 8 2 4" xfId="1411" xr:uid="{CE022669-B372-40B0-B28F-77D8C2FA91FA}"/>
    <cellStyle name="Įprastas 3 8 2 4 2" xfId="3972" xr:uid="{584B8B09-F198-48AC-9E95-10DA35A80573}"/>
    <cellStyle name="Įprastas 3 8 2 5" xfId="2692" xr:uid="{5343CA8C-0731-48D5-BC88-C7B78194F15C}"/>
    <cellStyle name="Įprastas 3 8 3" xfId="210" xr:uid="{74C7BBE7-5373-4F9A-8EC7-666529BAB8D2}"/>
    <cellStyle name="Įprastas 3 8 3 2" xfId="647" xr:uid="{CAB9B03A-D72F-4068-BEB3-86FF900D2F44}"/>
    <cellStyle name="Įprastas 3 8 3 2 2" xfId="1285" xr:uid="{28C3CFCE-64FC-4AE1-A640-037E8DDC66A6}"/>
    <cellStyle name="Įprastas 3 8 3 2 2 2" xfId="2565" xr:uid="{8A67275B-2DB5-41DF-9BE0-183208275CA6}"/>
    <cellStyle name="Įprastas 3 8 3 2 2 2 2" xfId="5126" xr:uid="{3DB1A189-2122-488E-9388-2D2BABB54EC2}"/>
    <cellStyle name="Įprastas 3 8 3 2 2 3" xfId="3846" xr:uid="{8DE04B90-D481-4591-8259-AD273501DDFE}"/>
    <cellStyle name="Įprastas 3 8 3 2 3" xfId="1928" xr:uid="{39C0D78F-4A28-4240-BA12-2FC19AC8CCC1}"/>
    <cellStyle name="Įprastas 3 8 3 2 3 2" xfId="4489" xr:uid="{0CB36FF8-ACB5-4C3D-BF8A-5A1FE9C97F67}"/>
    <cellStyle name="Įprastas 3 8 3 2 4" xfId="3209" xr:uid="{4B40B79C-29F1-4AC0-8989-9B89CBABFD6A}"/>
    <cellStyle name="Įprastas 3 8 3 3" xfId="1284" xr:uid="{2485B5C8-6FFF-4163-B553-59856D645D90}"/>
    <cellStyle name="Įprastas 3 8 3 3 2" xfId="2564" xr:uid="{395589FD-7941-4F5F-B009-07183D2B2EC1}"/>
    <cellStyle name="Įprastas 3 8 3 3 2 2" xfId="5125" xr:uid="{5878BC50-06A6-4013-9419-C6D67B15E3C7}"/>
    <cellStyle name="Įprastas 3 8 3 3 3" xfId="3845" xr:uid="{AF3AC3D9-F6EE-4981-977D-CE25333678F1}"/>
    <cellStyle name="Įprastas 3 8 3 4" xfId="1491" xr:uid="{F10F3333-836A-4094-8E4A-3DC3FA77D728}"/>
    <cellStyle name="Įprastas 3 8 3 4 2" xfId="4052" xr:uid="{132D2F81-7654-4F77-BCBE-FA8F2ACF53DD}"/>
    <cellStyle name="Įprastas 3 8 3 5" xfId="2772" xr:uid="{E5C0C370-F42F-4007-A427-C87C12320D05}"/>
    <cellStyle name="Įprastas 3 8 4" xfId="290" xr:uid="{84046A36-4CDB-4F63-A096-E74903C8832D}"/>
    <cellStyle name="Įprastas 3 8 4 2" xfId="648" xr:uid="{B3B64599-D07A-45BF-A9D6-16285F8966CC}"/>
    <cellStyle name="Įprastas 3 8 4 2 2" xfId="1287" xr:uid="{54C54A56-09B0-4B21-9C52-7F8FE2EEBCC6}"/>
    <cellStyle name="Įprastas 3 8 4 2 2 2" xfId="2567" xr:uid="{3F35188A-3788-48AB-A1CA-87DF7217746D}"/>
    <cellStyle name="Įprastas 3 8 4 2 2 2 2" xfId="5128" xr:uid="{A6F67E46-DC97-4DC8-B2CA-A47D65CA9651}"/>
    <cellStyle name="Įprastas 3 8 4 2 2 3" xfId="3848" xr:uid="{60EA4A5E-2EE8-4E0F-BD06-9B0B60C28354}"/>
    <cellStyle name="Įprastas 3 8 4 2 3" xfId="1929" xr:uid="{DB2DB77B-8708-47A1-9C3D-981DEA1FE455}"/>
    <cellStyle name="Įprastas 3 8 4 2 3 2" xfId="4490" xr:uid="{F2439F86-ABFB-43C1-A942-8EF48E9D5D95}"/>
    <cellStyle name="Įprastas 3 8 4 2 4" xfId="3210" xr:uid="{0628B489-6B1A-49C4-9C85-D37F0CAF132F}"/>
    <cellStyle name="Įprastas 3 8 4 3" xfId="1286" xr:uid="{39DEB0D6-16DB-4E6A-AAFD-5EE5E8C3DC16}"/>
    <cellStyle name="Įprastas 3 8 4 3 2" xfId="2566" xr:uid="{EF8D5B1E-1824-4227-93B0-D7E079AE0247}"/>
    <cellStyle name="Įprastas 3 8 4 3 2 2" xfId="5127" xr:uid="{B21D3964-4D80-416E-B982-F3EFBE57B6D8}"/>
    <cellStyle name="Įprastas 3 8 4 3 3" xfId="3847" xr:uid="{A7159D5B-F62A-4B72-B092-DEC682A2802B}"/>
    <cellStyle name="Įprastas 3 8 4 4" xfId="1571" xr:uid="{38DAB346-483C-4ED1-A3C4-7D3E01415EC2}"/>
    <cellStyle name="Įprastas 3 8 4 4 2" xfId="4132" xr:uid="{E25B295F-97B6-485F-9794-FB169F81B7FC}"/>
    <cellStyle name="Įprastas 3 8 4 5" xfId="2852" xr:uid="{14180D6B-7B0D-45C6-B9A6-BCE2162CF49E}"/>
    <cellStyle name="Įprastas 3 8 5" xfId="645" xr:uid="{96EACC33-BFC2-44D8-8426-772E1B3397A6}"/>
    <cellStyle name="Įprastas 3 8 5 2" xfId="1288" xr:uid="{BC92AE39-BD77-48F4-B6F6-618AF43159D1}"/>
    <cellStyle name="Įprastas 3 8 5 2 2" xfId="2568" xr:uid="{63713572-B836-4D7D-BC2D-D3A673BBA618}"/>
    <cellStyle name="Įprastas 3 8 5 2 2 2" xfId="5129" xr:uid="{A5D715AF-7643-4352-B461-D6BACB7DAA10}"/>
    <cellStyle name="Įprastas 3 8 5 2 3" xfId="3849" xr:uid="{10C6D036-22DD-4E3B-86C7-9C61F6368E8F}"/>
    <cellStyle name="Įprastas 3 8 5 3" xfId="1926" xr:uid="{D5AC8025-CDE3-40BE-9ADA-CFF2B19621AC}"/>
    <cellStyle name="Įprastas 3 8 5 3 2" xfId="4487" xr:uid="{6F5D3C2F-E8B5-4F04-A2E5-C75B9DE442DF}"/>
    <cellStyle name="Įprastas 3 8 5 4" xfId="3207" xr:uid="{A6F8BF8F-9348-4BE3-A316-58C5B5A7C025}"/>
    <cellStyle name="Įprastas 3 8 6" xfId="1281" xr:uid="{535A7F16-9235-4FA5-B986-E1E800E87336}"/>
    <cellStyle name="Įprastas 3 8 6 2" xfId="2561" xr:uid="{83BED075-0934-43A4-A27E-2236E137F765}"/>
    <cellStyle name="Įprastas 3 8 6 2 2" xfId="5122" xr:uid="{F1818553-4B2B-4707-AFA7-BCBFA9BA40A1}"/>
    <cellStyle name="Įprastas 3 8 6 3" xfId="3842" xr:uid="{58301A92-CCDF-42AE-9F1A-046E0DA6B81A}"/>
    <cellStyle name="Įprastas 3 8 7" xfId="1331" xr:uid="{404EBA60-E53F-4834-9E53-C5D78C2A501B}"/>
    <cellStyle name="Įprastas 3 8 7 2" xfId="3892" xr:uid="{A272FEFD-EE73-4221-A852-5454DE3E1EBD}"/>
    <cellStyle name="Įprastas 3 8 8" xfId="2612" xr:uid="{940D13DB-3FA7-40D5-8701-09D1CC25174D}"/>
    <cellStyle name="Įprastas 3 9" xfId="90" xr:uid="{A3AFFE7F-0DB1-41D1-A81D-06A6AE4E1010}"/>
    <cellStyle name="Įprastas 3 9 2" xfId="649" xr:uid="{9514A1CA-2B86-429E-A514-7F40B6BB3C27}"/>
    <cellStyle name="Įprastas 3 9 2 2" xfId="1290" xr:uid="{E80CC266-43E4-426B-BA4B-788A2C55B5A2}"/>
    <cellStyle name="Įprastas 3 9 2 2 2" xfId="2570" xr:uid="{3049FA38-CD66-4165-B404-E26C4DBB83CB}"/>
    <cellStyle name="Įprastas 3 9 2 2 2 2" xfId="5131" xr:uid="{45377914-BA1D-4280-9145-172BF5EBA784}"/>
    <cellStyle name="Įprastas 3 9 2 2 3" xfId="3851" xr:uid="{8BE9C467-3811-4B73-972B-00090E3E7879}"/>
    <cellStyle name="Įprastas 3 9 2 3" xfId="1930" xr:uid="{A1BF038D-CF46-465A-AF78-5A4D91AA8C0E}"/>
    <cellStyle name="Įprastas 3 9 2 3 2" xfId="4491" xr:uid="{71839629-5984-463C-B951-710054E4A450}"/>
    <cellStyle name="Įprastas 3 9 2 4" xfId="3211" xr:uid="{94B31897-624A-4823-A924-7EC9C16D67F2}"/>
    <cellStyle name="Įprastas 3 9 3" xfId="1289" xr:uid="{C7B4B012-FC18-43B1-88F0-BE6F2973773B}"/>
    <cellStyle name="Įprastas 3 9 3 2" xfId="2569" xr:uid="{95AEEB32-8B75-4122-871A-27A0A123FAF6}"/>
    <cellStyle name="Įprastas 3 9 3 2 2" xfId="5130" xr:uid="{19168205-A72C-4817-AA9D-8C279D75AD0F}"/>
    <cellStyle name="Įprastas 3 9 3 3" xfId="3850" xr:uid="{0B43FE7D-CC5E-4DE8-ACF3-24A71442A39D}"/>
    <cellStyle name="Įprastas 3 9 4" xfId="1371" xr:uid="{60F4B807-7AEA-47A4-A1F6-B66E5AB1F7A8}"/>
    <cellStyle name="Įprastas 3 9 4 2" xfId="3932" xr:uid="{870C27E1-FB5E-4C1C-93D3-7207E7EF80B5}"/>
    <cellStyle name="Įprastas 3 9 5" xfId="2652" xr:uid="{2ACA9933-548B-48E4-8628-501D298D56B4}"/>
    <cellStyle name="Įprastas 4" xfId="2" xr:uid="{00000000-0005-0000-0000-00001C000000}"/>
    <cellStyle name="Įprastas 4 2" xfId="8" xr:uid="{00000000-0005-0000-0000-00001D000000}"/>
    <cellStyle name="Kablelis 2" xfId="650" xr:uid="{F1E59534-77EC-4F3C-A016-F960E750283B}"/>
    <cellStyle name="Kablelis 3" xfId="2571" xr:uid="{953E6E65-32ED-4BF5-93A4-206C293F7B31}"/>
    <cellStyle name="Valiuta 2" xfId="5132" xr:uid="{3A957E4D-919F-437B-A476-55F362810EB5}"/>
  </cellStyles>
  <dxfs count="0"/>
  <tableStyles count="0" defaultTableStyle="TableStyleMedium2" defaultPivotStyle="PivotStyleLight16"/>
  <colors>
    <mruColors>
      <color rgb="FFFFCCCC"/>
      <color rgb="FFFFCCFF"/>
      <color rgb="FFFF9966"/>
      <color rgb="FFFF9999"/>
      <color rgb="FFC0C0C0"/>
      <color rgb="FFDDEBF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printerSettings" Target="../printerSettings/printerSettings31.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10" Type="http://schemas.openxmlformats.org/officeDocument/2006/relationships/printerSettings" Target="../printerSettings/printerSettings41.bin"/><Relationship Id="rId4" Type="http://schemas.openxmlformats.org/officeDocument/2006/relationships/printerSettings" Target="../printerSettings/printerSettings35.bin"/><Relationship Id="rId9" Type="http://schemas.openxmlformats.org/officeDocument/2006/relationships/printerSettings" Target="../printerSettings/printerSettings4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9.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5" Type="http://schemas.openxmlformats.org/officeDocument/2006/relationships/printerSettings" Target="../printerSettings/printerSettings5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9.bin"/><Relationship Id="rId3" Type="http://schemas.openxmlformats.org/officeDocument/2006/relationships/printerSettings" Target="../printerSettings/printerSettings64.bin"/><Relationship Id="rId7" Type="http://schemas.openxmlformats.org/officeDocument/2006/relationships/printerSettings" Target="../printerSettings/printerSettings68.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10" Type="http://schemas.openxmlformats.org/officeDocument/2006/relationships/printerSettings" Target="../printerSettings/printerSettings71.bin"/><Relationship Id="rId4" Type="http://schemas.openxmlformats.org/officeDocument/2006/relationships/printerSettings" Target="../printerSettings/printerSettings65.bin"/><Relationship Id="rId9" Type="http://schemas.openxmlformats.org/officeDocument/2006/relationships/printerSettings" Target="../printerSettings/printerSettings7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9.bin"/><Relationship Id="rId3" Type="http://schemas.openxmlformats.org/officeDocument/2006/relationships/printerSettings" Target="../printerSettings/printerSettings74.bin"/><Relationship Id="rId7" Type="http://schemas.openxmlformats.org/officeDocument/2006/relationships/printerSettings" Target="../printerSettings/printerSettings78.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5" Type="http://schemas.openxmlformats.org/officeDocument/2006/relationships/printerSettings" Target="../printerSettings/printerSettings76.bin"/><Relationship Id="rId10" Type="http://schemas.openxmlformats.org/officeDocument/2006/relationships/printerSettings" Target="../printerSettings/printerSettings81.bin"/><Relationship Id="rId4" Type="http://schemas.openxmlformats.org/officeDocument/2006/relationships/printerSettings" Target="../printerSettings/printerSettings75.bin"/><Relationship Id="rId9" Type="http://schemas.openxmlformats.org/officeDocument/2006/relationships/printerSettings" Target="../printerSettings/printerSettings8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4FB9-31E1-4B30-8407-28CF866EE809}">
  <sheetPr>
    <tabColor theme="9"/>
    <pageSetUpPr fitToPage="1"/>
  </sheetPr>
  <dimension ref="A1:R85"/>
  <sheetViews>
    <sheetView showGridLines="0" zoomScaleNormal="100" zoomScaleSheetLayoutView="70" zoomScalePageLayoutView="70" workbookViewId="0">
      <selection activeCell="E16" sqref="E16:E17"/>
    </sheetView>
  </sheetViews>
  <sheetFormatPr defaultColWidth="9.140625" defaultRowHeight="12.75" x14ac:dyDescent="0.25"/>
  <cols>
    <col min="1" max="1" width="3.140625" style="20" customWidth="1"/>
    <col min="2" max="2" width="3.5703125" style="20" customWidth="1"/>
    <col min="3" max="3" width="4.140625" style="20" bestFit="1" customWidth="1"/>
    <col min="4" max="4" width="5" style="20" customWidth="1"/>
    <col min="5" max="5" width="9.85546875" style="20" customWidth="1"/>
    <col min="6" max="6" width="37" style="20" customWidth="1"/>
    <col min="7" max="7" width="7.140625" style="1" customWidth="1"/>
    <col min="8" max="8" width="7.5703125" style="307" customWidth="1"/>
    <col min="9" max="9" width="8" style="307" customWidth="1"/>
    <col min="10" max="10" width="8.7109375" style="307" customWidth="1"/>
    <col min="11" max="11" width="30" style="20" bestFit="1" customWidth="1"/>
    <col min="12" max="14" width="8.140625" style="157" customWidth="1"/>
    <col min="15" max="15" width="14.42578125" style="20" customWidth="1"/>
    <col min="16" max="16" width="14.5703125" style="20" customWidth="1"/>
    <col min="17" max="17" width="16.5703125" style="5" customWidth="1"/>
    <col min="18" max="18" width="9.140625" style="20" customWidth="1"/>
    <col min="19" max="16384" width="9.140625" style="20"/>
  </cols>
  <sheetData>
    <row r="1" spans="1:18" ht="66" customHeight="1" x14ac:dyDescent="0.25">
      <c r="A1" s="20" t="s">
        <v>0</v>
      </c>
      <c r="L1" s="1346" t="s">
        <v>1</v>
      </c>
      <c r="M1" s="1346"/>
      <c r="N1" s="1346"/>
      <c r="O1" s="1346"/>
      <c r="P1" s="1346"/>
      <c r="Q1" s="1346"/>
    </row>
    <row r="2" spans="1:18" ht="15.75" x14ac:dyDescent="0.25">
      <c r="L2" s="349"/>
    </row>
    <row r="3" spans="1:18" ht="15.75" x14ac:dyDescent="0.25">
      <c r="L3" s="349"/>
    </row>
    <row r="4" spans="1:18" ht="13.5" thickBot="1" x14ac:dyDescent="0.3"/>
    <row r="5" spans="1:18" ht="15.75" x14ac:dyDescent="0.25">
      <c r="A5" s="1360" t="s">
        <v>2</v>
      </c>
      <c r="B5" s="1361"/>
      <c r="C5" s="1361"/>
      <c r="D5" s="1361"/>
      <c r="E5" s="1361"/>
      <c r="F5" s="1361"/>
      <c r="G5" s="1361"/>
      <c r="H5" s="1361"/>
      <c r="I5" s="1361"/>
      <c r="J5" s="1361"/>
      <c r="K5" s="1361"/>
      <c r="L5" s="1361"/>
      <c r="M5" s="1361"/>
      <c r="N5" s="1361"/>
      <c r="O5" s="1361"/>
      <c r="P5" s="1361"/>
      <c r="Q5" s="1362"/>
    </row>
    <row r="6" spans="1:18" ht="15.75" x14ac:dyDescent="0.25">
      <c r="A6" s="1385" t="s">
        <v>3</v>
      </c>
      <c r="B6" s="1386"/>
      <c r="C6" s="1386"/>
      <c r="D6" s="1386"/>
      <c r="E6" s="1386"/>
      <c r="F6" s="1386"/>
      <c r="G6" s="1386"/>
      <c r="H6" s="1386"/>
      <c r="I6" s="1386"/>
      <c r="J6" s="1386"/>
      <c r="K6" s="1386"/>
      <c r="L6" s="1386"/>
      <c r="M6" s="1386"/>
      <c r="N6" s="1386"/>
      <c r="O6" s="1386"/>
      <c r="P6" s="1386"/>
      <c r="Q6" s="1387"/>
    </row>
    <row r="7" spans="1:18" ht="15.75" x14ac:dyDescent="0.25">
      <c r="A7" s="1388" t="s">
        <v>4</v>
      </c>
      <c r="B7" s="1389"/>
      <c r="C7" s="1389"/>
      <c r="D7" s="1389"/>
      <c r="E7" s="1389"/>
      <c r="F7" s="1389"/>
      <c r="G7" s="1389"/>
      <c r="H7" s="1389"/>
      <c r="I7" s="1389"/>
      <c r="J7" s="1389"/>
      <c r="K7" s="1389"/>
      <c r="L7" s="1389"/>
      <c r="M7" s="1389"/>
      <c r="N7" s="1389"/>
      <c r="O7" s="1389"/>
      <c r="P7" s="1389"/>
      <c r="Q7" s="1390"/>
      <c r="R7" s="2"/>
    </row>
    <row r="8" spans="1:18" ht="16.5" customHeight="1" thickBot="1" x14ac:dyDescent="0.3">
      <c r="A8" s="1391"/>
      <c r="B8" s="1392"/>
      <c r="C8" s="1392"/>
      <c r="D8" s="1392"/>
      <c r="E8" s="1392"/>
      <c r="F8" s="1392"/>
      <c r="G8" s="1392"/>
      <c r="H8" s="1392"/>
      <c r="I8" s="1392"/>
      <c r="J8" s="1392"/>
      <c r="K8" s="1392"/>
      <c r="L8" s="1392"/>
      <c r="M8" s="1392"/>
      <c r="N8" s="1392"/>
      <c r="O8" s="1392"/>
      <c r="P8" s="1392"/>
      <c r="Q8" s="1393"/>
    </row>
    <row r="9" spans="1:18" ht="35.25" customHeight="1" x14ac:dyDescent="0.25">
      <c r="A9" s="1394" t="s">
        <v>5</v>
      </c>
      <c r="B9" s="1376" t="s">
        <v>6</v>
      </c>
      <c r="C9" s="1379" t="s">
        <v>7</v>
      </c>
      <c r="D9" s="1379" t="s">
        <v>8</v>
      </c>
      <c r="E9" s="1379" t="s">
        <v>9</v>
      </c>
      <c r="F9" s="1382" t="s">
        <v>10</v>
      </c>
      <c r="G9" s="1415" t="s">
        <v>11</v>
      </c>
      <c r="H9" s="1254" t="s">
        <v>12</v>
      </c>
      <c r="I9" s="1254" t="s">
        <v>13</v>
      </c>
      <c r="J9" s="1254" t="s">
        <v>14</v>
      </c>
      <c r="K9" s="1371" t="s">
        <v>15</v>
      </c>
      <c r="L9" s="1372"/>
      <c r="M9" s="1372"/>
      <c r="N9" s="1373"/>
      <c r="O9" s="1278" t="s">
        <v>16</v>
      </c>
      <c r="P9" s="1250" t="s">
        <v>17</v>
      </c>
      <c r="Q9" s="1251"/>
    </row>
    <row r="10" spans="1:18" ht="41.25" customHeight="1" x14ac:dyDescent="0.25">
      <c r="A10" s="1395"/>
      <c r="B10" s="1377"/>
      <c r="C10" s="1380"/>
      <c r="D10" s="1380"/>
      <c r="E10" s="1380"/>
      <c r="F10" s="1383"/>
      <c r="G10" s="1416"/>
      <c r="H10" s="1255"/>
      <c r="I10" s="1255"/>
      <c r="J10" s="1255"/>
      <c r="K10" s="1418" t="s">
        <v>18</v>
      </c>
      <c r="L10" s="1413" t="s">
        <v>19</v>
      </c>
      <c r="M10" s="1257" t="s">
        <v>20</v>
      </c>
      <c r="N10" s="1257" t="s">
        <v>21</v>
      </c>
      <c r="O10" s="1279"/>
      <c r="P10" s="1252"/>
      <c r="Q10" s="1253"/>
    </row>
    <row r="11" spans="1:18" ht="48.75" customHeight="1" thickBot="1" x14ac:dyDescent="0.3">
      <c r="A11" s="1396"/>
      <c r="B11" s="1378"/>
      <c r="C11" s="1381"/>
      <c r="D11" s="1381"/>
      <c r="E11" s="1381"/>
      <c r="F11" s="1384"/>
      <c r="G11" s="1417"/>
      <c r="H11" s="1256"/>
      <c r="I11" s="1256"/>
      <c r="J11" s="1256"/>
      <c r="K11" s="1419"/>
      <c r="L11" s="1414"/>
      <c r="M11" s="1258"/>
      <c r="N11" s="1258"/>
      <c r="O11" s="1280"/>
      <c r="P11" s="24" t="s">
        <v>22</v>
      </c>
      <c r="Q11" s="6" t="s">
        <v>23</v>
      </c>
    </row>
    <row r="12" spans="1:18" ht="13.5" thickBot="1" x14ac:dyDescent="0.3">
      <c r="A12" s="1348" t="s">
        <v>24</v>
      </c>
      <c r="B12" s="1349"/>
      <c r="C12" s="1349"/>
      <c r="D12" s="1349"/>
      <c r="E12" s="1349"/>
      <c r="F12" s="1349"/>
      <c r="G12" s="1349"/>
      <c r="H12" s="1349"/>
      <c r="I12" s="1349"/>
      <c r="J12" s="1349"/>
      <c r="K12" s="1349"/>
      <c r="L12" s="1349"/>
      <c r="M12" s="1349"/>
      <c r="N12" s="1349"/>
      <c r="O12" s="1349"/>
      <c r="P12" s="1349"/>
      <c r="Q12" s="1350"/>
    </row>
    <row r="13" spans="1:18" s="4" customFormat="1" ht="13.5" thickBot="1" x14ac:dyDescent="0.25">
      <c r="A13" s="15"/>
      <c r="B13" s="1351" t="s">
        <v>25</v>
      </c>
      <c r="C13" s="1352"/>
      <c r="D13" s="1352"/>
      <c r="E13" s="1352"/>
      <c r="F13" s="1352"/>
      <c r="G13" s="1352"/>
      <c r="H13" s="1352"/>
      <c r="I13" s="1352"/>
      <c r="J13" s="1352"/>
      <c r="K13" s="1352"/>
      <c r="L13" s="1352"/>
      <c r="M13" s="1352"/>
      <c r="N13" s="1352"/>
      <c r="O13" s="1352"/>
      <c r="P13" s="1352"/>
      <c r="Q13" s="1353"/>
    </row>
    <row r="14" spans="1:18" ht="13.5" thickBot="1" x14ac:dyDescent="0.3">
      <c r="A14" s="7"/>
      <c r="B14" s="8"/>
      <c r="C14" s="1354" t="s">
        <v>26</v>
      </c>
      <c r="D14" s="1355"/>
      <c r="E14" s="1355"/>
      <c r="F14" s="1355"/>
      <c r="G14" s="1355"/>
      <c r="H14" s="1355"/>
      <c r="I14" s="1355"/>
      <c r="J14" s="1355"/>
      <c r="K14" s="1355"/>
      <c r="L14" s="1355"/>
      <c r="M14" s="1355"/>
      <c r="N14" s="1355"/>
      <c r="O14" s="1355"/>
      <c r="P14" s="1355"/>
      <c r="Q14" s="1356"/>
    </row>
    <row r="15" spans="1:18" ht="18" customHeight="1" x14ac:dyDescent="0.25">
      <c r="A15" s="7"/>
      <c r="B15" s="8"/>
      <c r="C15" s="23"/>
      <c r="D15" s="1357" t="s">
        <v>27</v>
      </c>
      <c r="E15" s="1358"/>
      <c r="F15" s="1358"/>
      <c r="G15" s="1358"/>
      <c r="H15" s="1358"/>
      <c r="I15" s="1358"/>
      <c r="J15" s="1358"/>
      <c r="K15" s="1358"/>
      <c r="L15" s="1358"/>
      <c r="M15" s="1358"/>
      <c r="N15" s="1358"/>
      <c r="O15" s="1358"/>
      <c r="P15" s="1358"/>
      <c r="Q15" s="1359"/>
    </row>
    <row r="16" spans="1:18" ht="30.75" customHeight="1" x14ac:dyDescent="0.25">
      <c r="A16" s="7"/>
      <c r="B16" s="8"/>
      <c r="C16" s="23"/>
      <c r="D16" s="29"/>
      <c r="E16" s="1248" t="s">
        <v>28</v>
      </c>
      <c r="F16" s="1283" t="s">
        <v>29</v>
      </c>
      <c r="G16" s="1271" t="s">
        <v>30</v>
      </c>
      <c r="H16" s="1281">
        <v>18</v>
      </c>
      <c r="I16" s="1223">
        <v>8</v>
      </c>
      <c r="J16" s="1223">
        <v>8</v>
      </c>
      <c r="K16" s="1264" t="s">
        <v>31</v>
      </c>
      <c r="L16" s="1246">
        <v>4</v>
      </c>
      <c r="M16" s="1246">
        <v>2</v>
      </c>
      <c r="N16" s="1247">
        <v>2</v>
      </c>
      <c r="O16" s="1296" t="s">
        <v>32</v>
      </c>
      <c r="P16" s="1259" t="s">
        <v>33</v>
      </c>
      <c r="Q16" s="1367" t="s">
        <v>34</v>
      </c>
    </row>
    <row r="17" spans="1:17" ht="21.75" customHeight="1" x14ac:dyDescent="0.25">
      <c r="A17" s="7"/>
      <c r="B17" s="8"/>
      <c r="C17" s="23"/>
      <c r="D17" s="29"/>
      <c r="E17" s="1282"/>
      <c r="F17" s="1284"/>
      <c r="G17" s="1271"/>
      <c r="H17" s="1281"/>
      <c r="I17" s="1224"/>
      <c r="J17" s="1224"/>
      <c r="K17" s="1265"/>
      <c r="L17" s="1246"/>
      <c r="M17" s="1246"/>
      <c r="N17" s="1247"/>
      <c r="O17" s="1297"/>
      <c r="P17" s="1260"/>
      <c r="Q17" s="1368"/>
    </row>
    <row r="18" spans="1:17" ht="30" customHeight="1" x14ac:dyDescent="0.25">
      <c r="A18" s="7"/>
      <c r="B18" s="8"/>
      <c r="C18" s="23"/>
      <c r="D18" s="29"/>
      <c r="E18" s="1234" t="s">
        <v>35</v>
      </c>
      <c r="F18" s="1234" t="s">
        <v>36</v>
      </c>
      <c r="G18" s="302" t="s">
        <v>30</v>
      </c>
      <c r="H18" s="710">
        <v>81</v>
      </c>
      <c r="I18" s="710">
        <v>0</v>
      </c>
      <c r="J18" s="710">
        <v>0</v>
      </c>
      <c r="K18" s="1264" t="s">
        <v>37</v>
      </c>
      <c r="L18" s="1229">
        <v>100</v>
      </c>
      <c r="M18" s="1229">
        <v>0</v>
      </c>
      <c r="N18" s="1374">
        <v>0</v>
      </c>
      <c r="O18" s="1297"/>
      <c r="P18" s="1259" t="s">
        <v>38</v>
      </c>
      <c r="Q18" s="1367" t="s">
        <v>39</v>
      </c>
    </row>
    <row r="19" spans="1:17" ht="27" customHeight="1" x14ac:dyDescent="0.25">
      <c r="A19" s="7"/>
      <c r="B19" s="8"/>
      <c r="C19" s="23"/>
      <c r="D19" s="29"/>
      <c r="E19" s="1235"/>
      <c r="F19" s="1235"/>
      <c r="G19" s="302" t="s">
        <v>40</v>
      </c>
      <c r="H19" s="710">
        <v>459</v>
      </c>
      <c r="I19" s="710">
        <v>0</v>
      </c>
      <c r="J19" s="710">
        <v>0</v>
      </c>
      <c r="K19" s="1267"/>
      <c r="L19" s="1230"/>
      <c r="M19" s="1230"/>
      <c r="N19" s="1375"/>
      <c r="O19" s="1297"/>
      <c r="P19" s="1260"/>
      <c r="Q19" s="1368"/>
    </row>
    <row r="20" spans="1:17" ht="21" customHeight="1" x14ac:dyDescent="0.25">
      <c r="A20" s="7"/>
      <c r="B20" s="8"/>
      <c r="C20" s="23"/>
      <c r="D20" s="29"/>
      <c r="E20" s="1234" t="s">
        <v>41</v>
      </c>
      <c r="F20" s="1234" t="s">
        <v>42</v>
      </c>
      <c r="G20" s="302" t="s">
        <v>30</v>
      </c>
      <c r="H20" s="710">
        <v>20</v>
      </c>
      <c r="I20" s="710">
        <v>75</v>
      </c>
      <c r="J20" s="710">
        <v>0</v>
      </c>
      <c r="K20" s="1264" t="s">
        <v>37</v>
      </c>
      <c r="L20" s="1229">
        <v>0</v>
      </c>
      <c r="M20" s="1229">
        <v>100</v>
      </c>
      <c r="N20" s="1374">
        <v>0</v>
      </c>
      <c r="O20" s="1297"/>
      <c r="P20" s="1260"/>
      <c r="Q20" s="1368"/>
    </row>
    <row r="21" spans="1:17" ht="26.25" customHeight="1" x14ac:dyDescent="0.25">
      <c r="A21" s="7"/>
      <c r="B21" s="8"/>
      <c r="C21" s="23"/>
      <c r="D21" s="29"/>
      <c r="E21" s="1235"/>
      <c r="F21" s="1235"/>
      <c r="G21" s="274" t="s">
        <v>40</v>
      </c>
      <c r="H21" s="710">
        <v>0</v>
      </c>
      <c r="I21" s="710">
        <v>425</v>
      </c>
      <c r="J21" s="710">
        <v>0</v>
      </c>
      <c r="K21" s="1267"/>
      <c r="L21" s="1230"/>
      <c r="M21" s="1230"/>
      <c r="N21" s="1375"/>
      <c r="O21" s="1297"/>
      <c r="P21" s="1366"/>
      <c r="Q21" s="1368"/>
    </row>
    <row r="22" spans="1:17" ht="25.5" customHeight="1" x14ac:dyDescent="0.25">
      <c r="A22" s="7"/>
      <c r="B22" s="8"/>
      <c r="C22" s="23"/>
      <c r="D22" s="29"/>
      <c r="E22" s="1248" t="s">
        <v>43</v>
      </c>
      <c r="F22" s="1283" t="s">
        <v>44</v>
      </c>
      <c r="G22" s="1301" t="s">
        <v>30</v>
      </c>
      <c r="H22" s="1223">
        <v>37</v>
      </c>
      <c r="I22" s="1223">
        <v>40</v>
      </c>
      <c r="J22" s="1223">
        <v>42</v>
      </c>
      <c r="K22" s="254" t="s">
        <v>45</v>
      </c>
      <c r="L22" s="676">
        <v>50</v>
      </c>
      <c r="M22" s="676">
        <v>55</v>
      </c>
      <c r="N22" s="752">
        <v>55</v>
      </c>
      <c r="O22" s="1297"/>
      <c r="P22" s="1369" t="s">
        <v>46</v>
      </c>
      <c r="Q22" s="1370" t="s">
        <v>47</v>
      </c>
    </row>
    <row r="23" spans="1:17" ht="27" customHeight="1" x14ac:dyDescent="0.25">
      <c r="A23" s="7"/>
      <c r="B23" s="8"/>
      <c r="C23" s="23"/>
      <c r="D23" s="29"/>
      <c r="E23" s="1249"/>
      <c r="F23" s="1300"/>
      <c r="G23" s="1302"/>
      <c r="H23" s="1224"/>
      <c r="I23" s="1224"/>
      <c r="J23" s="1224"/>
      <c r="K23" s="25" t="s">
        <v>48</v>
      </c>
      <c r="L23" s="676">
        <v>6</v>
      </c>
      <c r="M23" s="676">
        <v>6</v>
      </c>
      <c r="N23" s="752">
        <v>6</v>
      </c>
      <c r="O23" s="1297"/>
      <c r="P23" s="1369"/>
      <c r="Q23" s="1370"/>
    </row>
    <row r="24" spans="1:17" ht="27" customHeight="1" x14ac:dyDescent="0.25">
      <c r="A24" s="7"/>
      <c r="B24" s="8"/>
      <c r="C24" s="23"/>
      <c r="D24" s="29"/>
      <c r="E24" s="273" t="s">
        <v>49</v>
      </c>
      <c r="F24" s="1243" t="s">
        <v>50</v>
      </c>
      <c r="G24" s="1244"/>
      <c r="H24" s="1244"/>
      <c r="I24" s="1244"/>
      <c r="J24" s="1245"/>
      <c r="K24" s="272" t="s">
        <v>51</v>
      </c>
      <c r="L24" s="754">
        <v>30</v>
      </c>
      <c r="M24" s="753">
        <v>30</v>
      </c>
      <c r="N24" s="754">
        <v>30</v>
      </c>
      <c r="O24" s="1298"/>
      <c r="P24" s="1241"/>
      <c r="Q24" s="1242"/>
    </row>
    <row r="25" spans="1:17" ht="37.5" customHeight="1" x14ac:dyDescent="0.25">
      <c r="A25" s="7"/>
      <c r="B25" s="8"/>
      <c r="C25" s="23"/>
      <c r="D25" s="29"/>
      <c r="E25" s="301" t="s">
        <v>52</v>
      </c>
      <c r="F25" s="302" t="s">
        <v>53</v>
      </c>
      <c r="G25" s="290" t="s">
        <v>30</v>
      </c>
      <c r="H25" s="751">
        <v>45</v>
      </c>
      <c r="I25" s="751">
        <v>45</v>
      </c>
      <c r="J25" s="751">
        <v>45</v>
      </c>
      <c r="K25" s="232" t="s">
        <v>54</v>
      </c>
      <c r="L25" s="754">
        <v>30</v>
      </c>
      <c r="M25" s="753">
        <v>30</v>
      </c>
      <c r="N25" s="754">
        <v>30</v>
      </c>
      <c r="O25" s="1297"/>
      <c r="P25" s="850" t="s">
        <v>55</v>
      </c>
      <c r="Q25" s="1136" t="s">
        <v>56</v>
      </c>
    </row>
    <row r="26" spans="1:17" ht="39" customHeight="1" x14ac:dyDescent="0.25">
      <c r="A26" s="7"/>
      <c r="B26" s="8"/>
      <c r="C26" s="23"/>
      <c r="D26" s="29"/>
      <c r="E26" s="291" t="s">
        <v>57</v>
      </c>
      <c r="F26" s="25" t="s">
        <v>58</v>
      </c>
      <c r="G26" s="275" t="s">
        <v>40</v>
      </c>
      <c r="H26" s="689">
        <v>301</v>
      </c>
      <c r="I26" s="710">
        <v>0</v>
      </c>
      <c r="J26" s="710">
        <v>0</v>
      </c>
      <c r="K26" s="25" t="s">
        <v>59</v>
      </c>
      <c r="L26" s="754">
        <v>16</v>
      </c>
      <c r="M26" s="755">
        <v>0</v>
      </c>
      <c r="N26" s="756">
        <v>0</v>
      </c>
      <c r="O26" s="1298"/>
      <c r="P26" s="1329" t="s">
        <v>60</v>
      </c>
      <c r="Q26" s="1364" t="s">
        <v>61</v>
      </c>
    </row>
    <row r="27" spans="1:17" ht="39" customHeight="1" x14ac:dyDescent="0.25">
      <c r="A27" s="7"/>
      <c r="B27" s="8"/>
      <c r="C27" s="23"/>
      <c r="D27" s="29"/>
      <c r="E27" s="851" t="s">
        <v>62</v>
      </c>
      <c r="F27" s="395" t="s">
        <v>63</v>
      </c>
      <c r="G27" s="852" t="s">
        <v>40</v>
      </c>
      <c r="H27" s="642">
        <v>89.5</v>
      </c>
      <c r="I27" s="751">
        <v>0</v>
      </c>
      <c r="J27" s="751">
        <v>0</v>
      </c>
      <c r="K27" s="232" t="s">
        <v>59</v>
      </c>
      <c r="L27" s="754">
        <v>2</v>
      </c>
      <c r="M27" s="757">
        <v>0</v>
      </c>
      <c r="N27" s="758">
        <v>0</v>
      </c>
      <c r="O27" s="1298"/>
      <c r="P27" s="1329"/>
      <c r="Q27" s="1365"/>
    </row>
    <row r="28" spans="1:17" ht="39" customHeight="1" x14ac:dyDescent="0.25">
      <c r="A28" s="7"/>
      <c r="B28" s="8"/>
      <c r="C28" s="23"/>
      <c r="D28" s="29"/>
      <c r="E28" s="1200" t="s">
        <v>64</v>
      </c>
      <c r="F28" s="395" t="s">
        <v>65</v>
      </c>
      <c r="G28" s="844" t="s">
        <v>40</v>
      </c>
      <c r="H28" s="764">
        <v>0</v>
      </c>
      <c r="I28" s="378">
        <v>46.9</v>
      </c>
      <c r="J28" s="680">
        <v>120</v>
      </c>
      <c r="K28" s="395" t="s">
        <v>66</v>
      </c>
      <c r="L28" s="659">
        <v>0</v>
      </c>
      <c r="M28" s="659">
        <v>1</v>
      </c>
      <c r="N28" s="659">
        <v>2</v>
      </c>
      <c r="O28" s="1227"/>
      <c r="P28" s="1329"/>
      <c r="Q28" s="1365"/>
    </row>
    <row r="29" spans="1:17" ht="39" customHeight="1" x14ac:dyDescent="0.25">
      <c r="A29" s="7"/>
      <c r="B29" s="8"/>
      <c r="C29" s="23"/>
      <c r="D29" s="29"/>
      <c r="E29" s="1204" t="s">
        <v>67</v>
      </c>
      <c r="F29" s="1205" t="s">
        <v>68</v>
      </c>
      <c r="G29" s="845" t="s">
        <v>40</v>
      </c>
      <c r="H29" s="846">
        <v>0</v>
      </c>
      <c r="I29" s="847">
        <v>49</v>
      </c>
      <c r="J29" s="687">
        <v>150</v>
      </c>
      <c r="K29" s="1205" t="s">
        <v>66</v>
      </c>
      <c r="L29" s="771">
        <v>0</v>
      </c>
      <c r="M29" s="848">
        <v>1</v>
      </c>
      <c r="N29" s="849">
        <v>0</v>
      </c>
      <c r="O29" s="1298"/>
      <c r="P29" s="1363"/>
      <c r="Q29" s="1365"/>
    </row>
    <row r="30" spans="1:17" ht="38.1" customHeight="1" x14ac:dyDescent="0.25">
      <c r="A30" s="7"/>
      <c r="B30" s="8"/>
      <c r="C30" s="23"/>
      <c r="D30" s="29"/>
      <c r="E30" s="1234" t="s">
        <v>69</v>
      </c>
      <c r="F30" s="1232" t="s">
        <v>70</v>
      </c>
      <c r="G30" s="351" t="s">
        <v>40</v>
      </c>
      <c r="H30" s="689">
        <v>76</v>
      </c>
      <c r="I30" s="689">
        <v>152</v>
      </c>
      <c r="J30" s="689">
        <v>0</v>
      </c>
      <c r="K30" s="1234" t="s">
        <v>71</v>
      </c>
      <c r="L30" s="1236">
        <v>1</v>
      </c>
      <c r="M30" s="1236">
        <v>2</v>
      </c>
      <c r="N30" s="1236">
        <v>0</v>
      </c>
      <c r="O30" s="1227"/>
      <c r="P30" s="1221" t="s">
        <v>72</v>
      </c>
      <c r="Q30" s="1137" t="s">
        <v>73</v>
      </c>
    </row>
    <row r="31" spans="1:17" ht="18.95" customHeight="1" x14ac:dyDescent="0.25">
      <c r="A31" s="7"/>
      <c r="B31" s="8"/>
      <c r="C31" s="23"/>
      <c r="D31" s="29"/>
      <c r="E31" s="1235"/>
      <c r="F31" s="1233"/>
      <c r="G31" s="351" t="s">
        <v>74</v>
      </c>
      <c r="H31" s="689">
        <v>6.6</v>
      </c>
      <c r="I31" s="689">
        <v>13.2</v>
      </c>
      <c r="J31" s="689">
        <v>0</v>
      </c>
      <c r="K31" s="1235"/>
      <c r="L31" s="1236"/>
      <c r="M31" s="1236"/>
      <c r="N31" s="1236"/>
      <c r="O31" s="1227"/>
      <c r="P31" s="1222"/>
      <c r="Q31" s="1138"/>
    </row>
    <row r="32" spans="1:17" ht="42" customHeight="1" x14ac:dyDescent="0.25">
      <c r="A32" s="7"/>
      <c r="B32" s="8"/>
      <c r="C32" s="23"/>
      <c r="D32" s="29"/>
      <c r="E32" s="344" t="s">
        <v>75</v>
      </c>
      <c r="F32" s="1108" t="s">
        <v>76</v>
      </c>
      <c r="G32" s="1109" t="s">
        <v>30</v>
      </c>
      <c r="H32" s="1110">
        <v>0</v>
      </c>
      <c r="I32" s="1110">
        <v>0</v>
      </c>
      <c r="J32" s="1110">
        <v>0</v>
      </c>
      <c r="K32" s="384" t="s">
        <v>77</v>
      </c>
      <c r="L32" s="995">
        <v>0</v>
      </c>
      <c r="M32" s="1111">
        <v>1</v>
      </c>
      <c r="N32" s="994">
        <v>2</v>
      </c>
      <c r="O32" s="1297"/>
      <c r="P32" s="860" t="s">
        <v>55</v>
      </c>
      <c r="Q32" s="1139" t="s">
        <v>56</v>
      </c>
    </row>
    <row r="33" spans="1:17" ht="37.5" customHeight="1" x14ac:dyDescent="0.25">
      <c r="A33" s="7"/>
      <c r="B33" s="8"/>
      <c r="C33" s="23"/>
      <c r="D33" s="29"/>
      <c r="E33" s="273" t="s">
        <v>78</v>
      </c>
      <c r="F33" s="967" t="s">
        <v>79</v>
      </c>
      <c r="G33" s="303" t="s">
        <v>30</v>
      </c>
      <c r="H33" s="750">
        <v>8</v>
      </c>
      <c r="I33" s="750">
        <v>9</v>
      </c>
      <c r="J33" s="750">
        <v>10</v>
      </c>
      <c r="K33" s="25" t="s">
        <v>80</v>
      </c>
      <c r="L33" s="839">
        <v>5</v>
      </c>
      <c r="M33" s="839">
        <v>5</v>
      </c>
      <c r="N33" s="840">
        <v>5</v>
      </c>
      <c r="O33" s="1299"/>
      <c r="P33" s="447" t="s">
        <v>46</v>
      </c>
      <c r="Q33" s="1136" t="s">
        <v>47</v>
      </c>
    </row>
    <row r="34" spans="1:17" ht="14.25" customHeight="1" x14ac:dyDescent="0.25">
      <c r="A34" s="7"/>
      <c r="B34" s="8"/>
      <c r="C34" s="149"/>
      <c r="D34" s="1132"/>
      <c r="E34" s="1347" t="s">
        <v>81</v>
      </c>
      <c r="F34" s="1347"/>
      <c r="G34" s="1347"/>
      <c r="H34" s="1133">
        <f>SUM(H16:H33)</f>
        <v>1141.0999999999999</v>
      </c>
      <c r="I34" s="1133">
        <f>SUM(I16:I33)</f>
        <v>863.1</v>
      </c>
      <c r="J34" s="1133">
        <f>SUM(J16:J33)</f>
        <v>375</v>
      </c>
      <c r="K34" s="1134"/>
      <c r="L34" s="1134"/>
      <c r="M34" s="1134"/>
      <c r="N34" s="1134"/>
      <c r="O34" s="1134"/>
      <c r="P34" s="1134"/>
      <c r="Q34" s="1135"/>
    </row>
    <row r="35" spans="1:17" ht="17.25" customHeight="1" thickBot="1" x14ac:dyDescent="0.3">
      <c r="A35" s="7"/>
      <c r="B35" s="8"/>
      <c r="C35" s="149"/>
      <c r="D35" s="1422" t="s">
        <v>82</v>
      </c>
      <c r="E35" s="1425" t="s">
        <v>83</v>
      </c>
      <c r="F35" s="1425"/>
      <c r="G35" s="1425"/>
      <c r="H35" s="1425"/>
      <c r="I35" s="1425"/>
      <c r="J35" s="1425"/>
      <c r="K35" s="1425"/>
      <c r="L35" s="1425"/>
      <c r="M35" s="1425"/>
      <c r="N35" s="1425"/>
      <c r="O35" s="1425"/>
      <c r="P35" s="1425"/>
      <c r="Q35" s="1426"/>
    </row>
    <row r="36" spans="1:17" ht="26.25" customHeight="1" x14ac:dyDescent="0.25">
      <c r="A36" s="7"/>
      <c r="B36" s="8"/>
      <c r="C36" s="149"/>
      <c r="D36" s="1423"/>
      <c r="E36" s="1427" t="s">
        <v>84</v>
      </c>
      <c r="F36" s="1429" t="s">
        <v>85</v>
      </c>
      <c r="G36" s="1430" t="s">
        <v>30</v>
      </c>
      <c r="H36" s="1431">
        <v>0</v>
      </c>
      <c r="I36" s="1432">
        <v>0</v>
      </c>
      <c r="J36" s="1435">
        <v>0</v>
      </c>
      <c r="K36" s="30" t="s">
        <v>86</v>
      </c>
      <c r="L36" s="1128">
        <v>7.9</v>
      </c>
      <c r="M36" s="1128">
        <v>7.8</v>
      </c>
      <c r="N36" s="1128">
        <v>7.7</v>
      </c>
      <c r="O36" s="1436" t="s">
        <v>87</v>
      </c>
      <c r="P36" s="1439" t="s">
        <v>88</v>
      </c>
      <c r="Q36" s="1442" t="s">
        <v>89</v>
      </c>
    </row>
    <row r="37" spans="1:17" ht="37.5" customHeight="1" thickBot="1" x14ac:dyDescent="0.3">
      <c r="A37" s="7"/>
      <c r="B37" s="8"/>
      <c r="C37" s="149"/>
      <c r="D37" s="1423"/>
      <c r="E37" s="1428"/>
      <c r="F37" s="1429"/>
      <c r="G37" s="1430"/>
      <c r="H37" s="1431"/>
      <c r="I37" s="1433"/>
      <c r="J37" s="1431"/>
      <c r="K37" s="452" t="s">
        <v>90</v>
      </c>
      <c r="L37" s="1129">
        <v>10</v>
      </c>
      <c r="M37" s="1129">
        <v>10</v>
      </c>
      <c r="N37" s="1129">
        <v>10</v>
      </c>
      <c r="O37" s="1437"/>
      <c r="P37" s="1440"/>
      <c r="Q37" s="1443"/>
    </row>
    <row r="38" spans="1:17" ht="39.75" customHeight="1" x14ac:dyDescent="0.2">
      <c r="A38" s="7"/>
      <c r="B38" s="8"/>
      <c r="C38" s="149"/>
      <c r="D38" s="1423"/>
      <c r="E38" s="1428"/>
      <c r="F38" s="1429"/>
      <c r="G38" s="1430"/>
      <c r="H38" s="1431"/>
      <c r="I38" s="1433"/>
      <c r="J38" s="1431"/>
      <c r="K38" s="1140" t="s">
        <v>91</v>
      </c>
      <c r="L38" s="1130">
        <v>300</v>
      </c>
      <c r="M38" s="1130">
        <v>280</v>
      </c>
      <c r="N38" s="1130">
        <v>250</v>
      </c>
      <c r="O38" s="1437"/>
      <c r="P38" s="1440"/>
      <c r="Q38" s="1443"/>
    </row>
    <row r="39" spans="1:17" ht="28.5" customHeight="1" thickBot="1" x14ac:dyDescent="0.3">
      <c r="A39" s="7"/>
      <c r="B39" s="8"/>
      <c r="C39" s="149"/>
      <c r="D39" s="1423"/>
      <c r="E39" s="1428"/>
      <c r="F39" s="1429"/>
      <c r="G39" s="1430"/>
      <c r="H39" s="1431"/>
      <c r="I39" s="1433"/>
      <c r="J39" s="1431"/>
      <c r="K39" s="454" t="s">
        <v>92</v>
      </c>
      <c r="L39" s="1130">
        <v>3</v>
      </c>
      <c r="M39" s="1130">
        <v>3</v>
      </c>
      <c r="N39" s="1130">
        <v>3</v>
      </c>
      <c r="O39" s="1437"/>
      <c r="P39" s="1440"/>
      <c r="Q39" s="1443"/>
    </row>
    <row r="40" spans="1:17" ht="39" customHeight="1" thickBot="1" x14ac:dyDescent="0.3">
      <c r="A40" s="7"/>
      <c r="B40" s="8"/>
      <c r="C40" s="149"/>
      <c r="D40" s="1423"/>
      <c r="E40" s="1428"/>
      <c r="F40" s="1429"/>
      <c r="G40" s="1430"/>
      <c r="H40" s="1431"/>
      <c r="I40" s="1434"/>
      <c r="J40" s="1431"/>
      <c r="K40" s="454" t="s">
        <v>93</v>
      </c>
      <c r="L40" s="1130">
        <v>90</v>
      </c>
      <c r="M40" s="1130">
        <v>90</v>
      </c>
      <c r="N40" s="1130">
        <v>90</v>
      </c>
      <c r="O40" s="1437"/>
      <c r="P40" s="1440"/>
      <c r="Q40" s="1443"/>
    </row>
    <row r="41" spans="1:17" ht="33" customHeight="1" thickBot="1" x14ac:dyDescent="0.3">
      <c r="A41" s="7"/>
      <c r="B41" s="8"/>
      <c r="C41" s="149"/>
      <c r="D41" s="1423"/>
      <c r="E41" s="1206" t="s">
        <v>94</v>
      </c>
      <c r="F41" s="972" t="s">
        <v>95</v>
      </c>
      <c r="G41" s="453" t="s">
        <v>30</v>
      </c>
      <c r="H41" s="881">
        <v>0</v>
      </c>
      <c r="I41" s="881">
        <v>0</v>
      </c>
      <c r="J41" s="882">
        <v>0</v>
      </c>
      <c r="K41" s="455" t="s">
        <v>96</v>
      </c>
      <c r="L41" s="762">
        <v>1</v>
      </c>
      <c r="M41" s="762">
        <v>1</v>
      </c>
      <c r="N41" s="762">
        <v>1</v>
      </c>
      <c r="O41" s="1438"/>
      <c r="P41" s="1441"/>
      <c r="Q41" s="1444"/>
    </row>
    <row r="42" spans="1:17" ht="13.5" thickBot="1" x14ac:dyDescent="0.3">
      <c r="A42" s="7"/>
      <c r="B42" s="8"/>
      <c r="C42" s="149"/>
      <c r="D42" s="1424"/>
      <c r="E42" s="1287" t="s">
        <v>81</v>
      </c>
      <c r="F42" s="1287"/>
      <c r="G42" s="1287"/>
      <c r="H42" s="1131">
        <f>SUM(H36:H41)</f>
        <v>0</v>
      </c>
      <c r="I42" s="1131">
        <f>SUM(I36:I41)</f>
        <v>0</v>
      </c>
      <c r="J42" s="1131">
        <f>SUM(J36:J41)</f>
        <v>0</v>
      </c>
      <c r="K42" s="1288"/>
      <c r="L42" s="1289"/>
      <c r="M42" s="1289"/>
      <c r="N42" s="1289"/>
      <c r="O42" s="1289"/>
      <c r="P42" s="1289"/>
      <c r="Q42" s="1290"/>
    </row>
    <row r="43" spans="1:17" x14ac:dyDescent="0.25">
      <c r="A43" s="7"/>
      <c r="B43" s="8"/>
      <c r="C43" s="19"/>
      <c r="D43" s="1407" t="s">
        <v>97</v>
      </c>
      <c r="E43" s="1407"/>
      <c r="F43" s="1407"/>
      <c r="G43" s="1408"/>
      <c r="H43" s="401">
        <f>H34+H42</f>
        <v>1141.0999999999999</v>
      </c>
      <c r="I43" s="401">
        <f t="shared" ref="I43:J43" si="0">I34+I42</f>
        <v>863.1</v>
      </c>
      <c r="J43" s="401">
        <f t="shared" si="0"/>
        <v>375</v>
      </c>
      <c r="K43" s="549"/>
      <c r="L43" s="364"/>
      <c r="M43" s="364"/>
      <c r="N43" s="364"/>
      <c r="O43" s="364"/>
      <c r="P43" s="21"/>
      <c r="Q43" s="3"/>
    </row>
    <row r="44" spans="1:17" ht="13.5" customHeight="1" x14ac:dyDescent="0.25">
      <c r="A44" s="7"/>
      <c r="B44" s="8"/>
      <c r="C44" s="1409" t="s">
        <v>98</v>
      </c>
      <c r="D44" s="1410"/>
      <c r="E44" s="1410"/>
      <c r="F44" s="1410"/>
      <c r="G44" s="1410"/>
      <c r="H44" s="365"/>
      <c r="I44" s="365"/>
      <c r="J44" s="365"/>
      <c r="K44" s="365"/>
      <c r="L44" s="365"/>
      <c r="M44" s="365"/>
      <c r="N44" s="365"/>
      <c r="O44" s="365"/>
      <c r="P44" s="319"/>
      <c r="Q44" s="320"/>
    </row>
    <row r="45" spans="1:17" ht="20.25" customHeight="1" x14ac:dyDescent="0.25">
      <c r="A45" s="7"/>
      <c r="B45" s="8"/>
      <c r="C45" s="366"/>
      <c r="D45" s="1357" t="s">
        <v>99</v>
      </c>
      <c r="E45" s="1358"/>
      <c r="F45" s="1411"/>
      <c r="G45" s="1411"/>
      <c r="H45" s="1411"/>
      <c r="I45" s="1411"/>
      <c r="J45" s="1411"/>
      <c r="K45" s="1411"/>
      <c r="L45" s="1411"/>
      <c r="M45" s="1411"/>
      <c r="N45" s="1411"/>
      <c r="O45" s="1411"/>
      <c r="P45" s="1411"/>
      <c r="Q45" s="1412"/>
    </row>
    <row r="46" spans="1:17" ht="25.5" customHeight="1" x14ac:dyDescent="0.25">
      <c r="A46" s="7"/>
      <c r="B46" s="8"/>
      <c r="C46" s="366"/>
      <c r="D46" s="1201"/>
      <c r="E46" s="457" t="s">
        <v>100</v>
      </c>
      <c r="F46" s="1285" t="s">
        <v>101</v>
      </c>
      <c r="G46" s="1285"/>
      <c r="H46" s="1285"/>
      <c r="I46" s="1285"/>
      <c r="J46" s="1286"/>
      <c r="K46" s="286" t="s">
        <v>102</v>
      </c>
      <c r="L46" s="682">
        <v>6</v>
      </c>
      <c r="M46" s="774">
        <v>6</v>
      </c>
      <c r="N46" s="788">
        <v>6</v>
      </c>
      <c r="O46" s="1225" t="s">
        <v>103</v>
      </c>
      <c r="P46" s="1421" t="s">
        <v>141</v>
      </c>
      <c r="Q46" s="1365" t="s">
        <v>104</v>
      </c>
    </row>
    <row r="47" spans="1:17" ht="34.5" customHeight="1" x14ac:dyDescent="0.25">
      <c r="A47" s="7"/>
      <c r="B47" s="8"/>
      <c r="C47" s="366"/>
      <c r="D47" s="29"/>
      <c r="E47" s="1320" t="s">
        <v>105</v>
      </c>
      <c r="F47" s="1318" t="s">
        <v>106</v>
      </c>
      <c r="G47" s="287" t="s">
        <v>107</v>
      </c>
      <c r="H47" s="738">
        <v>29</v>
      </c>
      <c r="I47" s="739">
        <v>29</v>
      </c>
      <c r="J47" s="739">
        <v>29</v>
      </c>
      <c r="K47" s="1264" t="s">
        <v>108</v>
      </c>
      <c r="L47" s="1294">
        <v>3</v>
      </c>
      <c r="M47" s="1294">
        <v>3</v>
      </c>
      <c r="N47" s="1405">
        <v>3</v>
      </c>
      <c r="O47" s="1225"/>
      <c r="P47" s="1421"/>
      <c r="Q47" s="1365"/>
    </row>
    <row r="48" spans="1:17" ht="34.5" customHeight="1" x14ac:dyDescent="0.25">
      <c r="A48" s="7"/>
      <c r="B48" s="8"/>
      <c r="C48" s="366"/>
      <c r="D48" s="29"/>
      <c r="E48" s="1321"/>
      <c r="F48" s="1319"/>
      <c r="G48" s="287" t="s">
        <v>30</v>
      </c>
      <c r="H48" s="738">
        <v>15</v>
      </c>
      <c r="I48" s="739">
        <v>15</v>
      </c>
      <c r="J48" s="740">
        <v>15</v>
      </c>
      <c r="K48" s="1267"/>
      <c r="L48" s="1295"/>
      <c r="M48" s="1295"/>
      <c r="N48" s="1406"/>
      <c r="O48" s="1225"/>
      <c r="P48" s="1421"/>
      <c r="Q48" s="1365"/>
    </row>
    <row r="49" spans="1:17" ht="41.25" customHeight="1" x14ac:dyDescent="0.25">
      <c r="A49" s="7"/>
      <c r="B49" s="8"/>
      <c r="C49" s="366"/>
      <c r="D49" s="29"/>
      <c r="E49" s="884" t="s">
        <v>109</v>
      </c>
      <c r="F49" s="287" t="s">
        <v>110</v>
      </c>
      <c r="G49" s="287" t="s">
        <v>30</v>
      </c>
      <c r="H49" s="738">
        <v>10</v>
      </c>
      <c r="I49" s="739">
        <v>10</v>
      </c>
      <c r="J49" s="740">
        <v>10</v>
      </c>
      <c r="K49" s="288" t="s">
        <v>111</v>
      </c>
      <c r="L49" s="28">
        <v>5</v>
      </c>
      <c r="M49" s="682">
        <v>5</v>
      </c>
      <c r="N49" s="685">
        <v>5</v>
      </c>
      <c r="O49" s="1225"/>
      <c r="P49" s="1421"/>
      <c r="Q49" s="1365"/>
    </row>
    <row r="50" spans="1:17" ht="41.25" customHeight="1" x14ac:dyDescent="0.25">
      <c r="A50" s="7"/>
      <c r="B50" s="8"/>
      <c r="C50" s="366"/>
      <c r="D50" s="29"/>
      <c r="E50" s="218" t="s">
        <v>112</v>
      </c>
      <c r="F50" s="287" t="s">
        <v>113</v>
      </c>
      <c r="G50" s="287" t="s">
        <v>107</v>
      </c>
      <c r="H50" s="741">
        <v>125</v>
      </c>
      <c r="I50" s="741">
        <v>125</v>
      </c>
      <c r="J50" s="741">
        <v>125</v>
      </c>
      <c r="K50" s="287" t="s">
        <v>114</v>
      </c>
      <c r="L50" s="642">
        <v>29270</v>
      </c>
      <c r="M50" s="642">
        <v>29270</v>
      </c>
      <c r="N50" s="686">
        <v>29270</v>
      </c>
      <c r="O50" s="1225"/>
      <c r="P50" s="1421"/>
      <c r="Q50" s="1365"/>
    </row>
    <row r="51" spans="1:17" ht="23.25" customHeight="1" x14ac:dyDescent="0.25">
      <c r="A51" s="7"/>
      <c r="B51" s="8"/>
      <c r="C51" s="366"/>
      <c r="D51" s="29"/>
      <c r="E51" s="1261" t="s">
        <v>115</v>
      </c>
      <c r="F51" s="1264" t="s">
        <v>116</v>
      </c>
      <c r="G51" s="287" t="s">
        <v>30</v>
      </c>
      <c r="H51" s="741">
        <v>30</v>
      </c>
      <c r="I51" s="741">
        <v>0</v>
      </c>
      <c r="J51" s="741">
        <v>0</v>
      </c>
      <c r="K51" s="893" t="s">
        <v>117</v>
      </c>
      <c r="L51" s="232">
        <v>11.3</v>
      </c>
      <c r="M51" s="232">
        <v>0</v>
      </c>
      <c r="N51" s="895">
        <v>0</v>
      </c>
      <c r="O51" s="1225"/>
      <c r="P51" s="634"/>
      <c r="Q51" s="1365"/>
    </row>
    <row r="52" spans="1:17" ht="20.25" customHeight="1" x14ac:dyDescent="0.25">
      <c r="A52" s="7"/>
      <c r="B52" s="8"/>
      <c r="C52" s="366"/>
      <c r="D52" s="29"/>
      <c r="E52" s="1262"/>
      <c r="F52" s="1265"/>
      <c r="G52" s="287" t="s">
        <v>40</v>
      </c>
      <c r="H52" s="741">
        <v>300</v>
      </c>
      <c r="I52" s="741">
        <v>0</v>
      </c>
      <c r="J52" s="741">
        <v>0</v>
      </c>
      <c r="K52" s="893" t="s">
        <v>118</v>
      </c>
      <c r="L52" s="232">
        <v>161.69999999999999</v>
      </c>
      <c r="M52" s="232">
        <v>0</v>
      </c>
      <c r="N52" s="895">
        <v>0</v>
      </c>
      <c r="O52" s="1225"/>
      <c r="P52" s="634"/>
      <c r="Q52" s="1365"/>
    </row>
    <row r="53" spans="1:17" ht="21" customHeight="1" x14ac:dyDescent="0.25">
      <c r="A53" s="7"/>
      <c r="B53" s="8"/>
      <c r="C53" s="366"/>
      <c r="D53" s="29"/>
      <c r="E53" s="1263"/>
      <c r="F53" s="1265"/>
      <c r="G53" s="287" t="s">
        <v>74</v>
      </c>
      <c r="H53" s="741">
        <v>132</v>
      </c>
      <c r="I53" s="741">
        <v>0</v>
      </c>
      <c r="J53" s="742">
        <v>0</v>
      </c>
      <c r="K53" s="906" t="s">
        <v>119</v>
      </c>
      <c r="L53" s="940">
        <v>8.07</v>
      </c>
      <c r="M53" s="423">
        <v>0</v>
      </c>
      <c r="N53" s="900">
        <v>0</v>
      </c>
      <c r="O53" s="1226"/>
      <c r="P53" s="1291" t="s">
        <v>120</v>
      </c>
      <c r="Q53" s="1365"/>
    </row>
    <row r="54" spans="1:17" ht="29.25" customHeight="1" x14ac:dyDescent="0.25">
      <c r="A54" s="7"/>
      <c r="B54" s="8"/>
      <c r="C54" s="366"/>
      <c r="D54" s="29"/>
      <c r="E54" s="1331" t="s">
        <v>121</v>
      </c>
      <c r="F54" s="1266" t="s">
        <v>122</v>
      </c>
      <c r="G54" s="1264" t="s">
        <v>107</v>
      </c>
      <c r="H54" s="1268">
        <v>227</v>
      </c>
      <c r="I54" s="1268">
        <v>225</v>
      </c>
      <c r="J54" s="1268">
        <v>225</v>
      </c>
      <c r="K54" s="286" t="s">
        <v>123</v>
      </c>
      <c r="L54" s="682">
        <v>3300</v>
      </c>
      <c r="M54" s="682">
        <v>3200</v>
      </c>
      <c r="N54" s="685">
        <v>3200</v>
      </c>
      <c r="O54" s="1226"/>
      <c r="P54" s="1292"/>
      <c r="Q54" s="1365"/>
    </row>
    <row r="55" spans="1:17" ht="29.25" customHeight="1" x14ac:dyDescent="0.25">
      <c r="A55" s="7"/>
      <c r="B55" s="8"/>
      <c r="C55" s="366"/>
      <c r="D55" s="29"/>
      <c r="E55" s="1332"/>
      <c r="F55" s="1265"/>
      <c r="G55" s="1265"/>
      <c r="H55" s="1269"/>
      <c r="I55" s="1269"/>
      <c r="J55" s="1269"/>
      <c r="K55" s="31" t="s">
        <v>124</v>
      </c>
      <c r="L55" s="682">
        <v>1900</v>
      </c>
      <c r="M55" s="682">
        <v>1800</v>
      </c>
      <c r="N55" s="685">
        <v>1800</v>
      </c>
      <c r="O55" s="1226"/>
      <c r="P55" s="1292"/>
      <c r="Q55" s="1365"/>
    </row>
    <row r="56" spans="1:17" ht="29.25" customHeight="1" x14ac:dyDescent="0.25">
      <c r="A56" s="7"/>
      <c r="B56" s="8"/>
      <c r="C56" s="366"/>
      <c r="D56" s="29"/>
      <c r="E56" s="1332"/>
      <c r="F56" s="1265"/>
      <c r="G56" s="1265"/>
      <c r="H56" s="1269"/>
      <c r="I56" s="1269"/>
      <c r="J56" s="1269"/>
      <c r="K56" s="289" t="s">
        <v>125</v>
      </c>
      <c r="L56" s="682">
        <v>2900</v>
      </c>
      <c r="M56" s="682">
        <v>2500</v>
      </c>
      <c r="N56" s="685">
        <v>2400</v>
      </c>
      <c r="O56" s="1226"/>
      <c r="P56" s="1292"/>
      <c r="Q56" s="1365"/>
    </row>
    <row r="57" spans="1:17" ht="29.25" customHeight="1" x14ac:dyDescent="0.25">
      <c r="A57" s="7"/>
      <c r="B57" s="8"/>
      <c r="C57" s="366"/>
      <c r="D57" s="29"/>
      <c r="E57" s="1332"/>
      <c r="F57" s="1265"/>
      <c r="G57" s="1265"/>
      <c r="H57" s="1269"/>
      <c r="I57" s="1269"/>
      <c r="J57" s="1269"/>
      <c r="K57" s="1208" t="s">
        <v>126</v>
      </c>
      <c r="L57" s="682">
        <v>350</v>
      </c>
      <c r="M57" s="682">
        <v>340</v>
      </c>
      <c r="N57" s="685">
        <v>340</v>
      </c>
      <c r="O57" s="1226"/>
      <c r="P57" s="1292"/>
      <c r="Q57" s="1365"/>
    </row>
    <row r="58" spans="1:17" ht="29.25" customHeight="1" x14ac:dyDescent="0.25">
      <c r="A58" s="7"/>
      <c r="B58" s="8"/>
      <c r="C58" s="366"/>
      <c r="D58" s="29"/>
      <c r="E58" s="1333"/>
      <c r="F58" s="1267"/>
      <c r="G58" s="1267"/>
      <c r="H58" s="1270"/>
      <c r="I58" s="1270"/>
      <c r="J58" s="1270"/>
      <c r="K58" s="31" t="s">
        <v>127</v>
      </c>
      <c r="L58" s="682">
        <v>1600</v>
      </c>
      <c r="M58" s="682">
        <v>1600</v>
      </c>
      <c r="N58" s="685">
        <v>1500</v>
      </c>
      <c r="O58" s="1226"/>
      <c r="P58" s="1292"/>
      <c r="Q58" s="1365"/>
    </row>
    <row r="59" spans="1:17" ht="27" customHeight="1" x14ac:dyDescent="0.25">
      <c r="A59" s="7"/>
      <c r="B59" s="8"/>
      <c r="C59" s="366"/>
      <c r="D59" s="29"/>
      <c r="E59" s="1324" t="s">
        <v>128</v>
      </c>
      <c r="F59" s="1326" t="s">
        <v>129</v>
      </c>
      <c r="G59" s="27" t="s">
        <v>30</v>
      </c>
      <c r="H59" s="710">
        <v>0</v>
      </c>
      <c r="I59" s="710">
        <v>0</v>
      </c>
      <c r="J59" s="710">
        <v>0</v>
      </c>
      <c r="K59" s="254" t="s">
        <v>130</v>
      </c>
      <c r="L59" s="743">
        <v>96</v>
      </c>
      <c r="M59" s="743">
        <v>96</v>
      </c>
      <c r="N59" s="744">
        <v>96</v>
      </c>
      <c r="O59" s="1226"/>
      <c r="P59" s="1292"/>
      <c r="Q59" s="1365"/>
    </row>
    <row r="60" spans="1:17" ht="27.6" customHeight="1" x14ac:dyDescent="0.25">
      <c r="A60" s="7"/>
      <c r="B60" s="8"/>
      <c r="C60" s="366"/>
      <c r="D60" s="29"/>
      <c r="E60" s="1325"/>
      <c r="F60" s="1327"/>
      <c r="G60" s="1112" t="s">
        <v>107</v>
      </c>
      <c r="H60" s="1113">
        <v>117</v>
      </c>
      <c r="I60" s="1113">
        <v>117</v>
      </c>
      <c r="J60" s="1113">
        <v>119</v>
      </c>
      <c r="K60" s="232" t="s">
        <v>131</v>
      </c>
      <c r="L60" s="1114">
        <v>2</v>
      </c>
      <c r="M60" s="1114">
        <v>2</v>
      </c>
      <c r="N60" s="1115">
        <v>2</v>
      </c>
      <c r="O60" s="1226"/>
      <c r="P60" s="1293"/>
      <c r="Q60" s="1365"/>
    </row>
    <row r="61" spans="1:17" ht="18" customHeight="1" x14ac:dyDescent="0.25">
      <c r="A61" s="7"/>
      <c r="B61" s="8"/>
      <c r="C61" s="366"/>
      <c r="D61" s="29"/>
      <c r="E61" s="1404" t="s">
        <v>132</v>
      </c>
      <c r="F61" s="1328" t="s">
        <v>133</v>
      </c>
      <c r="G61" s="1329" t="s">
        <v>30</v>
      </c>
      <c r="H61" s="1330">
        <v>0</v>
      </c>
      <c r="I61" s="1330">
        <v>0</v>
      </c>
      <c r="J61" s="1330">
        <v>0</v>
      </c>
      <c r="K61" s="385" t="s">
        <v>134</v>
      </c>
      <c r="L61" s="1100">
        <v>1</v>
      </c>
      <c r="M61" s="1100">
        <v>1</v>
      </c>
      <c r="N61" s="1100">
        <v>1</v>
      </c>
      <c r="O61" s="1227"/>
      <c r="P61" s="1291" t="s">
        <v>135</v>
      </c>
      <c r="Q61" s="1365"/>
    </row>
    <row r="62" spans="1:17" ht="45" customHeight="1" x14ac:dyDescent="0.25">
      <c r="A62" s="7"/>
      <c r="B62" s="8"/>
      <c r="C62" s="366"/>
      <c r="D62" s="29"/>
      <c r="E62" s="1404"/>
      <c r="F62" s="1328"/>
      <c r="G62" s="1329"/>
      <c r="H62" s="1330"/>
      <c r="I62" s="1330"/>
      <c r="J62" s="1330"/>
      <c r="K62" s="385" t="s">
        <v>136</v>
      </c>
      <c r="L62" s="1100">
        <v>2</v>
      </c>
      <c r="M62" s="1100">
        <v>2</v>
      </c>
      <c r="N62" s="1100">
        <v>2</v>
      </c>
      <c r="O62" s="1227"/>
      <c r="P62" s="1292"/>
      <c r="Q62" s="1365"/>
    </row>
    <row r="63" spans="1:17" ht="18.95" customHeight="1" x14ac:dyDescent="0.25">
      <c r="A63" s="7"/>
      <c r="B63" s="8"/>
      <c r="C63" s="366"/>
      <c r="D63" s="29"/>
      <c r="E63" s="1404"/>
      <c r="F63" s="1328"/>
      <c r="G63" s="1329"/>
      <c r="H63" s="1330"/>
      <c r="I63" s="1330"/>
      <c r="J63" s="1330"/>
      <c r="K63" s="1240" t="s">
        <v>137</v>
      </c>
      <c r="L63" s="1231">
        <v>1</v>
      </c>
      <c r="M63" s="1231">
        <v>1</v>
      </c>
      <c r="N63" s="1231">
        <v>1</v>
      </c>
      <c r="O63" s="1227"/>
      <c r="P63" s="1292"/>
      <c r="Q63" s="1365"/>
    </row>
    <row r="64" spans="1:17" ht="21" customHeight="1" x14ac:dyDescent="0.25">
      <c r="A64" s="7"/>
      <c r="B64" s="8"/>
      <c r="C64" s="366"/>
      <c r="D64" s="29"/>
      <c r="E64" s="1404"/>
      <c r="F64" s="1328"/>
      <c r="G64" s="1329"/>
      <c r="H64" s="1330"/>
      <c r="I64" s="1330"/>
      <c r="J64" s="1330"/>
      <c r="K64" s="1240"/>
      <c r="L64" s="1231"/>
      <c r="M64" s="1231"/>
      <c r="N64" s="1231"/>
      <c r="O64" s="1227"/>
      <c r="P64" s="1293"/>
      <c r="Q64" s="1365"/>
    </row>
    <row r="65" spans="1:17" ht="15.75" customHeight="1" x14ac:dyDescent="0.25">
      <c r="A65" s="7"/>
      <c r="B65" s="8"/>
      <c r="C65" s="366"/>
      <c r="D65" s="29"/>
      <c r="E65" s="1272" t="s">
        <v>138</v>
      </c>
      <c r="F65" s="1274" t="s">
        <v>139</v>
      </c>
      <c r="G65" s="1276" t="s">
        <v>107</v>
      </c>
      <c r="H65" s="1322">
        <v>433</v>
      </c>
      <c r="I65" s="1322">
        <v>436</v>
      </c>
      <c r="J65" s="1322">
        <v>440</v>
      </c>
      <c r="K65" s="398" t="s">
        <v>140</v>
      </c>
      <c r="L65" s="1116">
        <v>5</v>
      </c>
      <c r="M65" s="1116">
        <v>5</v>
      </c>
      <c r="N65" s="1117">
        <v>5</v>
      </c>
      <c r="O65" s="1226"/>
      <c r="P65" s="1291" t="s">
        <v>141</v>
      </c>
      <c r="Q65" s="1365"/>
    </row>
    <row r="66" spans="1:17" ht="15.75" customHeight="1" x14ac:dyDescent="0.25">
      <c r="A66" s="7"/>
      <c r="B66" s="8"/>
      <c r="C66" s="366"/>
      <c r="D66" s="29"/>
      <c r="E66" s="1273"/>
      <c r="F66" s="1275"/>
      <c r="G66" s="1277"/>
      <c r="H66" s="1323"/>
      <c r="I66" s="1323"/>
      <c r="J66" s="1323"/>
      <c r="K66" s="998" t="s">
        <v>142</v>
      </c>
      <c r="L66" s="998">
        <v>320</v>
      </c>
      <c r="M66" s="1105">
        <v>320</v>
      </c>
      <c r="N66" s="1118">
        <v>320</v>
      </c>
      <c r="O66" s="1228"/>
      <c r="P66" s="1403"/>
      <c r="Q66" s="1420"/>
    </row>
    <row r="67" spans="1:17" x14ac:dyDescent="0.25">
      <c r="A67" s="7"/>
      <c r="B67" s="8"/>
      <c r="C67" s="366"/>
      <c r="D67" s="551"/>
      <c r="E67" s="550" t="s">
        <v>81</v>
      </c>
      <c r="F67" s="316"/>
      <c r="G67" s="316"/>
      <c r="H67" s="605">
        <f>SUM(H46:H66)</f>
        <v>1418</v>
      </c>
      <c r="I67" s="605">
        <f>SUM(I46:I66)</f>
        <v>957</v>
      </c>
      <c r="J67" s="605">
        <f t="shared" ref="J67" si="1">SUM(J46:J66)</f>
        <v>963</v>
      </c>
      <c r="K67" s="606"/>
      <c r="L67" s="315"/>
      <c r="M67" s="315"/>
      <c r="N67" s="315"/>
      <c r="O67" s="737"/>
      <c r="P67" s="737"/>
      <c r="Q67" s="9"/>
    </row>
    <row r="68" spans="1:17" ht="15.75" customHeight="1" thickBot="1" x14ac:dyDescent="0.3">
      <c r="A68" s="7"/>
      <c r="B68" s="8"/>
      <c r="C68" s="367"/>
      <c r="D68" s="317" t="s">
        <v>97</v>
      </c>
      <c r="E68" s="318"/>
      <c r="F68" s="318"/>
      <c r="G68" s="552"/>
      <c r="H68" s="759">
        <f>H67</f>
        <v>1418</v>
      </c>
      <c r="I68" s="761">
        <f t="shared" ref="I68:J68" si="2">I67</f>
        <v>957</v>
      </c>
      <c r="J68" s="760">
        <f t="shared" si="2"/>
        <v>963</v>
      </c>
      <c r="K68" s="1337"/>
      <c r="L68" s="1338"/>
      <c r="M68" s="1338"/>
      <c r="N68" s="1338"/>
      <c r="O68" s="1338"/>
      <c r="P68" s="1338"/>
      <c r="Q68" s="1339"/>
    </row>
    <row r="69" spans="1:17" ht="15.75" customHeight="1" thickBot="1" x14ac:dyDescent="0.3">
      <c r="A69" s="7"/>
      <c r="B69" s="10"/>
      <c r="C69" s="16"/>
      <c r="D69" s="11"/>
      <c r="E69" s="11"/>
      <c r="F69" s="12"/>
      <c r="G69" s="13" t="s">
        <v>143</v>
      </c>
      <c r="H69" s="393">
        <f t="shared" ref="H69:J69" si="3">H43+H68</f>
        <v>2559.1</v>
      </c>
      <c r="I69" s="393">
        <f t="shared" si="3"/>
        <v>1820.1</v>
      </c>
      <c r="J69" s="393">
        <f t="shared" si="3"/>
        <v>1338</v>
      </c>
      <c r="K69" s="1340"/>
      <c r="L69" s="1341"/>
      <c r="M69" s="1341"/>
      <c r="N69" s="1341"/>
      <c r="O69" s="1341"/>
      <c r="P69" s="1341"/>
      <c r="Q69" s="1342"/>
    </row>
    <row r="70" spans="1:17" ht="15.75" customHeight="1" thickBot="1" x14ac:dyDescent="0.3">
      <c r="A70" s="14"/>
      <c r="B70" s="22"/>
      <c r="C70" s="1306" t="s">
        <v>144</v>
      </c>
      <c r="D70" s="1306"/>
      <c r="E70" s="1306"/>
      <c r="F70" s="1306"/>
      <c r="G70" s="1307"/>
      <c r="H70" s="392">
        <f>H69</f>
        <v>2559.1</v>
      </c>
      <c r="I70" s="392">
        <f>I69</f>
        <v>1820.1</v>
      </c>
      <c r="J70" s="392">
        <f>J69</f>
        <v>1338</v>
      </c>
      <c r="K70" s="1343"/>
      <c r="L70" s="1344"/>
      <c r="M70" s="1344"/>
      <c r="N70" s="1344"/>
      <c r="O70" s="1344"/>
      <c r="P70" s="1344"/>
      <c r="Q70" s="1345"/>
    </row>
    <row r="71" spans="1:17" ht="39" customHeight="1" x14ac:dyDescent="0.25">
      <c r="C71" s="1308"/>
      <c r="D71" s="1308"/>
      <c r="E71" s="1308"/>
      <c r="F71" s="1308"/>
      <c r="G71" s="1308"/>
      <c r="H71" s="1308"/>
      <c r="I71" s="1308"/>
      <c r="J71" s="1308"/>
      <c r="K71" s="1308"/>
      <c r="L71" s="350"/>
      <c r="M71" s="350"/>
      <c r="N71" s="350"/>
    </row>
    <row r="72" spans="1:17" ht="12.75" customHeight="1" x14ac:dyDescent="0.25"/>
    <row r="73" spans="1:17" ht="12.75" customHeight="1" x14ac:dyDescent="0.25"/>
    <row r="74" spans="1:17" ht="36" customHeight="1" x14ac:dyDescent="0.25">
      <c r="C74" s="1309" t="s">
        <v>145</v>
      </c>
      <c r="D74" s="1310"/>
      <c r="E74" s="1310"/>
      <c r="F74" s="1310"/>
      <c r="G74" s="1311"/>
      <c r="H74" s="17" t="s">
        <v>146</v>
      </c>
      <c r="I74" s="17" t="s">
        <v>147</v>
      </c>
      <c r="J74" s="17" t="s">
        <v>148</v>
      </c>
    </row>
    <row r="75" spans="1:17" ht="12.75" customHeight="1" x14ac:dyDescent="0.25">
      <c r="C75" s="1237" t="s">
        <v>149</v>
      </c>
      <c r="D75" s="1238"/>
      <c r="E75" s="1238"/>
      <c r="F75" s="1238"/>
      <c r="G75" s="1239"/>
      <c r="H75" s="807">
        <f>SUMIF($G$14:$G$67,"SB",$H$14:$H$67)</f>
        <v>264</v>
      </c>
      <c r="I75" s="807">
        <f>SUMIF($G$5:$G$67,"SB",$I$5:$I$67)</f>
        <v>202</v>
      </c>
      <c r="J75" s="807">
        <f>SUMIF($G$5:$G$67,"SB",$J$5:$J$67)</f>
        <v>130</v>
      </c>
    </row>
    <row r="76" spans="1:17" ht="12.75" customHeight="1" x14ac:dyDescent="0.25">
      <c r="C76" s="1334" t="s">
        <v>150</v>
      </c>
      <c r="D76" s="1335"/>
      <c r="E76" s="1335"/>
      <c r="F76" s="1335"/>
      <c r="G76" s="1336"/>
      <c r="H76" s="807">
        <f>SUM(H77:H82)</f>
        <v>2295.1</v>
      </c>
      <c r="I76" s="807">
        <f t="shared" ref="I76:J76" si="4">SUM(I77:I82)</f>
        <v>1618.1000000000001</v>
      </c>
      <c r="J76" s="807">
        <f t="shared" si="4"/>
        <v>1208</v>
      </c>
    </row>
    <row r="77" spans="1:17" ht="12.75" customHeight="1" x14ac:dyDescent="0.25">
      <c r="C77" s="1400" t="s">
        <v>151</v>
      </c>
      <c r="D77" s="1401"/>
      <c r="E77" s="1401"/>
      <c r="F77" s="1401"/>
      <c r="G77" s="1402"/>
      <c r="H77" s="811">
        <f>SUMIF($G$5:$G$67,"VB",H$5:H$67)</f>
        <v>931</v>
      </c>
      <c r="I77" s="811">
        <f>SUMIF($G$5:$G$68,"VB",I$5:I$68)</f>
        <v>932</v>
      </c>
      <c r="J77" s="811">
        <f>SUMIF($G$5:$G$68,"VB",J$5:J$68)</f>
        <v>938</v>
      </c>
    </row>
    <row r="78" spans="1:17" ht="12.75" customHeight="1" x14ac:dyDescent="0.25">
      <c r="C78" s="1312" t="s">
        <v>152</v>
      </c>
      <c r="D78" s="1313"/>
      <c r="E78" s="1313"/>
      <c r="F78" s="1313"/>
      <c r="G78" s="1314"/>
      <c r="H78" s="811">
        <f>SUMIF($G$5:$G$68,"ES",H$5:H$68)</f>
        <v>1225.5</v>
      </c>
      <c r="I78" s="811">
        <f>SUMIF($G$5:$G$68,"ES",I$5:I$68)</f>
        <v>672.9</v>
      </c>
      <c r="J78" s="811">
        <f>SUMIF($G$5:$G$68,"ES",J$5:J$68)</f>
        <v>270</v>
      </c>
    </row>
    <row r="79" spans="1:17" ht="13.5" customHeight="1" x14ac:dyDescent="0.25">
      <c r="C79" s="1312" t="s">
        <v>153</v>
      </c>
      <c r="D79" s="1313"/>
      <c r="E79" s="1313"/>
      <c r="F79" s="1313"/>
      <c r="G79" s="1314"/>
      <c r="H79" s="811">
        <f>SUMIF($G$5:$G$68,"SL",H$5:H$68)</f>
        <v>0</v>
      </c>
      <c r="I79" s="811">
        <f>SUMIF($G$5:$G$68,"SL",I$5:I$68)</f>
        <v>0</v>
      </c>
      <c r="J79" s="811">
        <f>SUMIF($G$5:$G$68,"SL",J$5:J$68)</f>
        <v>0</v>
      </c>
    </row>
    <row r="80" spans="1:17" ht="13.5" customHeight="1" x14ac:dyDescent="0.25">
      <c r="C80" s="1312" t="s">
        <v>154</v>
      </c>
      <c r="D80" s="1313"/>
      <c r="E80" s="1313"/>
      <c r="F80" s="1313"/>
      <c r="G80" s="1314"/>
      <c r="H80" s="811">
        <f>SUMIF($G$5:$G$68,"Kt",H$5:H$68)</f>
        <v>138.6</v>
      </c>
      <c r="I80" s="811">
        <f>SUMIF($G$5:$G$68,"Kt",I$5:I$68)</f>
        <v>13.2</v>
      </c>
      <c r="J80" s="811">
        <f>SUMIF($G$5:$G$68,"Kt",J$5:J$68)</f>
        <v>0</v>
      </c>
    </row>
    <row r="81" spans="3:11" x14ac:dyDescent="0.2">
      <c r="C81" s="1397" t="s">
        <v>155</v>
      </c>
      <c r="D81" s="1398"/>
      <c r="E81" s="1398"/>
      <c r="F81" s="1398"/>
      <c r="G81" s="1399"/>
      <c r="H81" s="811">
        <f>SUMIF($G$5:$G$68,"SAARP",H$5:H$68)</f>
        <v>0</v>
      </c>
      <c r="I81" s="811">
        <f>SUMIF($G$5:$G$68,"SAARP",I$5:I$68)</f>
        <v>0</v>
      </c>
      <c r="J81" s="811">
        <f>SUMIF($G$5:$G$68,"SAARP",J$5:J$68)</f>
        <v>0</v>
      </c>
    </row>
    <row r="82" spans="3:11" x14ac:dyDescent="0.2">
      <c r="C82" s="1315" t="s">
        <v>156</v>
      </c>
      <c r="D82" s="1316"/>
      <c r="E82" s="1316"/>
      <c r="F82" s="1316"/>
      <c r="G82" s="1317"/>
      <c r="H82" s="811">
        <f>SUMIF($G$5:$G$68,"KPP",H$5:H$68)</f>
        <v>0</v>
      </c>
      <c r="I82" s="811">
        <f>SUMIF($G$5:$G$68,"KPP",I$5:I$68)</f>
        <v>0</v>
      </c>
      <c r="J82" s="811">
        <f>SUMIF($G$5:$G$68,"KPP",J$5:J$68)</f>
        <v>0</v>
      </c>
    </row>
    <row r="83" spans="3:11" x14ac:dyDescent="0.25">
      <c r="C83" s="1303" t="s">
        <v>157</v>
      </c>
      <c r="D83" s="1304"/>
      <c r="E83" s="1304"/>
      <c r="F83" s="1304"/>
      <c r="G83" s="1305"/>
      <c r="H83" s="802">
        <f>SUM(H75,H76)</f>
        <v>2559.1</v>
      </c>
      <c r="I83" s="802">
        <f>SUM(I75,I76)</f>
        <v>1820.1000000000001</v>
      </c>
      <c r="J83" s="802">
        <f>SUM(J75,J76)</f>
        <v>1338</v>
      </c>
      <c r="K83" s="609">
        <f>H70-H83</f>
        <v>0</v>
      </c>
    </row>
    <row r="84" spans="3:11" x14ac:dyDescent="0.25">
      <c r="K84" s="609">
        <f>I70-I83</f>
        <v>0</v>
      </c>
    </row>
    <row r="85" spans="3:11" x14ac:dyDescent="0.25">
      <c r="K85" s="609">
        <f>J70-J83</f>
        <v>0</v>
      </c>
    </row>
  </sheetData>
  <customSheetViews>
    <customSheetView guid="{7D2C5E84-2A5D-4DFF-AC94-AAA5DAF293E0}" showPageBreaks="1" showGridLines="0" fitToPage="1" printArea="1" topLeftCell="A2">
      <selection activeCell="P17" sqref="P17"/>
      <pageMargins left="0" right="0" top="0" bottom="0" header="0" footer="0"/>
      <pageSetup paperSize="9" scale="67" fitToHeight="0" orientation="landscape" r:id="rId1"/>
    </customSheetView>
    <customSheetView guid="{511C5918-FA8C-42C0-9248-A0F117BEEAC2}" showPageBreaks="1" showGridLines="0" fitToPage="1" printArea="1" topLeftCell="A41">
      <selection activeCell="P17" sqref="P17"/>
      <pageMargins left="0" right="0" top="0" bottom="0" header="0" footer="0"/>
      <pageSetup paperSize="9" scale="67" fitToHeight="0" orientation="landscape" r:id="rId2"/>
    </customSheetView>
    <customSheetView guid="{524848B6-13AA-426C-937E-E4D0F9D963E1}" showPageBreaks="1" showGridLines="0" fitToPage="1" printArea="1" topLeftCell="A41">
      <selection activeCell="P17" sqref="P17"/>
      <pageMargins left="0" right="0" top="0" bottom="0" header="0" footer="0"/>
      <pageSetup paperSize="9" scale="67" fitToHeight="0" orientation="landscape" r:id="rId3"/>
    </customSheetView>
    <customSheetView guid="{65A9E82B-017A-4D77-911A-794254B7A6DC}" showGridLines="0" fitToPage="1" topLeftCell="A41">
      <selection activeCell="P17" sqref="P17"/>
      <pageMargins left="0" right="0" top="0" bottom="0" header="0" footer="0"/>
      <pageSetup paperSize="9" scale="67" fitToHeight="0" orientation="landscape" r:id="rId4"/>
    </customSheetView>
    <customSheetView guid="{39D908BC-033E-4CDB-87CE-9CC789F7C428}" showGridLines="0" fitToPage="1" topLeftCell="A41">
      <selection activeCell="P17" sqref="P17"/>
      <pageMargins left="0" right="0" top="0" bottom="0" header="0" footer="0"/>
      <pageSetup paperSize="9" scale="67" fitToHeight="0" orientation="landscape" r:id="rId5"/>
    </customSheetView>
    <customSheetView guid="{4E9D4243-8691-4877-A6A6-DC88F9AD25FC}" showGridLines="0" fitToPage="1" topLeftCell="A41">
      <selection activeCell="P17" sqref="P17"/>
      <pageMargins left="0" right="0" top="0" bottom="0" header="0" footer="0"/>
      <pageSetup paperSize="9" scale="67" fitToHeight="0" orientation="landscape" r:id="rId6"/>
    </customSheetView>
    <customSheetView guid="{E508033F-5A56-48C8-899A-7EFE9AA4EC4F}" showPageBreaks="1" showGridLines="0" fitToPage="1" printArea="1" topLeftCell="A41">
      <selection activeCell="D41" sqref="D40:S41"/>
      <pageMargins left="0" right="0" top="0" bottom="0" header="0" footer="0"/>
      <pageSetup paperSize="9" scale="67" fitToHeight="0" orientation="landscape" r:id="rId7"/>
    </customSheetView>
    <customSheetView guid="{3605BC3D-DA08-4E24-988A-34DA5774E919}" showPageBreaks="1" showGridLines="0" fitToPage="1" printArea="1" topLeftCell="A13">
      <selection activeCell="P17" sqref="P17"/>
      <pageMargins left="0" right="0" top="0" bottom="0" header="0" footer="0"/>
      <pageSetup paperSize="9" scale="67" fitToHeight="0" orientation="landscape" r:id="rId8"/>
    </customSheetView>
    <customSheetView guid="{C3677654-BFE4-4497-8838-628012D82F7B}" showPageBreaks="1" showGridLines="0" fitToPage="1" printArea="1" topLeftCell="A23">
      <selection activeCell="P42" sqref="P42"/>
      <pageMargins left="0" right="0" top="0" bottom="0" header="0" footer="0"/>
      <pageSetup paperSize="9" scale="67" fitToHeight="0" orientation="landscape" r:id="rId9"/>
    </customSheetView>
  </customSheetViews>
  <mergeCells count="143">
    <mergeCell ref="D35:D42"/>
    <mergeCell ref="E35:Q35"/>
    <mergeCell ref="E36:E40"/>
    <mergeCell ref="F36:F40"/>
    <mergeCell ref="G36:G40"/>
    <mergeCell ref="H36:H40"/>
    <mergeCell ref="I36:I40"/>
    <mergeCell ref="J36:J40"/>
    <mergeCell ref="O36:O41"/>
    <mergeCell ref="P36:P41"/>
    <mergeCell ref="Q36:Q41"/>
    <mergeCell ref="A6:Q6"/>
    <mergeCell ref="A7:Q7"/>
    <mergeCell ref="A8:Q8"/>
    <mergeCell ref="A9:A11"/>
    <mergeCell ref="C81:G81"/>
    <mergeCell ref="C80:G80"/>
    <mergeCell ref="C78:G78"/>
    <mergeCell ref="C77:G77"/>
    <mergeCell ref="P65:P66"/>
    <mergeCell ref="E61:E64"/>
    <mergeCell ref="I61:I64"/>
    <mergeCell ref="J61:J64"/>
    <mergeCell ref="N47:N48"/>
    <mergeCell ref="D43:G43"/>
    <mergeCell ref="C44:G44"/>
    <mergeCell ref="D45:Q45"/>
    <mergeCell ref="H9:H11"/>
    <mergeCell ref="L10:L11"/>
    <mergeCell ref="G9:G11"/>
    <mergeCell ref="K10:K11"/>
    <mergeCell ref="Q46:Q66"/>
    <mergeCell ref="N20:N21"/>
    <mergeCell ref="M63:M64"/>
    <mergeCell ref="P46:P50"/>
    <mergeCell ref="L1:Q1"/>
    <mergeCell ref="E34:G34"/>
    <mergeCell ref="A12:Q12"/>
    <mergeCell ref="B13:Q13"/>
    <mergeCell ref="C14:Q14"/>
    <mergeCell ref="D15:Q15"/>
    <mergeCell ref="I16:I17"/>
    <mergeCell ref="A5:Q5"/>
    <mergeCell ref="P26:P29"/>
    <mergeCell ref="Q26:Q29"/>
    <mergeCell ref="P18:P21"/>
    <mergeCell ref="Q18:Q21"/>
    <mergeCell ref="P22:P23"/>
    <mergeCell ref="Q22:Q23"/>
    <mergeCell ref="Q16:Q17"/>
    <mergeCell ref="K20:K21"/>
    <mergeCell ref="K9:N9"/>
    <mergeCell ref="N10:N11"/>
    <mergeCell ref="N18:N19"/>
    <mergeCell ref="B9:B11"/>
    <mergeCell ref="C9:C11"/>
    <mergeCell ref="D9:D11"/>
    <mergeCell ref="E9:E11"/>
    <mergeCell ref="F9:F11"/>
    <mergeCell ref="C83:G83"/>
    <mergeCell ref="C70:G70"/>
    <mergeCell ref="C71:K71"/>
    <mergeCell ref="C74:G74"/>
    <mergeCell ref="C79:G79"/>
    <mergeCell ref="C82:G82"/>
    <mergeCell ref="L63:L64"/>
    <mergeCell ref="F47:F48"/>
    <mergeCell ref="E47:E48"/>
    <mergeCell ref="K47:K48"/>
    <mergeCell ref="L47:L48"/>
    <mergeCell ref="H65:H66"/>
    <mergeCell ref="I65:I66"/>
    <mergeCell ref="J65:J66"/>
    <mergeCell ref="E59:E60"/>
    <mergeCell ref="F59:F60"/>
    <mergeCell ref="F61:F64"/>
    <mergeCell ref="G61:G64"/>
    <mergeCell ref="H61:H64"/>
    <mergeCell ref="E54:E58"/>
    <mergeCell ref="C76:G76"/>
    <mergeCell ref="K68:Q68"/>
    <mergeCell ref="K69:Q69"/>
    <mergeCell ref="K70:Q70"/>
    <mergeCell ref="E65:E66"/>
    <mergeCell ref="F65:F66"/>
    <mergeCell ref="G65:G66"/>
    <mergeCell ref="E20:E21"/>
    <mergeCell ref="F20:F21"/>
    <mergeCell ref="L20:L21"/>
    <mergeCell ref="M20:M21"/>
    <mergeCell ref="O9:O11"/>
    <mergeCell ref="H16:H17"/>
    <mergeCell ref="K16:K17"/>
    <mergeCell ref="L16:L17"/>
    <mergeCell ref="E16:E17"/>
    <mergeCell ref="F16:F17"/>
    <mergeCell ref="F46:J46"/>
    <mergeCell ref="E30:E31"/>
    <mergeCell ref="E42:G42"/>
    <mergeCell ref="K42:Q42"/>
    <mergeCell ref="P61:P64"/>
    <mergeCell ref="P53:P60"/>
    <mergeCell ref="M47:M48"/>
    <mergeCell ref="J16:J17"/>
    <mergeCell ref="O16:O33"/>
    <mergeCell ref="F22:F23"/>
    <mergeCell ref="G22:G23"/>
    <mergeCell ref="C75:G75"/>
    <mergeCell ref="K63:K64"/>
    <mergeCell ref="P24:Q24"/>
    <mergeCell ref="F24:J24"/>
    <mergeCell ref="M16:M17"/>
    <mergeCell ref="N16:N17"/>
    <mergeCell ref="E22:E23"/>
    <mergeCell ref="P9:Q10"/>
    <mergeCell ref="I9:I11"/>
    <mergeCell ref="M10:M11"/>
    <mergeCell ref="J9:J11"/>
    <mergeCell ref="P16:P17"/>
    <mergeCell ref="E51:E53"/>
    <mergeCell ref="F51:F53"/>
    <mergeCell ref="F54:F58"/>
    <mergeCell ref="G54:G58"/>
    <mergeCell ref="H54:H58"/>
    <mergeCell ref="I54:I58"/>
    <mergeCell ref="J54:J58"/>
    <mergeCell ref="E18:E19"/>
    <mergeCell ref="F18:F19"/>
    <mergeCell ref="K18:K19"/>
    <mergeCell ref="L18:L19"/>
    <mergeCell ref="G16:G17"/>
    <mergeCell ref="P30:P31"/>
    <mergeCell ref="H22:H23"/>
    <mergeCell ref="I22:I23"/>
    <mergeCell ref="J22:J23"/>
    <mergeCell ref="O46:O66"/>
    <mergeCell ref="M18:M19"/>
    <mergeCell ref="N63:N64"/>
    <mergeCell ref="F30:F31"/>
    <mergeCell ref="K30:K31"/>
    <mergeCell ref="L30:L31"/>
    <mergeCell ref="M30:M31"/>
    <mergeCell ref="N30:N31"/>
  </mergeCells>
  <phoneticPr fontId="27" type="noConversion"/>
  <pageMargins left="0.25" right="0.25" top="0.75" bottom="0.75" header="0.3" footer="0.3"/>
  <pageSetup paperSize="9" scale="49" fitToHeight="0" orientation="landscape" r:id="rId10"/>
  <ignoredErrors>
    <ignoredError sqref="H69:J6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07D52-BF5F-49F7-A3FD-AB62CE9653A9}">
  <sheetPr>
    <tabColor theme="9"/>
    <pageSetUpPr fitToPage="1"/>
  </sheetPr>
  <dimension ref="A1:Q103"/>
  <sheetViews>
    <sheetView topLeftCell="A2" zoomScaleNormal="100" zoomScaleSheetLayoutView="70" workbookViewId="0">
      <selection activeCell="M74" sqref="M74"/>
    </sheetView>
  </sheetViews>
  <sheetFormatPr defaultColWidth="9.140625" defaultRowHeight="12.75" x14ac:dyDescent="0.25"/>
  <cols>
    <col min="1" max="1" width="3.140625" style="35" customWidth="1"/>
    <col min="2" max="2" width="3.42578125" style="35" customWidth="1"/>
    <col min="3" max="3" width="3.42578125" style="35" bestFit="1" customWidth="1"/>
    <col min="4" max="4" width="3.42578125" style="35" customWidth="1"/>
    <col min="5" max="5" width="11.42578125" style="35" customWidth="1"/>
    <col min="6" max="6" width="37.5703125" style="35" customWidth="1"/>
    <col min="7" max="7" width="4.85546875" style="36" customWidth="1"/>
    <col min="8" max="8" width="8.42578125" style="37" customWidth="1"/>
    <col min="9" max="9" width="7.5703125" style="37" customWidth="1"/>
    <col min="10" max="10" width="8.28515625" style="37" customWidth="1"/>
    <col min="11" max="11" width="36.85546875" style="35" customWidth="1"/>
    <col min="12" max="12" width="6.28515625" style="36" customWidth="1"/>
    <col min="13" max="13" width="7.140625" style="36" customWidth="1"/>
    <col min="14" max="14" width="8.28515625" style="36" customWidth="1"/>
    <col min="15" max="15" width="12.7109375" style="36" customWidth="1"/>
    <col min="16" max="16" width="17.28515625" style="36" customWidth="1"/>
    <col min="17" max="17" width="22.140625" style="185" customWidth="1"/>
    <col min="18" max="16384" width="9.140625" style="35"/>
  </cols>
  <sheetData>
    <row r="1" spans="1:17" ht="15.75" x14ac:dyDescent="0.25">
      <c r="O1" s="38"/>
    </row>
    <row r="2" spans="1:17" ht="15.75" x14ac:dyDescent="0.25">
      <c r="O2" s="39"/>
    </row>
    <row r="3" spans="1:17" ht="15.75" x14ac:dyDescent="0.25">
      <c r="O3" s="39"/>
    </row>
    <row r="4" spans="1:17" ht="16.5" thickBot="1" x14ac:dyDescent="0.3">
      <c r="O4" s="39"/>
    </row>
    <row r="5" spans="1:17" ht="12.75" customHeight="1" x14ac:dyDescent="0.25">
      <c r="A5" s="69"/>
      <c r="B5" s="1539" t="s">
        <v>2</v>
      </c>
      <c r="C5" s="1539"/>
      <c r="D5" s="1539"/>
      <c r="E5" s="1539"/>
      <c r="F5" s="1539"/>
      <c r="G5" s="1539"/>
      <c r="H5" s="1539"/>
      <c r="I5" s="1539"/>
      <c r="J5" s="1539"/>
      <c r="K5" s="1539"/>
      <c r="L5" s="1539"/>
      <c r="M5" s="1539"/>
      <c r="N5" s="1539"/>
      <c r="O5" s="1539"/>
      <c r="P5" s="1539"/>
      <c r="Q5" s="1539"/>
    </row>
    <row r="6" spans="1:17" x14ac:dyDescent="0.25">
      <c r="A6" s="71"/>
      <c r="B6" s="1540" t="s">
        <v>158</v>
      </c>
      <c r="C6" s="1540"/>
      <c r="D6" s="1540"/>
      <c r="E6" s="1540"/>
      <c r="F6" s="1540"/>
      <c r="G6" s="1540"/>
      <c r="H6" s="1540"/>
      <c r="I6" s="1540"/>
      <c r="J6" s="1540"/>
      <c r="K6" s="1540"/>
      <c r="L6" s="1540"/>
      <c r="M6" s="1540"/>
      <c r="N6" s="1540"/>
      <c r="O6" s="1540"/>
      <c r="P6" s="1540"/>
      <c r="Q6" s="1540"/>
    </row>
    <row r="7" spans="1:17" x14ac:dyDescent="0.25">
      <c r="A7" s="71"/>
      <c r="B7" s="1541" t="s">
        <v>4</v>
      </c>
      <c r="C7" s="1541"/>
      <c r="D7" s="1541"/>
      <c r="E7" s="1541"/>
      <c r="F7" s="1541"/>
      <c r="G7" s="1541"/>
      <c r="H7" s="1541"/>
      <c r="I7" s="1541"/>
      <c r="J7" s="1541"/>
      <c r="K7" s="1541"/>
      <c r="L7" s="1541"/>
      <c r="M7" s="1541"/>
      <c r="N7" s="1541"/>
      <c r="O7" s="1541"/>
      <c r="P7" s="1541"/>
      <c r="Q7" s="1541"/>
    </row>
    <row r="8" spans="1:17" ht="4.5" customHeight="1" thickBot="1" x14ac:dyDescent="0.3">
      <c r="A8" s="73"/>
      <c r="B8" s="74"/>
      <c r="C8" s="74"/>
      <c r="D8" s="74"/>
      <c r="E8" s="74"/>
      <c r="F8" s="74"/>
      <c r="G8" s="186"/>
      <c r="H8" s="187"/>
      <c r="I8" s="187"/>
      <c r="J8" s="187"/>
      <c r="K8" s="74"/>
      <c r="L8" s="186"/>
      <c r="M8" s="186"/>
      <c r="N8" s="186"/>
      <c r="O8" s="186"/>
      <c r="P8" s="186"/>
      <c r="Q8" s="77"/>
    </row>
    <row r="9" spans="1:17" ht="15" customHeight="1" x14ac:dyDescent="0.25">
      <c r="A9" s="1394" t="s">
        <v>5</v>
      </c>
      <c r="B9" s="1376" t="s">
        <v>6</v>
      </c>
      <c r="C9" s="1528" t="s">
        <v>7</v>
      </c>
      <c r="D9" s="1528" t="s">
        <v>8</v>
      </c>
      <c r="E9" s="1528" t="s">
        <v>9</v>
      </c>
      <c r="F9" s="1542" t="s">
        <v>10</v>
      </c>
      <c r="G9" s="1543" t="s">
        <v>11</v>
      </c>
      <c r="H9" s="1546" t="s">
        <v>12</v>
      </c>
      <c r="I9" s="1546" t="s">
        <v>13</v>
      </c>
      <c r="J9" s="1546" t="s">
        <v>14</v>
      </c>
      <c r="K9" s="1371" t="s">
        <v>15</v>
      </c>
      <c r="L9" s="1371"/>
      <c r="M9" s="1371"/>
      <c r="N9" s="1371"/>
      <c r="O9" s="1547" t="s">
        <v>16</v>
      </c>
      <c r="P9" s="1544" t="s">
        <v>17</v>
      </c>
      <c r="Q9" s="1544"/>
    </row>
    <row r="10" spans="1:17" ht="15" customHeight="1" x14ac:dyDescent="0.25">
      <c r="A10" s="1394"/>
      <c r="B10" s="1376"/>
      <c r="C10" s="1528"/>
      <c r="D10" s="1528"/>
      <c r="E10" s="1528"/>
      <c r="F10" s="1542"/>
      <c r="G10" s="1543"/>
      <c r="H10" s="1546"/>
      <c r="I10" s="1546"/>
      <c r="J10" s="1546"/>
      <c r="K10" s="1545" t="s">
        <v>18</v>
      </c>
      <c r="L10" s="1257" t="s">
        <v>19</v>
      </c>
      <c r="M10" s="1413" t="s">
        <v>20</v>
      </c>
      <c r="N10" s="1548" t="s">
        <v>21</v>
      </c>
      <c r="O10" s="1547"/>
      <c r="P10" s="1544"/>
      <c r="Q10" s="1544"/>
    </row>
    <row r="11" spans="1:17" ht="65.25" customHeight="1" x14ac:dyDescent="0.25">
      <c r="A11" s="1394"/>
      <c r="B11" s="1376"/>
      <c r="C11" s="1528"/>
      <c r="D11" s="1528"/>
      <c r="E11" s="1528"/>
      <c r="F11" s="1542"/>
      <c r="G11" s="1543"/>
      <c r="H11" s="1546"/>
      <c r="I11" s="1546"/>
      <c r="J11" s="1546"/>
      <c r="K11" s="1545"/>
      <c r="L11" s="1257"/>
      <c r="M11" s="1413"/>
      <c r="N11" s="1548"/>
      <c r="O11" s="1547"/>
      <c r="P11" s="24" t="s">
        <v>22</v>
      </c>
      <c r="Q11" s="6" t="s">
        <v>23</v>
      </c>
    </row>
    <row r="12" spans="1:17" ht="13.5" thickBot="1" x14ac:dyDescent="0.3">
      <c r="A12" s="188" t="s">
        <v>159</v>
      </c>
      <c r="B12" s="189"/>
      <c r="C12" s="189"/>
      <c r="D12" s="189"/>
      <c r="E12" s="189"/>
      <c r="F12" s="189"/>
      <c r="G12" s="189"/>
      <c r="H12" s="190"/>
      <c r="I12" s="190"/>
      <c r="J12" s="190"/>
      <c r="K12" s="189"/>
      <c r="L12" s="189"/>
      <c r="M12" s="189"/>
      <c r="N12" s="189"/>
      <c r="O12" s="189"/>
      <c r="P12" s="189"/>
      <c r="Q12" s="191"/>
    </row>
    <row r="13" spans="1:17" s="78" customFormat="1" ht="13.5" thickBot="1" x14ac:dyDescent="0.25">
      <c r="A13" s="192"/>
      <c r="B13" s="193" t="s">
        <v>25</v>
      </c>
      <c r="C13" s="194"/>
      <c r="D13" s="194"/>
      <c r="E13" s="194"/>
      <c r="F13" s="194"/>
      <c r="G13" s="194"/>
      <c r="H13" s="195"/>
      <c r="I13" s="195"/>
      <c r="J13" s="195"/>
      <c r="K13" s="194"/>
      <c r="L13" s="194"/>
      <c r="M13" s="194"/>
      <c r="N13" s="194"/>
      <c r="O13" s="194"/>
      <c r="P13" s="194"/>
      <c r="Q13" s="196"/>
    </row>
    <row r="14" spans="1:17" ht="13.5" thickBot="1" x14ac:dyDescent="0.3">
      <c r="A14" s="87"/>
      <c r="B14" s="1485"/>
      <c r="C14" s="197" t="s">
        <v>160</v>
      </c>
      <c r="D14" s="198"/>
      <c r="E14" s="198"/>
      <c r="F14" s="198"/>
      <c r="G14" s="198"/>
      <c r="H14" s="199"/>
      <c r="I14" s="199"/>
      <c r="J14" s="199"/>
      <c r="K14" s="198"/>
      <c r="L14" s="198"/>
      <c r="M14" s="198"/>
      <c r="N14" s="198"/>
      <c r="O14" s="198"/>
      <c r="P14" s="198"/>
      <c r="Q14" s="200"/>
    </row>
    <row r="15" spans="1:17" ht="13.15" customHeight="1" x14ac:dyDescent="0.25">
      <c r="A15" s="87"/>
      <c r="B15" s="1485"/>
      <c r="C15" s="1500"/>
      <c r="D15" s="1502" t="s">
        <v>161</v>
      </c>
      <c r="E15" s="1502"/>
      <c r="F15" s="1502"/>
      <c r="G15" s="1502"/>
      <c r="H15" s="1502"/>
      <c r="I15" s="1502"/>
      <c r="J15" s="1502"/>
      <c r="K15" s="1502"/>
      <c r="L15" s="1502"/>
      <c r="M15" s="1502"/>
      <c r="N15" s="1502"/>
      <c r="O15" s="1502"/>
      <c r="P15" s="1502"/>
      <c r="Q15" s="1502"/>
    </row>
    <row r="16" spans="1:17" ht="14.45" customHeight="1" x14ac:dyDescent="0.25">
      <c r="A16" s="87"/>
      <c r="B16" s="1485"/>
      <c r="C16" s="1500"/>
      <c r="D16" s="201"/>
      <c r="E16" s="1490" t="s">
        <v>162</v>
      </c>
      <c r="F16" s="1469" t="s">
        <v>163</v>
      </c>
      <c r="G16" s="1469"/>
      <c r="H16" s="1469"/>
      <c r="I16" s="1469"/>
      <c r="J16" s="1469"/>
      <c r="K16" s="1491" t="s">
        <v>164</v>
      </c>
      <c r="L16" s="1446">
        <v>68.5</v>
      </c>
      <c r="M16" s="1446">
        <v>69</v>
      </c>
      <c r="N16" s="1446">
        <v>69.5</v>
      </c>
      <c r="O16" s="1506" t="s">
        <v>165</v>
      </c>
      <c r="P16" s="1484" t="s">
        <v>166</v>
      </c>
      <c r="Q16" s="1512" t="s">
        <v>167</v>
      </c>
    </row>
    <row r="17" spans="1:17" ht="27" customHeight="1" x14ac:dyDescent="0.25">
      <c r="A17" s="87"/>
      <c r="B17" s="1485"/>
      <c r="C17" s="1500"/>
      <c r="D17" s="201"/>
      <c r="E17" s="1490"/>
      <c r="F17" s="1469"/>
      <c r="G17" s="1469"/>
      <c r="H17" s="1469"/>
      <c r="I17" s="1469"/>
      <c r="J17" s="1469"/>
      <c r="K17" s="1492"/>
      <c r="L17" s="1446"/>
      <c r="M17" s="1446"/>
      <c r="N17" s="1446"/>
      <c r="O17" s="1507"/>
      <c r="P17" s="1484"/>
      <c r="Q17" s="1512"/>
    </row>
    <row r="18" spans="1:17" ht="15" customHeight="1" x14ac:dyDescent="0.25">
      <c r="A18" s="87"/>
      <c r="B18" s="1485"/>
      <c r="C18" s="1500"/>
      <c r="D18" s="201"/>
      <c r="E18" s="1490"/>
      <c r="F18" s="1469"/>
      <c r="G18" s="1469"/>
      <c r="H18" s="1469"/>
      <c r="I18" s="1469"/>
      <c r="J18" s="1469"/>
      <c r="K18" s="1209" t="s">
        <v>168</v>
      </c>
      <c r="L18" s="1198">
        <v>1</v>
      </c>
      <c r="M18" s="838">
        <v>1</v>
      </c>
      <c r="N18" s="838">
        <v>1</v>
      </c>
      <c r="O18" s="1508"/>
      <c r="P18" s="1484"/>
      <c r="Q18" s="1512"/>
    </row>
    <row r="19" spans="1:17" ht="25.5" x14ac:dyDescent="0.25">
      <c r="A19" s="87"/>
      <c r="B19" s="1485"/>
      <c r="C19" s="1500"/>
      <c r="D19" s="201"/>
      <c r="E19" s="968" t="s">
        <v>169</v>
      </c>
      <c r="F19" s="230" t="s">
        <v>170</v>
      </c>
      <c r="G19" s="277" t="s">
        <v>30</v>
      </c>
      <c r="H19" s="656">
        <v>0</v>
      </c>
      <c r="I19" s="656">
        <v>0</v>
      </c>
      <c r="J19" s="656">
        <v>0</v>
      </c>
      <c r="K19" s="278" t="s">
        <v>171</v>
      </c>
      <c r="L19" s="657">
        <v>53</v>
      </c>
      <c r="M19" s="657">
        <v>54</v>
      </c>
      <c r="N19" s="657">
        <v>54</v>
      </c>
      <c r="O19" s="1508"/>
      <c r="P19" s="1484"/>
      <c r="Q19" s="1512"/>
    </row>
    <row r="20" spans="1:17" ht="38.25" x14ac:dyDescent="0.25">
      <c r="A20" s="87"/>
      <c r="B20" s="1485"/>
      <c r="C20" s="1500"/>
      <c r="D20" s="201"/>
      <c r="E20" s="968" t="s">
        <v>172</v>
      </c>
      <c r="F20" s="230" t="s">
        <v>173</v>
      </c>
      <c r="G20" s="277" t="s">
        <v>30</v>
      </c>
      <c r="H20" s="656">
        <v>5</v>
      </c>
      <c r="I20" s="656">
        <v>5</v>
      </c>
      <c r="J20" s="656">
        <v>5</v>
      </c>
      <c r="K20" s="278" t="s">
        <v>174</v>
      </c>
      <c r="L20" s="657">
        <v>1</v>
      </c>
      <c r="M20" s="657">
        <v>1</v>
      </c>
      <c r="N20" s="657">
        <v>1</v>
      </c>
      <c r="O20" s="1508"/>
      <c r="P20" s="1484"/>
      <c r="Q20" s="1512"/>
    </row>
    <row r="21" spans="1:17" ht="25.5" x14ac:dyDescent="0.25">
      <c r="A21" s="87"/>
      <c r="B21" s="1485"/>
      <c r="C21" s="1500"/>
      <c r="D21" s="201"/>
      <c r="E21" s="968" t="s">
        <v>175</v>
      </c>
      <c r="F21" s="230" t="s">
        <v>176</v>
      </c>
      <c r="G21" s="277" t="s">
        <v>30</v>
      </c>
      <c r="H21" s="656">
        <v>30</v>
      </c>
      <c r="I21" s="656">
        <v>30</v>
      </c>
      <c r="J21" s="656">
        <v>30</v>
      </c>
      <c r="K21" s="278" t="s">
        <v>177</v>
      </c>
      <c r="L21" s="657">
        <v>20</v>
      </c>
      <c r="M21" s="657">
        <v>20</v>
      </c>
      <c r="N21" s="657">
        <v>20</v>
      </c>
      <c r="O21" s="1508"/>
      <c r="P21" s="1484"/>
      <c r="Q21" s="1512"/>
    </row>
    <row r="22" spans="1:17" x14ac:dyDescent="0.25">
      <c r="A22" s="87"/>
      <c r="B22" s="1485"/>
      <c r="C22" s="1500"/>
      <c r="D22" s="201"/>
      <c r="E22" s="968" t="s">
        <v>178</v>
      </c>
      <c r="F22" s="230" t="s">
        <v>179</v>
      </c>
      <c r="G22" s="277" t="s">
        <v>30</v>
      </c>
      <c r="H22" s="656">
        <v>16</v>
      </c>
      <c r="I22" s="656">
        <v>16</v>
      </c>
      <c r="J22" s="656">
        <v>16</v>
      </c>
      <c r="K22" s="278" t="s">
        <v>180</v>
      </c>
      <c r="L22" s="657">
        <v>120</v>
      </c>
      <c r="M22" s="657">
        <v>120</v>
      </c>
      <c r="N22" s="657">
        <v>120</v>
      </c>
      <c r="O22" s="1508"/>
      <c r="P22" s="1484"/>
      <c r="Q22" s="1512"/>
    </row>
    <row r="23" spans="1:17" ht="39" customHeight="1" x14ac:dyDescent="0.25">
      <c r="A23" s="87"/>
      <c r="B23" s="1485"/>
      <c r="C23" s="1500"/>
      <c r="D23" s="201"/>
      <c r="E23" s="968" t="s">
        <v>181</v>
      </c>
      <c r="F23" s="230" t="s">
        <v>182</v>
      </c>
      <c r="G23" s="277" t="s">
        <v>30</v>
      </c>
      <c r="H23" s="656">
        <v>30</v>
      </c>
      <c r="I23" s="656">
        <v>30</v>
      </c>
      <c r="J23" s="656">
        <v>30</v>
      </c>
      <c r="K23" s="278" t="s">
        <v>183</v>
      </c>
      <c r="L23" s="657">
        <v>0</v>
      </c>
      <c r="M23" s="657">
        <v>0</v>
      </c>
      <c r="N23" s="657">
        <v>0</v>
      </c>
      <c r="O23" s="1508"/>
      <c r="P23" s="1484"/>
      <c r="Q23" s="1512"/>
    </row>
    <row r="24" spans="1:17" ht="25.5" x14ac:dyDescent="0.25">
      <c r="A24" s="87"/>
      <c r="B24" s="1485"/>
      <c r="C24" s="1500"/>
      <c r="D24" s="201"/>
      <c r="E24" s="968" t="s">
        <v>184</v>
      </c>
      <c r="F24" s="230" t="s">
        <v>185</v>
      </c>
      <c r="G24" s="277" t="s">
        <v>30</v>
      </c>
      <c r="H24" s="656">
        <v>25</v>
      </c>
      <c r="I24" s="656">
        <v>25</v>
      </c>
      <c r="J24" s="656">
        <v>25</v>
      </c>
      <c r="K24" s="278" t="s">
        <v>186</v>
      </c>
      <c r="L24" s="657">
        <v>1</v>
      </c>
      <c r="M24" s="657">
        <v>1</v>
      </c>
      <c r="N24" s="657">
        <v>1</v>
      </c>
      <c r="O24" s="1508"/>
      <c r="P24" s="1484"/>
      <c r="Q24" s="1512"/>
    </row>
    <row r="25" spans="1:17" ht="25.5" x14ac:dyDescent="0.25">
      <c r="A25" s="87"/>
      <c r="B25" s="1485"/>
      <c r="C25" s="1500"/>
      <c r="D25" s="201"/>
      <c r="E25" s="968" t="s">
        <v>187</v>
      </c>
      <c r="F25" s="230" t="s">
        <v>188</v>
      </c>
      <c r="G25" s="277" t="s">
        <v>30</v>
      </c>
      <c r="H25" s="656">
        <v>0</v>
      </c>
      <c r="I25" s="656">
        <v>0</v>
      </c>
      <c r="J25" s="656">
        <v>0</v>
      </c>
      <c r="K25" s="278" t="s">
        <v>189</v>
      </c>
      <c r="L25" s="657">
        <v>27</v>
      </c>
      <c r="M25" s="657">
        <v>27</v>
      </c>
      <c r="N25" s="657">
        <v>27</v>
      </c>
      <c r="O25" s="1508"/>
      <c r="P25" s="1484"/>
      <c r="Q25" s="1512"/>
    </row>
    <row r="26" spans="1:17" ht="25.5" x14ac:dyDescent="0.25">
      <c r="A26" s="87"/>
      <c r="B26" s="1485"/>
      <c r="C26" s="1500"/>
      <c r="D26" s="201"/>
      <c r="E26" s="968" t="s">
        <v>190</v>
      </c>
      <c r="F26" s="230" t="s">
        <v>191</v>
      </c>
      <c r="G26" s="277" t="s">
        <v>74</v>
      </c>
      <c r="H26" s="656">
        <v>16</v>
      </c>
      <c r="I26" s="656">
        <v>17</v>
      </c>
      <c r="J26" s="853">
        <v>18</v>
      </c>
      <c r="K26" s="278" t="s">
        <v>192</v>
      </c>
      <c r="L26" s="657">
        <v>1</v>
      </c>
      <c r="M26" s="657">
        <v>1</v>
      </c>
      <c r="N26" s="838">
        <v>1</v>
      </c>
      <c r="O26" s="1508"/>
      <c r="P26" s="394" t="s">
        <v>193</v>
      </c>
      <c r="Q26" s="360" t="s">
        <v>194</v>
      </c>
    </row>
    <row r="27" spans="1:17" ht="25.5" x14ac:dyDescent="0.25">
      <c r="A27" s="87"/>
      <c r="B27" s="1485"/>
      <c r="C27" s="1500"/>
      <c r="D27" s="201"/>
      <c r="E27" s="968" t="s">
        <v>195</v>
      </c>
      <c r="F27" s="230" t="s">
        <v>196</v>
      </c>
      <c r="G27" s="277" t="s">
        <v>30</v>
      </c>
      <c r="H27" s="853">
        <v>320</v>
      </c>
      <c r="I27" s="853">
        <v>350</v>
      </c>
      <c r="J27" s="853">
        <v>370</v>
      </c>
      <c r="K27" s="278" t="s">
        <v>197</v>
      </c>
      <c r="L27" s="657">
        <v>11</v>
      </c>
      <c r="M27" s="657">
        <v>11</v>
      </c>
      <c r="N27" s="838">
        <v>11</v>
      </c>
      <c r="O27" s="1508"/>
      <c r="P27" s="360" t="s">
        <v>198</v>
      </c>
      <c r="Q27" s="360" t="s">
        <v>199</v>
      </c>
    </row>
    <row r="28" spans="1:17" ht="29.25" customHeight="1" x14ac:dyDescent="0.25">
      <c r="A28" s="87"/>
      <c r="B28" s="1485"/>
      <c r="C28" s="1500"/>
      <c r="D28" s="201"/>
      <c r="E28" s="968" t="s">
        <v>200</v>
      </c>
      <c r="F28" s="230" t="s">
        <v>201</v>
      </c>
      <c r="G28" s="277" t="s">
        <v>30</v>
      </c>
      <c r="H28" s="657">
        <v>97.5</v>
      </c>
      <c r="I28" s="656">
        <v>109</v>
      </c>
      <c r="J28" s="853">
        <v>122</v>
      </c>
      <c r="K28" s="278" t="s">
        <v>202</v>
      </c>
      <c r="L28" s="657">
        <v>6</v>
      </c>
      <c r="M28" s="657">
        <v>6</v>
      </c>
      <c r="N28" s="838">
        <v>6</v>
      </c>
      <c r="O28" s="1508"/>
      <c r="P28" s="360" t="s">
        <v>203</v>
      </c>
      <c r="Q28" s="360" t="s">
        <v>204</v>
      </c>
    </row>
    <row r="29" spans="1:17" ht="25.5" x14ac:dyDescent="0.25">
      <c r="A29" s="87"/>
      <c r="B29" s="1485"/>
      <c r="C29" s="1500"/>
      <c r="D29" s="201"/>
      <c r="E29" s="968" t="s">
        <v>205</v>
      </c>
      <c r="F29" s="230" t="s">
        <v>206</v>
      </c>
      <c r="G29" s="277" t="s">
        <v>30</v>
      </c>
      <c r="H29" s="656">
        <v>2800</v>
      </c>
      <c r="I29" s="656">
        <v>3000</v>
      </c>
      <c r="J29" s="853">
        <v>3200</v>
      </c>
      <c r="K29" s="278" t="s">
        <v>207</v>
      </c>
      <c r="L29" s="657">
        <v>100</v>
      </c>
      <c r="M29" s="657">
        <v>100</v>
      </c>
      <c r="N29" s="838">
        <v>100</v>
      </c>
      <c r="O29" s="1508"/>
      <c r="P29" s="1453" t="s">
        <v>208</v>
      </c>
      <c r="Q29" s="1453" t="s">
        <v>209</v>
      </c>
    </row>
    <row r="30" spans="1:17" ht="25.5" x14ac:dyDescent="0.25">
      <c r="A30" s="87"/>
      <c r="B30" s="1485"/>
      <c r="C30" s="1500"/>
      <c r="D30" s="201"/>
      <c r="E30" s="968" t="s">
        <v>210</v>
      </c>
      <c r="F30" s="230" t="s">
        <v>211</v>
      </c>
      <c r="G30" s="277" t="s">
        <v>107</v>
      </c>
      <c r="H30" s="853">
        <v>156</v>
      </c>
      <c r="I30" s="853">
        <v>160</v>
      </c>
      <c r="J30" s="853">
        <v>165</v>
      </c>
      <c r="K30" s="278" t="s">
        <v>207</v>
      </c>
      <c r="L30" s="657">
        <v>100</v>
      </c>
      <c r="M30" s="657">
        <v>100</v>
      </c>
      <c r="N30" s="838">
        <v>100</v>
      </c>
      <c r="O30" s="1508"/>
      <c r="P30" s="1453"/>
      <c r="Q30" s="1453"/>
    </row>
    <row r="31" spans="1:17" ht="38.25" customHeight="1" x14ac:dyDescent="0.25">
      <c r="A31" s="87"/>
      <c r="B31" s="1485"/>
      <c r="C31" s="1500"/>
      <c r="D31" s="201"/>
      <c r="E31" s="968" t="s">
        <v>212</v>
      </c>
      <c r="F31" s="230" t="s">
        <v>213</v>
      </c>
      <c r="G31" s="277" t="s">
        <v>30</v>
      </c>
      <c r="H31" s="656">
        <v>5</v>
      </c>
      <c r="I31" s="656">
        <v>0</v>
      </c>
      <c r="J31" s="656">
        <v>5</v>
      </c>
      <c r="K31" s="278" t="s">
        <v>214</v>
      </c>
      <c r="L31" s="657">
        <v>1</v>
      </c>
      <c r="M31" s="657">
        <v>0</v>
      </c>
      <c r="N31" s="657">
        <v>1</v>
      </c>
      <c r="O31" s="1508"/>
      <c r="P31" s="647" t="s">
        <v>215</v>
      </c>
      <c r="Q31" s="647" t="s">
        <v>216</v>
      </c>
    </row>
    <row r="32" spans="1:17" ht="27" customHeight="1" x14ac:dyDescent="0.25">
      <c r="A32" s="87"/>
      <c r="B32" s="1485"/>
      <c r="C32" s="1500"/>
      <c r="D32" s="201"/>
      <c r="E32" s="1510" t="s">
        <v>217</v>
      </c>
      <c r="F32" s="1511" t="s">
        <v>218</v>
      </c>
      <c r="G32" s="440" t="s">
        <v>30</v>
      </c>
      <c r="H32" s="94">
        <v>309.5</v>
      </c>
      <c r="I32" s="671">
        <v>291.89999999999998</v>
      </c>
      <c r="J32" s="728">
        <v>239.4</v>
      </c>
      <c r="K32" s="645" t="s">
        <v>219</v>
      </c>
      <c r="L32" s="1447">
        <v>100</v>
      </c>
      <c r="M32" s="1447">
        <v>100</v>
      </c>
      <c r="N32" s="1447">
        <v>100</v>
      </c>
      <c r="O32" s="1508"/>
      <c r="P32" s="1453" t="s">
        <v>220</v>
      </c>
      <c r="Q32" s="1453" t="s">
        <v>221</v>
      </c>
    </row>
    <row r="33" spans="1:17" ht="20.25" customHeight="1" thickBot="1" x14ac:dyDescent="0.3">
      <c r="A33" s="87"/>
      <c r="B33" s="1485"/>
      <c r="C33" s="1500"/>
      <c r="D33" s="201"/>
      <c r="E33" s="1510"/>
      <c r="F33" s="1511"/>
      <c r="G33" s="1219" t="s">
        <v>222</v>
      </c>
      <c r="H33" s="277">
        <v>600</v>
      </c>
      <c r="I33" s="663">
        <v>600</v>
      </c>
      <c r="J33" s="729">
        <v>600</v>
      </c>
      <c r="K33" s="645" t="s">
        <v>223</v>
      </c>
      <c r="L33" s="1448"/>
      <c r="M33" s="1448"/>
      <c r="N33" s="1448"/>
      <c r="O33" s="1508"/>
      <c r="P33" s="1453"/>
      <c r="Q33" s="1453"/>
    </row>
    <row r="34" spans="1:17" ht="26.25" customHeight="1" thickBot="1" x14ac:dyDescent="0.3">
      <c r="A34" s="87"/>
      <c r="B34" s="1485"/>
      <c r="C34" s="1500"/>
      <c r="D34" s="201"/>
      <c r="E34" s="1449" t="s">
        <v>224</v>
      </c>
      <c r="F34" s="1450" t="s">
        <v>225</v>
      </c>
      <c r="G34" s="1445" t="s">
        <v>30</v>
      </c>
      <c r="H34" s="663">
        <v>1.2</v>
      </c>
      <c r="I34" s="663">
        <v>1.5</v>
      </c>
      <c r="J34" s="663">
        <v>1.7</v>
      </c>
      <c r="K34" s="730" t="s">
        <v>226</v>
      </c>
      <c r="L34" s="671">
        <v>20</v>
      </c>
      <c r="M34" s="671">
        <v>20</v>
      </c>
      <c r="N34" s="671">
        <v>20</v>
      </c>
      <c r="O34" s="1508"/>
      <c r="P34" s="1453" t="s">
        <v>227</v>
      </c>
      <c r="Q34" s="1453" t="s">
        <v>34</v>
      </c>
    </row>
    <row r="35" spans="1:17" ht="26.25" thickBot="1" x14ac:dyDescent="0.3">
      <c r="A35" s="87"/>
      <c r="B35" s="1485"/>
      <c r="C35" s="1500"/>
      <c r="D35" s="201"/>
      <c r="E35" s="1449"/>
      <c r="F35" s="1451"/>
      <c r="G35" s="1445"/>
      <c r="H35" s="663">
        <v>15</v>
      </c>
      <c r="I35" s="663">
        <v>15</v>
      </c>
      <c r="J35" s="663">
        <v>15</v>
      </c>
      <c r="K35" s="731" t="s">
        <v>228</v>
      </c>
      <c r="L35" s="1119">
        <v>10</v>
      </c>
      <c r="M35" s="1119">
        <v>10</v>
      </c>
      <c r="N35" s="1119">
        <v>10</v>
      </c>
      <c r="O35" s="1508"/>
      <c r="P35" s="1454"/>
      <c r="Q35" s="1454"/>
    </row>
    <row r="36" spans="1:17" ht="39" thickBot="1" x14ac:dyDescent="0.3">
      <c r="A36" s="87"/>
      <c r="B36" s="1485"/>
      <c r="C36" s="1500"/>
      <c r="D36" s="201"/>
      <c r="E36" s="1449"/>
      <c r="F36" s="1451"/>
      <c r="G36" s="1445"/>
      <c r="H36" s="663">
        <v>4</v>
      </c>
      <c r="I36" s="663">
        <v>2</v>
      </c>
      <c r="J36" s="663">
        <v>1</v>
      </c>
      <c r="K36" s="731" t="s">
        <v>229</v>
      </c>
      <c r="L36" s="663">
        <v>98</v>
      </c>
      <c r="M36" s="663">
        <v>99</v>
      </c>
      <c r="N36" s="663">
        <v>100</v>
      </c>
      <c r="O36" s="1508"/>
      <c r="P36" s="1454"/>
      <c r="Q36" s="1454"/>
    </row>
    <row r="37" spans="1:17" ht="13.5" thickBot="1" x14ac:dyDescent="0.3">
      <c r="A37" s="87"/>
      <c r="B37" s="1485"/>
      <c r="C37" s="1500"/>
      <c r="D37" s="201"/>
      <c r="E37" s="1449"/>
      <c r="F37" s="1451"/>
      <c r="G37" s="1445"/>
      <c r="H37" s="663">
        <v>5</v>
      </c>
      <c r="I37" s="663">
        <v>5</v>
      </c>
      <c r="J37" s="663">
        <v>5</v>
      </c>
      <c r="K37" s="731" t="s">
        <v>230</v>
      </c>
      <c r="L37" s="663">
        <v>2</v>
      </c>
      <c r="M37" s="663">
        <v>2</v>
      </c>
      <c r="N37" s="663">
        <v>2</v>
      </c>
      <c r="O37" s="1508"/>
      <c r="P37" s="1454"/>
      <c r="Q37" s="1454"/>
    </row>
    <row r="38" spans="1:17" ht="13.5" thickBot="1" x14ac:dyDescent="0.3">
      <c r="A38" s="87"/>
      <c r="B38" s="1485"/>
      <c r="C38" s="1500"/>
      <c r="D38" s="201"/>
      <c r="E38" s="1449"/>
      <c r="F38" s="1451"/>
      <c r="G38" s="1445"/>
      <c r="H38" s="1119">
        <v>10</v>
      </c>
      <c r="I38" s="1119">
        <v>10</v>
      </c>
      <c r="J38" s="1119">
        <v>10</v>
      </c>
      <c r="K38" s="1120" t="s">
        <v>231</v>
      </c>
      <c r="L38" s="1119">
        <v>4</v>
      </c>
      <c r="M38" s="1119">
        <v>3</v>
      </c>
      <c r="N38" s="1119">
        <v>3</v>
      </c>
      <c r="O38" s="1508"/>
      <c r="P38" s="1454"/>
      <c r="Q38" s="1454"/>
    </row>
    <row r="39" spans="1:17" ht="27.75" customHeight="1" x14ac:dyDescent="0.25">
      <c r="A39" s="87"/>
      <c r="B39" s="1485"/>
      <c r="C39" s="1500"/>
      <c r="D39" s="201"/>
      <c r="E39" s="1449"/>
      <c r="F39" s="1451"/>
      <c r="G39" s="1445"/>
      <c r="H39" s="663">
        <v>16</v>
      </c>
      <c r="I39" s="663">
        <v>17</v>
      </c>
      <c r="J39" s="663">
        <v>18</v>
      </c>
      <c r="K39" s="731" t="s">
        <v>232</v>
      </c>
      <c r="L39" s="663">
        <v>3</v>
      </c>
      <c r="M39" s="663">
        <v>3</v>
      </c>
      <c r="N39" s="663">
        <v>3</v>
      </c>
      <c r="O39" s="1508"/>
      <c r="P39" s="1454"/>
      <c r="Q39" s="1454"/>
    </row>
    <row r="40" spans="1:17" ht="12.75" customHeight="1" thickBot="1" x14ac:dyDescent="0.3">
      <c r="A40" s="87"/>
      <c r="B40" s="1486"/>
      <c r="C40" s="1501"/>
      <c r="D40" s="201"/>
      <c r="E40" s="1449"/>
      <c r="F40" s="1451"/>
      <c r="G40" s="1445"/>
      <c r="H40" s="1535">
        <v>20</v>
      </c>
      <c r="I40" s="1462">
        <v>20</v>
      </c>
      <c r="J40" s="1462">
        <v>20</v>
      </c>
      <c r="K40" s="1467" t="s">
        <v>233</v>
      </c>
      <c r="L40" s="1462">
        <v>50</v>
      </c>
      <c r="M40" s="1462">
        <v>50</v>
      </c>
      <c r="N40" s="1462">
        <v>50</v>
      </c>
      <c r="O40" s="1509"/>
      <c r="P40" s="1454"/>
      <c r="Q40" s="1454"/>
    </row>
    <row r="41" spans="1:17" ht="27" customHeight="1" thickBot="1" x14ac:dyDescent="0.3">
      <c r="A41" s="87"/>
      <c r="B41" s="1485"/>
      <c r="C41" s="1500"/>
      <c r="D41" s="201"/>
      <c r="E41" s="1449"/>
      <c r="F41" s="1451"/>
      <c r="G41" s="1445"/>
      <c r="H41" s="1536"/>
      <c r="I41" s="1463"/>
      <c r="J41" s="1463"/>
      <c r="K41" s="1468"/>
      <c r="L41" s="1463"/>
      <c r="M41" s="1463"/>
      <c r="N41" s="1463"/>
      <c r="O41" s="1508"/>
      <c r="P41" s="1454"/>
      <c r="Q41" s="1454"/>
    </row>
    <row r="42" spans="1:17" ht="26.25" customHeight="1" thickBot="1" x14ac:dyDescent="0.3">
      <c r="A42" s="87"/>
      <c r="B42" s="1485"/>
      <c r="C42" s="1500"/>
      <c r="D42" s="201"/>
      <c r="E42" s="1449"/>
      <c r="F42" s="1451"/>
      <c r="G42" s="1445"/>
      <c r="H42" s="663">
        <v>16</v>
      </c>
      <c r="I42" s="663">
        <v>16</v>
      </c>
      <c r="J42" s="663">
        <v>16</v>
      </c>
      <c r="K42" s="731" t="s">
        <v>234</v>
      </c>
      <c r="L42" s="663">
        <v>40</v>
      </c>
      <c r="M42" s="663">
        <v>30</v>
      </c>
      <c r="N42" s="663">
        <v>30</v>
      </c>
      <c r="O42" s="1508"/>
      <c r="P42" s="1454"/>
      <c r="Q42" s="1454"/>
    </row>
    <row r="43" spans="1:17" ht="27.75" customHeight="1" thickBot="1" x14ac:dyDescent="0.3">
      <c r="A43" s="87"/>
      <c r="B43" s="1485"/>
      <c r="C43" s="1500"/>
      <c r="D43" s="201"/>
      <c r="E43" s="1449"/>
      <c r="F43" s="1451"/>
      <c r="G43" s="1445"/>
      <c r="H43" s="663">
        <v>3</v>
      </c>
      <c r="I43" s="663">
        <v>3</v>
      </c>
      <c r="J43" s="663">
        <v>3</v>
      </c>
      <c r="K43" s="731" t="s">
        <v>235</v>
      </c>
      <c r="L43" s="663">
        <v>10</v>
      </c>
      <c r="M43" s="663">
        <v>10</v>
      </c>
      <c r="N43" s="663">
        <v>10</v>
      </c>
      <c r="O43" s="1508"/>
      <c r="P43" s="1454"/>
      <c r="Q43" s="1454"/>
    </row>
    <row r="44" spans="1:17" ht="26.25" thickBot="1" x14ac:dyDescent="0.3">
      <c r="A44" s="87"/>
      <c r="B44" s="1485"/>
      <c r="C44" s="1500"/>
      <c r="D44" s="201"/>
      <c r="E44" s="1449"/>
      <c r="F44" s="1451"/>
      <c r="G44" s="1445"/>
      <c r="H44" s="665">
        <v>5</v>
      </c>
      <c r="I44" s="665">
        <v>6</v>
      </c>
      <c r="J44" s="665">
        <v>7</v>
      </c>
      <c r="K44" s="732" t="s">
        <v>236</v>
      </c>
      <c r="L44" s="665">
        <v>40</v>
      </c>
      <c r="M44" s="665">
        <v>40</v>
      </c>
      <c r="N44" s="665">
        <v>40</v>
      </c>
      <c r="O44" s="1508"/>
      <c r="P44" s="1454"/>
      <c r="Q44" s="1454"/>
    </row>
    <row r="45" spans="1:17" ht="26.25" thickBot="1" x14ac:dyDescent="0.3">
      <c r="A45" s="87"/>
      <c r="B45" s="1485"/>
      <c r="C45" s="1500"/>
      <c r="D45" s="201"/>
      <c r="E45" s="1449"/>
      <c r="F45" s="1452"/>
      <c r="G45" s="1445"/>
      <c r="H45" s="1213">
        <v>150</v>
      </c>
      <c r="I45" s="599">
        <v>100</v>
      </c>
      <c r="J45" s="599">
        <v>100</v>
      </c>
      <c r="K45" s="733" t="s">
        <v>237</v>
      </c>
      <c r="L45" s="599">
        <v>2</v>
      </c>
      <c r="M45" s="599">
        <v>2</v>
      </c>
      <c r="N45" s="599">
        <v>2</v>
      </c>
      <c r="O45" s="1507"/>
      <c r="P45" s="1455"/>
      <c r="Q45" s="1455"/>
    </row>
    <row r="46" spans="1:17" ht="23.25" customHeight="1" thickBot="1" x14ac:dyDescent="0.3">
      <c r="A46" s="87"/>
      <c r="B46" s="1485"/>
      <c r="C46" s="1500"/>
      <c r="D46" s="201"/>
      <c r="E46" s="421" t="s">
        <v>238</v>
      </c>
      <c r="F46" s="409" t="s">
        <v>239</v>
      </c>
      <c r="G46" s="663" t="s">
        <v>30</v>
      </c>
      <c r="H46" s="656">
        <v>60</v>
      </c>
      <c r="I46" s="656">
        <v>65</v>
      </c>
      <c r="J46" s="853">
        <v>70</v>
      </c>
      <c r="K46" s="278" t="s">
        <v>240</v>
      </c>
      <c r="L46" s="657">
        <v>100</v>
      </c>
      <c r="M46" s="657">
        <v>100</v>
      </c>
      <c r="N46" s="657">
        <v>100</v>
      </c>
      <c r="O46" s="1508"/>
      <c r="P46" s="1453" t="s">
        <v>241</v>
      </c>
      <c r="Q46" s="1453" t="s">
        <v>242</v>
      </c>
    </row>
    <row r="47" spans="1:17" ht="25.5" x14ac:dyDescent="0.25">
      <c r="A47" s="87"/>
      <c r="B47" s="1485"/>
      <c r="C47" s="1500"/>
      <c r="D47" s="201"/>
      <c r="E47" s="292" t="s">
        <v>243</v>
      </c>
      <c r="F47" s="230" t="s">
        <v>244</v>
      </c>
      <c r="G47" s="277" t="s">
        <v>30</v>
      </c>
      <c r="H47" s="656">
        <v>0</v>
      </c>
      <c r="I47" s="656">
        <v>30</v>
      </c>
      <c r="J47" s="656">
        <v>15</v>
      </c>
      <c r="K47" s="278" t="s">
        <v>245</v>
      </c>
      <c r="L47" s="838">
        <v>0</v>
      </c>
      <c r="M47" s="838">
        <v>70</v>
      </c>
      <c r="N47" s="838">
        <v>30</v>
      </c>
      <c r="O47" s="1508"/>
      <c r="P47" s="1458"/>
      <c r="Q47" s="1458"/>
    </row>
    <row r="48" spans="1:17" ht="21" customHeight="1" x14ac:dyDescent="0.25">
      <c r="A48" s="87"/>
      <c r="B48" s="1485"/>
      <c r="C48" s="1500"/>
      <c r="D48" s="201"/>
      <c r="E48" s="292" t="s">
        <v>246</v>
      </c>
      <c r="F48" s="230" t="s">
        <v>247</v>
      </c>
      <c r="G48" s="277" t="s">
        <v>30</v>
      </c>
      <c r="H48" s="656">
        <v>0</v>
      </c>
      <c r="I48" s="656">
        <v>0</v>
      </c>
      <c r="J48" s="656">
        <v>0</v>
      </c>
      <c r="K48" s="278" t="s">
        <v>248</v>
      </c>
      <c r="L48" s="657">
        <v>1</v>
      </c>
      <c r="M48" s="657">
        <v>1</v>
      </c>
      <c r="N48" s="657">
        <v>1</v>
      </c>
      <c r="O48" s="1508"/>
      <c r="P48" s="1494" t="s">
        <v>249</v>
      </c>
      <c r="Q48" s="1459" t="s">
        <v>250</v>
      </c>
    </row>
    <row r="49" spans="1:17" ht="20.25" customHeight="1" x14ac:dyDescent="0.25">
      <c r="A49" s="87"/>
      <c r="B49" s="1485"/>
      <c r="C49" s="1500"/>
      <c r="D49" s="201"/>
      <c r="E49" s="292" t="s">
        <v>251</v>
      </c>
      <c r="F49" s="230" t="s">
        <v>252</v>
      </c>
      <c r="G49" s="277" t="s">
        <v>30</v>
      </c>
      <c r="H49" s="656">
        <v>0</v>
      </c>
      <c r="I49" s="656">
        <v>0</v>
      </c>
      <c r="J49" s="656">
        <v>0</v>
      </c>
      <c r="K49" s="278" t="s">
        <v>253</v>
      </c>
      <c r="L49" s="657">
        <v>1</v>
      </c>
      <c r="M49" s="657">
        <v>0</v>
      </c>
      <c r="N49" s="657">
        <v>1</v>
      </c>
      <c r="O49" s="1508"/>
      <c r="P49" s="1495"/>
      <c r="Q49" s="1460"/>
    </row>
    <row r="50" spans="1:17" ht="25.5" x14ac:dyDescent="0.25">
      <c r="A50" s="87"/>
      <c r="B50" s="1485"/>
      <c r="C50" s="1500"/>
      <c r="D50" s="201"/>
      <c r="E50" s="292" t="s">
        <v>254</v>
      </c>
      <c r="F50" s="230" t="s">
        <v>255</v>
      </c>
      <c r="G50" s="277" t="s">
        <v>30</v>
      </c>
      <c r="H50" s="853">
        <v>0</v>
      </c>
      <c r="I50" s="853">
        <v>0</v>
      </c>
      <c r="J50" s="853">
        <v>0</v>
      </c>
      <c r="K50" s="278" t="s">
        <v>253</v>
      </c>
      <c r="L50" s="657">
        <v>1</v>
      </c>
      <c r="M50" s="657">
        <v>1</v>
      </c>
      <c r="N50" s="657">
        <v>1</v>
      </c>
      <c r="O50" s="1508"/>
      <c r="P50" s="1496"/>
      <c r="Q50" s="1461"/>
    </row>
    <row r="51" spans="1:17" ht="25.5" x14ac:dyDescent="0.25">
      <c r="A51" s="87"/>
      <c r="B51" s="1485"/>
      <c r="C51" s="1500"/>
      <c r="D51" s="201"/>
      <c r="E51" s="292" t="s">
        <v>256</v>
      </c>
      <c r="F51" s="230" t="s">
        <v>257</v>
      </c>
      <c r="G51" s="277" t="s">
        <v>30</v>
      </c>
      <c r="H51" s="656">
        <v>0</v>
      </c>
      <c r="I51" s="656">
        <v>0</v>
      </c>
      <c r="J51" s="656">
        <v>0</v>
      </c>
      <c r="K51" s="278" t="s">
        <v>258</v>
      </c>
      <c r="L51" s="736">
        <v>100</v>
      </c>
      <c r="M51" s="736">
        <v>0</v>
      </c>
      <c r="N51" s="736">
        <v>0</v>
      </c>
      <c r="O51" s="1508"/>
      <c r="P51" s="497" t="s">
        <v>259</v>
      </c>
      <c r="Q51" s="394" t="s">
        <v>260</v>
      </c>
    </row>
    <row r="52" spans="1:17" ht="39.75" customHeight="1" x14ac:dyDescent="0.25">
      <c r="A52" s="87"/>
      <c r="B52" s="1485"/>
      <c r="C52" s="1500"/>
      <c r="D52" s="201"/>
      <c r="E52" s="276" t="s">
        <v>261</v>
      </c>
      <c r="F52" s="1464" t="s">
        <v>262</v>
      </c>
      <c r="G52" s="1465"/>
      <c r="H52" s="1465"/>
      <c r="I52" s="1465"/>
      <c r="J52" s="1466"/>
      <c r="K52" s="829" t="s">
        <v>263</v>
      </c>
      <c r="L52" s="1141">
        <v>70</v>
      </c>
      <c r="M52" s="1141">
        <v>75</v>
      </c>
      <c r="N52" s="1141">
        <v>80</v>
      </c>
      <c r="O52" s="1507"/>
      <c r="P52" s="1459" t="s">
        <v>264</v>
      </c>
      <c r="Q52" s="1456" t="s">
        <v>265</v>
      </c>
    </row>
    <row r="53" spans="1:17" ht="53.25" customHeight="1" x14ac:dyDescent="0.25">
      <c r="A53" s="87"/>
      <c r="B53" s="1485"/>
      <c r="C53" s="1500"/>
      <c r="D53" s="201"/>
      <c r="E53" s="292" t="s">
        <v>266</v>
      </c>
      <c r="F53" s="230" t="s">
        <v>267</v>
      </c>
      <c r="G53" s="277" t="s">
        <v>30</v>
      </c>
      <c r="H53" s="853">
        <v>70</v>
      </c>
      <c r="I53" s="853">
        <v>75</v>
      </c>
      <c r="J53" s="853">
        <v>80</v>
      </c>
      <c r="K53" s="278" t="s">
        <v>268</v>
      </c>
      <c r="L53" s="838">
        <v>16</v>
      </c>
      <c r="M53" s="838">
        <v>16</v>
      </c>
      <c r="N53" s="838">
        <v>16</v>
      </c>
      <c r="O53" s="1508"/>
      <c r="P53" s="1461"/>
      <c r="Q53" s="1457"/>
    </row>
    <row r="54" spans="1:17" ht="41.25" customHeight="1" x14ac:dyDescent="0.25">
      <c r="A54" s="87"/>
      <c r="B54" s="1485"/>
      <c r="C54" s="1500"/>
      <c r="D54" s="201"/>
      <c r="E54" s="276" t="s">
        <v>269</v>
      </c>
      <c r="F54" s="969" t="s">
        <v>270</v>
      </c>
      <c r="G54" s="277" t="s">
        <v>30</v>
      </c>
      <c r="H54" s="853">
        <v>0</v>
      </c>
      <c r="I54" s="853">
        <v>0</v>
      </c>
      <c r="J54" s="853">
        <v>0</v>
      </c>
      <c r="K54" s="278" t="s">
        <v>271</v>
      </c>
      <c r="L54" s="657">
        <v>2</v>
      </c>
      <c r="M54" s="657">
        <v>2</v>
      </c>
      <c r="N54" s="657">
        <v>2</v>
      </c>
      <c r="O54" s="1508"/>
      <c r="P54" s="394" t="s">
        <v>166</v>
      </c>
      <c r="Q54" s="360" t="s">
        <v>167</v>
      </c>
    </row>
    <row r="55" spans="1:17" ht="67.900000000000006" customHeight="1" x14ac:dyDescent="0.25">
      <c r="A55" s="87"/>
      <c r="B55" s="1485"/>
      <c r="C55" s="1500"/>
      <c r="D55" s="201"/>
      <c r="E55" s="281" t="s">
        <v>272</v>
      </c>
      <c r="F55" s="969" t="s">
        <v>273</v>
      </c>
      <c r="G55" s="277" t="s">
        <v>30</v>
      </c>
      <c r="H55" s="853">
        <v>30</v>
      </c>
      <c r="I55" s="853">
        <v>30</v>
      </c>
      <c r="J55" s="853">
        <v>30</v>
      </c>
      <c r="K55" s="278" t="s">
        <v>1492</v>
      </c>
      <c r="L55" s="657">
        <v>40</v>
      </c>
      <c r="M55" s="657">
        <v>40</v>
      </c>
      <c r="N55" s="657">
        <v>40</v>
      </c>
      <c r="O55" s="1508"/>
      <c r="P55" s="360" t="s">
        <v>215</v>
      </c>
      <c r="Q55" s="360" t="s">
        <v>216</v>
      </c>
    </row>
    <row r="56" spans="1:17" ht="39.75" customHeight="1" x14ac:dyDescent="0.25">
      <c r="A56" s="87"/>
      <c r="B56" s="1485"/>
      <c r="C56" s="1500"/>
      <c r="D56" s="201"/>
      <c r="E56" s="276" t="s">
        <v>274</v>
      </c>
      <c r="F56" s="969" t="s">
        <v>275</v>
      </c>
      <c r="G56" s="277" t="s">
        <v>30</v>
      </c>
      <c r="H56" s="656">
        <v>10</v>
      </c>
      <c r="I56" s="656">
        <v>10</v>
      </c>
      <c r="J56" s="656">
        <v>10</v>
      </c>
      <c r="K56" s="278" t="s">
        <v>276</v>
      </c>
      <c r="L56" s="657">
        <v>2</v>
      </c>
      <c r="M56" s="657">
        <v>2</v>
      </c>
      <c r="N56" s="657">
        <v>2</v>
      </c>
      <c r="O56" s="1508"/>
      <c r="P56" s="1453" t="s">
        <v>277</v>
      </c>
      <c r="Q56" s="1453" t="s">
        <v>167</v>
      </c>
    </row>
    <row r="57" spans="1:17" ht="51" x14ac:dyDescent="0.25">
      <c r="A57" s="87"/>
      <c r="B57" s="1485"/>
      <c r="C57" s="1500"/>
      <c r="D57" s="201"/>
      <c r="E57" s="276" t="s">
        <v>278</v>
      </c>
      <c r="F57" s="969" t="s">
        <v>279</v>
      </c>
      <c r="G57" s="277" t="s">
        <v>30</v>
      </c>
      <c r="H57" s="656">
        <v>0</v>
      </c>
      <c r="I57" s="656">
        <v>0</v>
      </c>
      <c r="J57" s="656">
        <v>0</v>
      </c>
      <c r="K57" s="278" t="s">
        <v>280</v>
      </c>
      <c r="L57" s="657">
        <v>7</v>
      </c>
      <c r="M57" s="657">
        <v>8</v>
      </c>
      <c r="N57" s="657">
        <v>9</v>
      </c>
      <c r="O57" s="1508"/>
      <c r="P57" s="1455"/>
      <c r="Q57" s="1455"/>
    </row>
    <row r="58" spans="1:17" ht="40.5" customHeight="1" x14ac:dyDescent="0.25">
      <c r="A58" s="87"/>
      <c r="B58" s="1485"/>
      <c r="C58" s="1500"/>
      <c r="D58" s="201"/>
      <c r="E58" s="276" t="s">
        <v>281</v>
      </c>
      <c r="F58" s="969" t="s">
        <v>282</v>
      </c>
      <c r="G58" s="402" t="s">
        <v>30</v>
      </c>
      <c r="H58" s="655">
        <v>0</v>
      </c>
      <c r="I58" s="655">
        <v>0</v>
      </c>
      <c r="J58" s="655">
        <v>0</v>
      </c>
      <c r="K58" s="278" t="s">
        <v>283</v>
      </c>
      <c r="L58" s="657">
        <v>10</v>
      </c>
      <c r="M58" s="657">
        <v>10</v>
      </c>
      <c r="N58" s="657">
        <v>10</v>
      </c>
      <c r="O58" s="1508"/>
      <c r="P58" s="360" t="s">
        <v>284</v>
      </c>
      <c r="Q58" s="360" t="s">
        <v>285</v>
      </c>
    </row>
    <row r="59" spans="1:17" ht="29.25" customHeight="1" x14ac:dyDescent="0.25">
      <c r="A59" s="87"/>
      <c r="B59" s="1485"/>
      <c r="C59" s="1500"/>
      <c r="D59" s="201"/>
      <c r="E59" s="276" t="s">
        <v>286</v>
      </c>
      <c r="F59" s="970" t="s">
        <v>287</v>
      </c>
      <c r="G59" s="403" t="s">
        <v>30</v>
      </c>
      <c r="H59" s="599">
        <v>0</v>
      </c>
      <c r="I59" s="599">
        <v>0</v>
      </c>
      <c r="J59" s="599">
        <v>0</v>
      </c>
      <c r="K59" s="404" t="s">
        <v>288</v>
      </c>
      <c r="L59" s="657">
        <v>1</v>
      </c>
      <c r="M59" s="657">
        <v>1</v>
      </c>
      <c r="N59" s="657">
        <v>1</v>
      </c>
      <c r="O59" s="1508"/>
      <c r="P59" s="1453" t="s">
        <v>289</v>
      </c>
      <c r="Q59" s="1453" t="s">
        <v>290</v>
      </c>
    </row>
    <row r="60" spans="1:17" ht="20.25" customHeight="1" x14ac:dyDescent="0.25">
      <c r="A60" s="87"/>
      <c r="B60" s="1485"/>
      <c r="C60" s="1500"/>
      <c r="D60" s="201"/>
      <c r="E60" s="1487" t="s">
        <v>291</v>
      </c>
      <c r="F60" s="1453" t="s">
        <v>292</v>
      </c>
      <c r="G60" s="277" t="s">
        <v>40</v>
      </c>
      <c r="H60" s="656">
        <v>12.39</v>
      </c>
      <c r="I60" s="853">
        <v>0</v>
      </c>
      <c r="J60" s="853">
        <v>0</v>
      </c>
      <c r="K60" s="299" t="s">
        <v>293</v>
      </c>
      <c r="L60" s="832">
        <v>1</v>
      </c>
      <c r="M60" s="832">
        <v>1</v>
      </c>
      <c r="N60" s="832">
        <v>1</v>
      </c>
      <c r="O60" s="1508"/>
      <c r="P60" s="1454"/>
      <c r="Q60" s="1454"/>
    </row>
    <row r="61" spans="1:17" ht="32.450000000000003" customHeight="1" x14ac:dyDescent="0.25">
      <c r="A61" s="87"/>
      <c r="B61" s="1485"/>
      <c r="C61" s="1500"/>
      <c r="D61" s="201"/>
      <c r="E61" s="1488"/>
      <c r="F61" s="1454"/>
      <c r="G61" s="1462" t="s">
        <v>30</v>
      </c>
      <c r="H61" s="1447">
        <v>12.4</v>
      </c>
      <c r="I61" s="1472">
        <v>26</v>
      </c>
      <c r="J61" s="1472">
        <v>26</v>
      </c>
      <c r="K61" s="1529" t="s">
        <v>294</v>
      </c>
      <c r="L61" s="1447">
        <v>20</v>
      </c>
      <c r="M61" s="1447">
        <v>20</v>
      </c>
      <c r="N61" s="1447">
        <v>10</v>
      </c>
      <c r="O61" s="1508"/>
      <c r="P61" s="1454"/>
      <c r="Q61" s="1454"/>
    </row>
    <row r="62" spans="1:17" ht="19.5" customHeight="1" x14ac:dyDescent="0.25">
      <c r="A62" s="87"/>
      <c r="B62" s="1485"/>
      <c r="C62" s="1500"/>
      <c r="D62" s="201"/>
      <c r="E62" s="1489"/>
      <c r="F62" s="1455"/>
      <c r="G62" s="1463"/>
      <c r="H62" s="1532"/>
      <c r="I62" s="1473"/>
      <c r="J62" s="1473"/>
      <c r="K62" s="1509"/>
      <c r="L62" s="1448"/>
      <c r="M62" s="1448"/>
      <c r="N62" s="1448"/>
      <c r="O62" s="1508"/>
      <c r="P62" s="1455"/>
      <c r="Q62" s="1455"/>
    </row>
    <row r="63" spans="1:17" ht="56.25" customHeight="1" thickBot="1" x14ac:dyDescent="0.3">
      <c r="A63" s="87"/>
      <c r="B63" s="1485"/>
      <c r="C63" s="1500"/>
      <c r="D63" s="201"/>
      <c r="E63" s="276" t="s">
        <v>295</v>
      </c>
      <c r="F63" s="969" t="s">
        <v>296</v>
      </c>
      <c r="G63" s="277" t="s">
        <v>30</v>
      </c>
      <c r="H63" s="853">
        <v>0</v>
      </c>
      <c r="I63" s="853">
        <v>0</v>
      </c>
      <c r="J63" s="853">
        <v>0</v>
      </c>
      <c r="K63" s="278" t="s">
        <v>297</v>
      </c>
      <c r="L63" s="838">
        <v>1</v>
      </c>
      <c r="M63" s="838">
        <v>1</v>
      </c>
      <c r="N63" s="838">
        <v>1</v>
      </c>
      <c r="O63" s="1508"/>
      <c r="P63" s="299" t="s">
        <v>298</v>
      </c>
      <c r="Q63" s="299" t="s">
        <v>299</v>
      </c>
    </row>
    <row r="64" spans="1:17" ht="64.5" thickBot="1" x14ac:dyDescent="0.3">
      <c r="A64" s="87"/>
      <c r="B64" s="1485"/>
      <c r="C64" s="1500"/>
      <c r="D64" s="201"/>
      <c r="E64" s="1497" t="s">
        <v>300</v>
      </c>
      <c r="F64" s="1493" t="s">
        <v>301</v>
      </c>
      <c r="G64" s="1480" t="s">
        <v>30</v>
      </c>
      <c r="H64" s="1481">
        <v>47</v>
      </c>
      <c r="I64" s="1482">
        <v>47</v>
      </c>
      <c r="J64" s="1481">
        <v>47</v>
      </c>
      <c r="K64" s="404" t="s">
        <v>302</v>
      </c>
      <c r="L64" s="838">
        <v>30600</v>
      </c>
      <c r="M64" s="838">
        <v>30700</v>
      </c>
      <c r="N64" s="1156">
        <v>30800</v>
      </c>
      <c r="O64" s="1508"/>
      <c r="P64" s="1453" t="s">
        <v>303</v>
      </c>
      <c r="Q64" s="1453" t="s">
        <v>167</v>
      </c>
    </row>
    <row r="65" spans="1:17" ht="13.5" thickBot="1" x14ac:dyDescent="0.3">
      <c r="A65" s="87"/>
      <c r="B65" s="1485"/>
      <c r="C65" s="1500"/>
      <c r="D65" s="201"/>
      <c r="E65" s="1497"/>
      <c r="F65" s="1493"/>
      <c r="G65" s="1480"/>
      <c r="H65" s="1481"/>
      <c r="I65" s="1433"/>
      <c r="J65" s="1481"/>
      <c r="K65" s="1218" t="s">
        <v>304</v>
      </c>
      <c r="L65" s="1122">
        <v>1</v>
      </c>
      <c r="M65" s="1122">
        <v>0</v>
      </c>
      <c r="N65" s="1122">
        <v>0</v>
      </c>
      <c r="O65" s="1508"/>
      <c r="P65" s="1454"/>
      <c r="Q65" s="1454"/>
    </row>
    <row r="66" spans="1:17" ht="27.75" customHeight="1" thickBot="1" x14ac:dyDescent="0.3">
      <c r="A66" s="87"/>
      <c r="B66" s="1485"/>
      <c r="C66" s="1500"/>
      <c r="D66" s="201"/>
      <c r="E66" s="1497"/>
      <c r="F66" s="1493"/>
      <c r="G66" s="1480"/>
      <c r="H66" s="1481"/>
      <c r="I66" s="1433"/>
      <c r="J66" s="1481"/>
      <c r="K66" s="664" t="s">
        <v>305</v>
      </c>
      <c r="L66" s="734">
        <v>2</v>
      </c>
      <c r="M66" s="734">
        <v>2</v>
      </c>
      <c r="N66" s="734">
        <v>2</v>
      </c>
      <c r="O66" s="1508"/>
      <c r="P66" s="1454"/>
      <c r="Q66" s="1454"/>
    </row>
    <row r="67" spans="1:17" ht="39.75" customHeight="1" thickBot="1" x14ac:dyDescent="0.3">
      <c r="A67" s="87"/>
      <c r="B67" s="1485"/>
      <c r="C67" s="1500"/>
      <c r="D67" s="201"/>
      <c r="E67" s="1497"/>
      <c r="F67" s="1493"/>
      <c r="G67" s="1480"/>
      <c r="H67" s="1481"/>
      <c r="I67" s="1433"/>
      <c r="J67" s="1481"/>
      <c r="K67" s="837" t="s">
        <v>306</v>
      </c>
      <c r="L67" s="735">
        <v>2</v>
      </c>
      <c r="M67" s="734">
        <v>2</v>
      </c>
      <c r="N67" s="734">
        <v>2</v>
      </c>
      <c r="O67" s="1508"/>
      <c r="P67" s="465"/>
      <c r="Q67" s="458"/>
    </row>
    <row r="68" spans="1:17" ht="47.25" customHeight="1" thickBot="1" x14ac:dyDescent="0.3">
      <c r="A68" s="87"/>
      <c r="B68" s="1485"/>
      <c r="C68" s="1500"/>
      <c r="D68" s="201"/>
      <c r="E68" s="1497"/>
      <c r="F68" s="1493"/>
      <c r="G68" s="1480"/>
      <c r="H68" s="1481"/>
      <c r="I68" s="1434"/>
      <c r="J68" s="1481"/>
      <c r="K68" s="664" t="s">
        <v>307</v>
      </c>
      <c r="L68" s="1123">
        <v>3</v>
      </c>
      <c r="M68" s="1123">
        <v>4</v>
      </c>
      <c r="N68" s="1123">
        <v>4</v>
      </c>
      <c r="O68" s="1508"/>
      <c r="P68" s="409"/>
      <c r="Q68" s="435"/>
    </row>
    <row r="69" spans="1:17" ht="27.75" customHeight="1" thickBot="1" x14ac:dyDescent="0.3">
      <c r="A69" s="87"/>
      <c r="B69" s="1485"/>
      <c r="C69" s="1500"/>
      <c r="D69" s="201"/>
      <c r="E69" s="353" t="s">
        <v>308</v>
      </c>
      <c r="F69" s="1464" t="s">
        <v>309</v>
      </c>
      <c r="G69" s="1476"/>
      <c r="H69" s="1476"/>
      <c r="I69" s="1476"/>
      <c r="J69" s="1477"/>
      <c r="K69" s="48" t="s">
        <v>310</v>
      </c>
      <c r="L69" s="832">
        <v>5</v>
      </c>
      <c r="M69" s="832">
        <v>4</v>
      </c>
      <c r="N69" s="832">
        <v>6</v>
      </c>
      <c r="O69" s="1508"/>
      <c r="P69" s="1461" t="s">
        <v>311</v>
      </c>
      <c r="Q69" s="1484" t="s">
        <v>312</v>
      </c>
    </row>
    <row r="70" spans="1:17" ht="27.75" customHeight="1" x14ac:dyDescent="0.25">
      <c r="A70" s="87"/>
      <c r="B70" s="1485"/>
      <c r="C70" s="1500"/>
      <c r="D70" s="201"/>
      <c r="E70" s="306" t="s">
        <v>313</v>
      </c>
      <c r="F70" s="125" t="s">
        <v>314</v>
      </c>
      <c r="G70" s="118" t="s">
        <v>74</v>
      </c>
      <c r="H70" s="854">
        <v>10</v>
      </c>
      <c r="I70" s="854">
        <v>0</v>
      </c>
      <c r="J70" s="854">
        <v>0</v>
      </c>
      <c r="K70" s="125" t="s">
        <v>315</v>
      </c>
      <c r="L70" s="326">
        <v>1</v>
      </c>
      <c r="M70" s="326">
        <v>0</v>
      </c>
      <c r="N70" s="326">
        <v>0</v>
      </c>
      <c r="O70" s="1508"/>
      <c r="P70" s="1484"/>
      <c r="Q70" s="1484"/>
    </row>
    <row r="71" spans="1:17" ht="27.75" customHeight="1" x14ac:dyDescent="0.25">
      <c r="A71" s="87"/>
      <c r="B71" s="1485"/>
      <c r="C71" s="1500"/>
      <c r="D71" s="201"/>
      <c r="E71" s="306" t="s">
        <v>316</v>
      </c>
      <c r="F71" s="125" t="s">
        <v>317</v>
      </c>
      <c r="G71" s="118" t="s">
        <v>30</v>
      </c>
      <c r="H71" s="854">
        <v>0</v>
      </c>
      <c r="I71" s="854">
        <v>0</v>
      </c>
      <c r="J71" s="854">
        <v>30</v>
      </c>
      <c r="K71" s="125" t="s">
        <v>315</v>
      </c>
      <c r="L71" s="326">
        <v>0</v>
      </c>
      <c r="M71" s="326">
        <v>0</v>
      </c>
      <c r="N71" s="326">
        <v>1</v>
      </c>
      <c r="O71" s="1508"/>
      <c r="P71" s="1484"/>
      <c r="Q71" s="1484"/>
    </row>
    <row r="72" spans="1:17" ht="27.75" customHeight="1" x14ac:dyDescent="0.25">
      <c r="A72" s="87"/>
      <c r="B72" s="1485"/>
      <c r="C72" s="1500"/>
      <c r="D72" s="201"/>
      <c r="E72" s="306" t="s">
        <v>318</v>
      </c>
      <c r="F72" s="125" t="s">
        <v>319</v>
      </c>
      <c r="G72" s="118" t="s">
        <v>30</v>
      </c>
      <c r="H72" s="854">
        <v>0</v>
      </c>
      <c r="I72" s="854">
        <v>30</v>
      </c>
      <c r="J72" s="854">
        <v>0</v>
      </c>
      <c r="K72" s="125" t="s">
        <v>315</v>
      </c>
      <c r="L72" s="326">
        <v>0</v>
      </c>
      <c r="M72" s="326">
        <v>1</v>
      </c>
      <c r="N72" s="326">
        <v>0</v>
      </c>
      <c r="O72" s="1508"/>
      <c r="P72" s="1484"/>
      <c r="Q72" s="1484"/>
    </row>
    <row r="73" spans="1:17" ht="27.75" customHeight="1" x14ac:dyDescent="0.25">
      <c r="A73" s="87"/>
      <c r="B73" s="1485"/>
      <c r="C73" s="1500"/>
      <c r="D73" s="201"/>
      <c r="E73" s="306" t="s">
        <v>320</v>
      </c>
      <c r="F73" s="125" t="s">
        <v>321</v>
      </c>
      <c r="G73" s="118" t="s">
        <v>30</v>
      </c>
      <c r="H73" s="854">
        <v>0</v>
      </c>
      <c r="I73" s="854">
        <v>0</v>
      </c>
      <c r="J73" s="854">
        <v>20</v>
      </c>
      <c r="K73" s="125" t="s">
        <v>315</v>
      </c>
      <c r="L73" s="326">
        <v>0</v>
      </c>
      <c r="M73" s="326">
        <v>0</v>
      </c>
      <c r="N73" s="326">
        <v>1</v>
      </c>
      <c r="O73" s="1508"/>
      <c r="P73" s="1484"/>
      <c r="Q73" s="1484"/>
    </row>
    <row r="74" spans="1:17" ht="27.75" customHeight="1" thickBot="1" x14ac:dyDescent="0.3">
      <c r="A74" s="87"/>
      <c r="B74" s="1485"/>
      <c r="C74" s="1500"/>
      <c r="D74" s="201"/>
      <c r="E74" s="306" t="s">
        <v>322</v>
      </c>
      <c r="F74" s="125" t="s">
        <v>323</v>
      </c>
      <c r="G74" s="118" t="s">
        <v>30</v>
      </c>
      <c r="H74" s="854">
        <v>3</v>
      </c>
      <c r="I74" s="854">
        <v>2</v>
      </c>
      <c r="J74" s="854">
        <v>2</v>
      </c>
      <c r="K74" s="125" t="s">
        <v>324</v>
      </c>
      <c r="L74" s="326">
        <v>2</v>
      </c>
      <c r="M74" s="326">
        <v>2</v>
      </c>
      <c r="N74" s="326">
        <v>2</v>
      </c>
      <c r="O74" s="1508"/>
      <c r="P74" s="1484"/>
      <c r="Q74" s="1484"/>
    </row>
    <row r="75" spans="1:17" ht="27.75" customHeight="1" thickBot="1" x14ac:dyDescent="0.3">
      <c r="A75" s="87"/>
      <c r="B75" s="1485"/>
      <c r="C75" s="1500"/>
      <c r="D75" s="201"/>
      <c r="E75" s="354" t="s">
        <v>325</v>
      </c>
      <c r="F75" s="321" t="s">
        <v>1491</v>
      </c>
      <c r="G75" s="140" t="s">
        <v>30</v>
      </c>
      <c r="H75" s="854">
        <v>15</v>
      </c>
      <c r="I75" s="854">
        <v>25</v>
      </c>
      <c r="J75" s="854">
        <v>25</v>
      </c>
      <c r="K75" s="125" t="s">
        <v>327</v>
      </c>
      <c r="L75" s="326">
        <v>50</v>
      </c>
      <c r="M75" s="326">
        <v>100</v>
      </c>
      <c r="N75" s="326">
        <v>0</v>
      </c>
      <c r="O75" s="1508"/>
      <c r="P75" s="1484"/>
      <c r="Q75" s="1484"/>
    </row>
    <row r="76" spans="1:17" ht="27.75" customHeight="1" thickBot="1" x14ac:dyDescent="0.3">
      <c r="A76" s="87"/>
      <c r="B76" s="1485"/>
      <c r="C76" s="1500"/>
      <c r="D76" s="201"/>
      <c r="E76" s="356" t="s">
        <v>326</v>
      </c>
      <c r="F76" s="357" t="s">
        <v>329</v>
      </c>
      <c r="G76" s="352" t="s">
        <v>30</v>
      </c>
      <c r="H76" s="855">
        <v>16</v>
      </c>
      <c r="I76" s="855">
        <v>0</v>
      </c>
      <c r="J76" s="855">
        <v>0</v>
      </c>
      <c r="K76" s="125" t="s">
        <v>327</v>
      </c>
      <c r="L76" s="326">
        <v>100</v>
      </c>
      <c r="M76" s="326">
        <v>0</v>
      </c>
      <c r="N76" s="326">
        <v>0</v>
      </c>
      <c r="O76" s="1508"/>
      <c r="P76" s="1484"/>
      <c r="Q76" s="1484"/>
    </row>
    <row r="77" spans="1:17" ht="13.5" thickBot="1" x14ac:dyDescent="0.3">
      <c r="A77" s="87"/>
      <c r="B77" s="1485"/>
      <c r="C77" s="1500"/>
      <c r="D77" s="201"/>
      <c r="E77" s="1478" t="s">
        <v>328</v>
      </c>
      <c r="F77" s="1537" t="s">
        <v>330</v>
      </c>
      <c r="G77" s="140" t="s">
        <v>30</v>
      </c>
      <c r="H77" s="854">
        <v>0</v>
      </c>
      <c r="I77" s="854">
        <v>30</v>
      </c>
      <c r="J77" s="854">
        <v>30</v>
      </c>
      <c r="K77" s="1470" t="s">
        <v>331</v>
      </c>
      <c r="L77" s="1474">
        <v>1</v>
      </c>
      <c r="M77" s="1474">
        <v>1</v>
      </c>
      <c r="N77" s="1474">
        <v>1</v>
      </c>
      <c r="O77" s="1508"/>
      <c r="P77" s="1484"/>
      <c r="Q77" s="1484"/>
    </row>
    <row r="78" spans="1:17" x14ac:dyDescent="0.25">
      <c r="A78" s="87"/>
      <c r="B78" s="1485"/>
      <c r="C78" s="1500"/>
      <c r="D78" s="201"/>
      <c r="E78" s="1479"/>
      <c r="F78" s="1538"/>
      <c r="G78" s="140" t="s">
        <v>74</v>
      </c>
      <c r="H78" s="854">
        <v>20</v>
      </c>
      <c r="I78" s="854">
        <v>10</v>
      </c>
      <c r="J78" s="854">
        <v>10</v>
      </c>
      <c r="K78" s="1471"/>
      <c r="L78" s="1475"/>
      <c r="M78" s="1475"/>
      <c r="N78" s="1475"/>
      <c r="O78" s="1508"/>
      <c r="P78" s="1484"/>
      <c r="Q78" s="1484"/>
    </row>
    <row r="79" spans="1:17" x14ac:dyDescent="0.25">
      <c r="A79" s="87"/>
      <c r="B79" s="1485"/>
      <c r="C79" s="1500"/>
      <c r="D79" s="202"/>
      <c r="E79" s="216"/>
      <c r="F79" s="1498" t="s">
        <v>81</v>
      </c>
      <c r="G79" s="1499"/>
      <c r="H79" s="217">
        <f>SUM(H16:H78)</f>
        <v>4960.99</v>
      </c>
      <c r="I79" s="217">
        <f>SUM(I16:I78)</f>
        <v>5209.3999999999996</v>
      </c>
      <c r="J79" s="217">
        <f>SUM(J16:J78)</f>
        <v>5417.0999999999995</v>
      </c>
      <c r="K79" s="1503"/>
      <c r="L79" s="1504"/>
      <c r="M79" s="1504"/>
      <c r="N79" s="1504"/>
      <c r="O79" s="1504"/>
      <c r="P79" s="1504"/>
      <c r="Q79" s="1505"/>
    </row>
    <row r="80" spans="1:17" x14ac:dyDescent="0.25">
      <c r="A80" s="87"/>
      <c r="B80" s="1485"/>
      <c r="C80" s="498"/>
      <c r="D80" s="203"/>
      <c r="E80" s="1533" t="s">
        <v>97</v>
      </c>
      <c r="F80" s="1533"/>
      <c r="G80" s="1534"/>
      <c r="H80" s="204">
        <f>H79</f>
        <v>4960.99</v>
      </c>
      <c r="I80" s="204">
        <f>I79</f>
        <v>5209.3999999999996</v>
      </c>
      <c r="J80" s="204">
        <f>J79</f>
        <v>5417.0999999999995</v>
      </c>
      <c r="K80" s="205"/>
      <c r="L80" s="206"/>
      <c r="M80" s="206"/>
      <c r="N80" s="206"/>
      <c r="O80" s="206"/>
      <c r="P80" s="206"/>
      <c r="Q80" s="207"/>
    </row>
    <row r="81" spans="1:17" ht="13.5" thickBot="1" x14ac:dyDescent="0.3">
      <c r="A81" s="87"/>
      <c r="B81" s="1485"/>
      <c r="C81" s="1530" t="s">
        <v>143</v>
      </c>
      <c r="D81" s="1530"/>
      <c r="E81" s="1530"/>
      <c r="F81" s="1530"/>
      <c r="G81" s="1531"/>
      <c r="H81" s="208">
        <f t="shared" ref="H81:J81" si="0">H80</f>
        <v>4960.99</v>
      </c>
      <c r="I81" s="208">
        <f t="shared" si="0"/>
        <v>5209.3999999999996</v>
      </c>
      <c r="J81" s="208">
        <f t="shared" si="0"/>
        <v>5417.0999999999995</v>
      </c>
      <c r="K81" s="209"/>
      <c r="L81" s="210"/>
      <c r="M81" s="210"/>
      <c r="N81" s="210"/>
      <c r="O81" s="210"/>
      <c r="P81" s="210"/>
      <c r="Q81" s="211"/>
    </row>
    <row r="82" spans="1:17" ht="13.5" thickBot="1" x14ac:dyDescent="0.3">
      <c r="A82" s="80"/>
      <c r="B82" s="1513" t="s">
        <v>25</v>
      </c>
      <c r="C82" s="1513"/>
      <c r="D82" s="1513"/>
      <c r="E82" s="1513"/>
      <c r="F82" s="1513"/>
      <c r="G82" s="1514"/>
      <c r="H82" s="1514"/>
      <c r="I82" s="1514"/>
      <c r="J82" s="1514"/>
      <c r="K82" s="1514"/>
      <c r="L82" s="1514"/>
      <c r="M82" s="1514"/>
      <c r="N82" s="1514"/>
      <c r="O82" s="1514"/>
      <c r="P82" s="1513"/>
      <c r="Q82" s="1513"/>
    </row>
    <row r="83" spans="1:17" ht="12.75" customHeight="1" thickBot="1" x14ac:dyDescent="0.3">
      <c r="A83" s="80"/>
      <c r="B83" s="1515"/>
      <c r="C83" s="961" t="s">
        <v>332</v>
      </c>
      <c r="D83" s="1516" t="s">
        <v>333</v>
      </c>
      <c r="E83" s="1517"/>
      <c r="F83" s="1517"/>
      <c r="G83" s="1517"/>
      <c r="H83" s="1517"/>
      <c r="I83" s="1517"/>
      <c r="J83" s="1517"/>
      <c r="K83" s="1517"/>
      <c r="L83" s="1517"/>
      <c r="M83" s="1517"/>
      <c r="N83" s="1517"/>
      <c r="O83" s="1517"/>
      <c r="P83" s="1517"/>
      <c r="Q83" s="1518"/>
    </row>
    <row r="84" spans="1:17" ht="13.5" thickBot="1" x14ac:dyDescent="0.3">
      <c r="A84" s="80"/>
      <c r="B84" s="1515"/>
      <c r="C84" s="1519"/>
      <c r="D84" s="1502" t="s">
        <v>82</v>
      </c>
      <c r="E84" s="1523" t="s">
        <v>83</v>
      </c>
      <c r="F84" s="1523"/>
      <c r="G84" s="1523"/>
      <c r="H84" s="1523"/>
      <c r="I84" s="1523"/>
      <c r="J84" s="1523"/>
      <c r="K84" s="1523"/>
      <c r="L84" s="1523"/>
      <c r="M84" s="1523"/>
      <c r="N84" s="1523"/>
      <c r="O84" s="1523"/>
      <c r="P84" s="1523"/>
      <c r="Q84" s="1524"/>
    </row>
    <row r="85" spans="1:17" ht="12.75" customHeight="1" thickBot="1" x14ac:dyDescent="0.3">
      <c r="A85" s="80"/>
      <c r="B85" s="1515"/>
      <c r="C85" s="1519"/>
      <c r="D85" s="1502"/>
      <c r="E85" s="1566" t="s">
        <v>334</v>
      </c>
      <c r="F85" s="1569" t="s">
        <v>335</v>
      </c>
      <c r="G85" s="1555" t="s">
        <v>30</v>
      </c>
      <c r="H85" s="1558">
        <v>0</v>
      </c>
      <c r="I85" s="1558">
        <v>0</v>
      </c>
      <c r="J85" s="1558">
        <v>0</v>
      </c>
      <c r="K85" s="1525" t="s">
        <v>336</v>
      </c>
      <c r="L85" s="1527">
        <v>1</v>
      </c>
      <c r="M85" s="1527">
        <v>1</v>
      </c>
      <c r="N85" s="1527">
        <v>1</v>
      </c>
      <c r="O85" s="1572" t="s">
        <v>87</v>
      </c>
      <c r="P85" s="1572" t="s">
        <v>337</v>
      </c>
      <c r="Q85" s="1561" t="s">
        <v>338</v>
      </c>
    </row>
    <row r="86" spans="1:17" ht="13.5" thickBot="1" x14ac:dyDescent="0.3">
      <c r="A86" s="80"/>
      <c r="B86" s="1515"/>
      <c r="C86" s="1519"/>
      <c r="D86" s="1502"/>
      <c r="E86" s="1567"/>
      <c r="F86" s="1570"/>
      <c r="G86" s="1556"/>
      <c r="H86" s="1559"/>
      <c r="I86" s="1559"/>
      <c r="J86" s="1559"/>
      <c r="K86" s="1526"/>
      <c r="L86" s="1475"/>
      <c r="M86" s="1475"/>
      <c r="N86" s="1475"/>
      <c r="O86" s="1573"/>
      <c r="P86" s="1573"/>
      <c r="Q86" s="1562"/>
    </row>
    <row r="87" spans="1:17" ht="37.5" customHeight="1" thickBot="1" x14ac:dyDescent="0.3">
      <c r="A87" s="80"/>
      <c r="B87" s="1515"/>
      <c r="C87" s="1519"/>
      <c r="D87" s="1502"/>
      <c r="E87" s="1568"/>
      <c r="F87" s="1571"/>
      <c r="G87" s="1557"/>
      <c r="H87" s="1560"/>
      <c r="I87" s="1560"/>
      <c r="J87" s="1560"/>
      <c r="K87" s="30" t="s">
        <v>339</v>
      </c>
      <c r="L87" s="832">
        <v>6</v>
      </c>
      <c r="M87" s="832">
        <v>7</v>
      </c>
      <c r="N87" s="832">
        <v>7</v>
      </c>
      <c r="O87" s="1574"/>
      <c r="P87" s="1574"/>
      <c r="Q87" s="1563"/>
    </row>
    <row r="88" spans="1:17" ht="13.5" thickBot="1" x14ac:dyDescent="0.3">
      <c r="A88" s="80"/>
      <c r="B88" s="1515"/>
      <c r="C88" s="1519"/>
      <c r="D88" s="1502"/>
      <c r="E88" s="1575" t="s">
        <v>81</v>
      </c>
      <c r="F88" s="1575"/>
      <c r="G88" s="1576"/>
      <c r="H88" s="960">
        <f>SUM(H85:H87)</f>
        <v>0</v>
      </c>
      <c r="I88" s="960">
        <f>SUM(I85:I87)</f>
        <v>0</v>
      </c>
      <c r="J88" s="960">
        <f>SUM(J85:J87)</f>
        <v>0</v>
      </c>
      <c r="K88" s="1503"/>
      <c r="L88" s="1504"/>
      <c r="M88" s="1504"/>
      <c r="N88" s="1504"/>
      <c r="O88" s="1504"/>
      <c r="P88" s="1504"/>
      <c r="Q88" s="1505"/>
    </row>
    <row r="89" spans="1:17" ht="13.5" thickBot="1" x14ac:dyDescent="0.3">
      <c r="A89" s="80"/>
      <c r="B89" s="1515"/>
      <c r="C89" s="1520"/>
      <c r="D89" s="1551" t="s">
        <v>97</v>
      </c>
      <c r="E89" s="1551"/>
      <c r="F89" s="1551"/>
      <c r="G89" s="1552"/>
      <c r="H89" s="595">
        <f t="shared" ref="H89:J90" si="1">H88</f>
        <v>0</v>
      </c>
      <c r="I89" s="595">
        <f t="shared" si="1"/>
        <v>0</v>
      </c>
      <c r="J89" s="595">
        <f t="shared" si="1"/>
        <v>0</v>
      </c>
      <c r="K89" s="1553"/>
      <c r="L89" s="1553"/>
      <c r="M89" s="1553"/>
      <c r="N89" s="1553"/>
      <c r="O89" s="1553"/>
      <c r="P89" s="1553"/>
      <c r="Q89" s="1554"/>
    </row>
    <row r="90" spans="1:17" ht="13.5" thickBot="1" x14ac:dyDescent="0.3">
      <c r="A90" s="80"/>
      <c r="B90" s="1515"/>
      <c r="C90" s="1549" t="s">
        <v>340</v>
      </c>
      <c r="D90" s="1549"/>
      <c r="E90" s="1549"/>
      <c r="F90" s="1549"/>
      <c r="G90" s="1550"/>
      <c r="H90" s="418">
        <f t="shared" si="1"/>
        <v>0</v>
      </c>
      <c r="I90" s="418">
        <f t="shared" si="1"/>
        <v>0</v>
      </c>
      <c r="J90" s="418">
        <f t="shared" si="1"/>
        <v>0</v>
      </c>
      <c r="K90" s="1564"/>
      <c r="L90" s="1564"/>
      <c r="M90" s="1564"/>
      <c r="N90" s="1564"/>
      <c r="O90" s="1564"/>
      <c r="P90" s="1564"/>
      <c r="Q90" s="1565"/>
    </row>
    <row r="91" spans="1:17" x14ac:dyDescent="0.25">
      <c r="A91" s="90"/>
      <c r="B91" s="212"/>
      <c r="C91" s="1521" t="s">
        <v>144</v>
      </c>
      <c r="D91" s="1521"/>
      <c r="E91" s="1521"/>
      <c r="F91" s="1521"/>
      <c r="G91" s="1522"/>
      <c r="H91" s="213">
        <f>H81</f>
        <v>4960.99</v>
      </c>
      <c r="I91" s="213">
        <f>I81</f>
        <v>5209.3999999999996</v>
      </c>
      <c r="J91" s="213">
        <f>J81</f>
        <v>5417.0999999999995</v>
      </c>
      <c r="K91" s="183"/>
      <c r="L91" s="184"/>
      <c r="M91" s="184"/>
      <c r="N91" s="184"/>
      <c r="O91" s="184"/>
      <c r="P91" s="184"/>
      <c r="Q91" s="214"/>
    </row>
    <row r="92" spans="1:17" ht="13.5" thickBot="1" x14ac:dyDescent="0.3">
      <c r="B92" s="1483"/>
      <c r="C92" s="1483"/>
      <c r="D92" s="1483"/>
      <c r="E92" s="1483"/>
      <c r="F92" s="1483"/>
      <c r="G92" s="1483"/>
      <c r="H92" s="1483"/>
      <c r="I92" s="1483"/>
      <c r="J92" s="1483"/>
      <c r="K92" s="1483"/>
      <c r="L92" s="85"/>
      <c r="M92" s="85"/>
      <c r="N92" s="85"/>
      <c r="O92" s="85"/>
      <c r="P92" s="85"/>
    </row>
    <row r="93" spans="1:17" ht="51.75" customHeight="1" thickBot="1" x14ac:dyDescent="0.3">
      <c r="B93" s="85"/>
      <c r="C93" s="1309" t="s">
        <v>145</v>
      </c>
      <c r="D93" s="1310"/>
      <c r="E93" s="1310"/>
      <c r="F93" s="1310"/>
      <c r="G93" s="1311"/>
      <c r="H93" s="17" t="s">
        <v>146</v>
      </c>
      <c r="I93" s="17" t="s">
        <v>147</v>
      </c>
      <c r="J93" s="17" t="s">
        <v>148</v>
      </c>
      <c r="K93" s="219"/>
      <c r="L93" s="215"/>
      <c r="M93" s="215"/>
      <c r="N93" s="215"/>
      <c r="O93" s="215"/>
      <c r="P93" s="215"/>
    </row>
    <row r="94" spans="1:17" ht="12.75" customHeight="1" x14ac:dyDescent="0.25">
      <c r="B94" s="85"/>
      <c r="C94" s="1237" t="s">
        <v>149</v>
      </c>
      <c r="D94" s="1238"/>
      <c r="E94" s="1238"/>
      <c r="F94" s="1238"/>
      <c r="G94" s="1239"/>
      <c r="H94" s="807">
        <f>SUMIF($G$5:$G$79,"SB",$H$5:$H$79)</f>
        <v>3902.6</v>
      </c>
      <c r="I94" s="807">
        <f>SUMIF($G$5:$G$79,"SB",$I$5:$I$79)</f>
        <v>4228.3999999999996</v>
      </c>
      <c r="J94" s="807">
        <f>SUMIF($G$5:$G$79,"SB",$J$5:$J$79)</f>
        <v>4429.1000000000004</v>
      </c>
      <c r="K94" s="85"/>
      <c r="L94" s="215"/>
      <c r="M94" s="215"/>
      <c r="N94" s="215"/>
      <c r="O94" s="215"/>
      <c r="P94" s="215"/>
    </row>
    <row r="95" spans="1:17" ht="12.75" customHeight="1" x14ac:dyDescent="0.25">
      <c r="C95" s="1334" t="s">
        <v>150</v>
      </c>
      <c r="D95" s="1335"/>
      <c r="E95" s="1335"/>
      <c r="F95" s="1335"/>
      <c r="G95" s="1336"/>
      <c r="H95" s="807">
        <f>H96+H97+H98+H99+H100+H101</f>
        <v>814.39</v>
      </c>
      <c r="I95" s="807">
        <f>I96+I97+I98+I99+I100+I101</f>
        <v>787</v>
      </c>
      <c r="J95" s="807">
        <f>J96+J97+J98+J99+J100+J101</f>
        <v>793</v>
      </c>
    </row>
    <row r="96" spans="1:17" ht="12.75" customHeight="1" x14ac:dyDescent="0.25">
      <c r="C96" s="1400" t="s">
        <v>151</v>
      </c>
      <c r="D96" s="1401"/>
      <c r="E96" s="1401"/>
      <c r="F96" s="1401"/>
      <c r="G96" s="1402"/>
      <c r="H96" s="811">
        <f>SUMIF($G$5:$G$79,"VB",H$5:H$79)</f>
        <v>156</v>
      </c>
      <c r="I96" s="811">
        <f>SUMIF($G$5:$G$79,"VB",I$5:I$79)</f>
        <v>160</v>
      </c>
      <c r="J96" s="811">
        <f>SUMIF($G$5:$G$79,"VB",J$5:J$79)</f>
        <v>165</v>
      </c>
    </row>
    <row r="97" spans="3:11" ht="12.75" customHeight="1" x14ac:dyDescent="0.25">
      <c r="C97" s="1312" t="s">
        <v>152</v>
      </c>
      <c r="D97" s="1313"/>
      <c r="E97" s="1313"/>
      <c r="F97" s="1313"/>
      <c r="G97" s="1314"/>
      <c r="H97" s="811">
        <f>SUMIF($G$5:$G$79,"ES",H$5:H$79)</f>
        <v>12.39</v>
      </c>
      <c r="I97" s="811">
        <f>SUMIF($G$5:$G$79,"ES",I$5:I$79)</f>
        <v>0</v>
      </c>
      <c r="J97" s="811">
        <f>SUMIF($G$5:$G$79,"ES",J$5:J$79)</f>
        <v>0</v>
      </c>
    </row>
    <row r="98" spans="3:11" ht="12.75" customHeight="1" x14ac:dyDescent="0.25">
      <c r="C98" s="1312" t="s">
        <v>153</v>
      </c>
      <c r="D98" s="1313"/>
      <c r="E98" s="1313"/>
      <c r="F98" s="1313"/>
      <c r="G98" s="1314"/>
      <c r="H98" s="811">
        <f>SUMIF($G$5:$G$79,"SL",H$5:H$79)</f>
        <v>600</v>
      </c>
      <c r="I98" s="811">
        <f>SUMIF($G$5:$G$79,"SL",I$5:I$79)</f>
        <v>600</v>
      </c>
      <c r="J98" s="811">
        <f>SUMIF($G$5:$G$79,"SL",J$5:J$79)</f>
        <v>600</v>
      </c>
    </row>
    <row r="99" spans="3:11" ht="12.75" customHeight="1" x14ac:dyDescent="0.25">
      <c r="C99" s="1312" t="s">
        <v>154</v>
      </c>
      <c r="D99" s="1313"/>
      <c r="E99" s="1313"/>
      <c r="F99" s="1313"/>
      <c r="G99" s="1314"/>
      <c r="H99" s="811">
        <f>SUMIF($G$5:$G$79,"Kt",H$5:H$79)</f>
        <v>46</v>
      </c>
      <c r="I99" s="811">
        <f>SUMIF($G$5:$G$79,"Kt",I$5:I$79)</f>
        <v>27</v>
      </c>
      <c r="J99" s="811">
        <f>SUMIF($G$5:$G$79,"Kt",J$5:J$79)</f>
        <v>28</v>
      </c>
    </row>
    <row r="100" spans="3:11" ht="12.75" customHeight="1" x14ac:dyDescent="0.2">
      <c r="C100" s="1397" t="s">
        <v>155</v>
      </c>
      <c r="D100" s="1398"/>
      <c r="E100" s="1398"/>
      <c r="F100" s="1398"/>
      <c r="G100" s="1399"/>
      <c r="H100" s="811">
        <f>SUMIF($G$5:$G$79,"SAARP",H$5:H$79)</f>
        <v>0</v>
      </c>
      <c r="I100" s="811">
        <f>SUMIF($G$5:$G$79,"SAARP",I$5:I$79)</f>
        <v>0</v>
      </c>
      <c r="J100" s="811">
        <f>SUMIF($G$5:$G$79,"SAARP",J$5:J$79)</f>
        <v>0</v>
      </c>
    </row>
    <row r="101" spans="3:11" ht="13.5" customHeight="1" thickBot="1" x14ac:dyDescent="0.25">
      <c r="C101" s="1315" t="s">
        <v>156</v>
      </c>
      <c r="D101" s="1316"/>
      <c r="E101" s="1316"/>
      <c r="F101" s="1316"/>
      <c r="G101" s="1317"/>
      <c r="H101" s="811">
        <f>SUMIF($G$5:$G$79,"KPP",H$5:H$79)</f>
        <v>0</v>
      </c>
      <c r="I101" s="811">
        <f>SUMIF($G$5:$G$79,"KPP",I$5:I$79)</f>
        <v>0</v>
      </c>
      <c r="J101" s="811">
        <f>SUMIF($G$5:$G$79,"KPP",J$5:J$79)</f>
        <v>0</v>
      </c>
      <c r="K101" s="748">
        <f>H91-H102</f>
        <v>244</v>
      </c>
    </row>
    <row r="102" spans="3:11" ht="13.5" customHeight="1" thickBot="1" x14ac:dyDescent="0.3">
      <c r="C102" s="1303" t="s">
        <v>157</v>
      </c>
      <c r="D102" s="1304"/>
      <c r="E102" s="1304"/>
      <c r="F102" s="1304"/>
      <c r="G102" s="1305"/>
      <c r="H102" s="18">
        <f>SUM(H94,H95)</f>
        <v>4716.99</v>
      </c>
      <c r="I102" s="18">
        <f>SUM(I94,I95)</f>
        <v>5015.3999999999996</v>
      </c>
      <c r="J102" s="18">
        <f>SUM(J94,J95)</f>
        <v>5222.1000000000004</v>
      </c>
      <c r="K102" s="749">
        <f>I91-I102</f>
        <v>194</v>
      </c>
    </row>
    <row r="103" spans="3:11" x14ac:dyDescent="0.25">
      <c r="K103" s="749">
        <f>J91-J102</f>
        <v>194.99999999999909</v>
      </c>
    </row>
  </sheetData>
  <customSheetViews>
    <customSheetView guid="{7D2C5E84-2A5D-4DFF-AC94-AAA5DAF293E0}" scale="110" showPageBreaks="1" fitToPage="1" printArea="1" topLeftCell="B26">
      <selection activeCell="I58" sqref="I58"/>
      <pageMargins left="0" right="0" top="0" bottom="0" header="0" footer="0"/>
      <pageSetup paperSize="9" scale="71" fitToHeight="0" orientation="landscape" r:id="rId1"/>
    </customSheetView>
    <customSheetView guid="{511C5918-FA8C-42C0-9248-A0F117BEEAC2}" scale="110" showPageBreaks="1" fitToPage="1" printArea="1" topLeftCell="B43">
      <selection activeCell="I58" sqref="I58"/>
      <pageMargins left="0" right="0" top="0" bottom="0" header="0" footer="0"/>
      <pageSetup paperSize="9" scale="71" fitToHeight="0" orientation="landscape" r:id="rId2"/>
    </customSheetView>
    <customSheetView guid="{524848B6-13AA-426C-937E-E4D0F9D963E1}" scale="110" showPageBreaks="1" fitToPage="1" printArea="1" topLeftCell="B1">
      <selection activeCell="I58" sqref="I58"/>
      <pageMargins left="0" right="0" top="0" bottom="0" header="0" footer="0"/>
      <pageSetup paperSize="9" scale="71" fitToHeight="0" orientation="landscape" r:id="rId3"/>
    </customSheetView>
    <customSheetView guid="{65A9E82B-017A-4D77-911A-794254B7A6DC}" scale="110" fitToPage="1" topLeftCell="B1">
      <selection activeCell="I58" sqref="I58"/>
      <pageMargins left="0" right="0" top="0" bottom="0" header="0" footer="0"/>
      <pageSetup paperSize="9" scale="71" fitToHeight="0" orientation="landscape" r:id="rId4"/>
    </customSheetView>
    <customSheetView guid="{39D908BC-033E-4CDB-87CE-9CC789F7C428}" scale="110" fitToPage="1" topLeftCell="B1">
      <selection activeCell="I58" sqref="I58"/>
      <pageMargins left="0" right="0" top="0" bottom="0" header="0" footer="0"/>
      <pageSetup paperSize="9" scale="71" fitToHeight="0" orientation="landscape" r:id="rId5"/>
    </customSheetView>
    <customSheetView guid="{4E9D4243-8691-4877-A6A6-DC88F9AD25FC}" scale="110" fitToPage="1" topLeftCell="B52">
      <selection activeCell="R58" sqref="R58"/>
      <pageMargins left="0" right="0" top="0" bottom="0" header="0" footer="0"/>
      <pageSetup paperSize="9" scale="71" fitToHeight="0" orientation="landscape" r:id="rId6"/>
    </customSheetView>
    <customSheetView guid="{E508033F-5A56-48C8-899A-7EFE9AA4EC4F}" scale="110" showPageBreaks="1" fitToPage="1" printArea="1" topLeftCell="B1">
      <selection activeCell="I58" sqref="I58"/>
      <pageMargins left="0" right="0" top="0" bottom="0" header="0" footer="0"/>
      <pageSetup paperSize="9" scale="71" fitToHeight="0" orientation="landscape" r:id="rId7"/>
    </customSheetView>
    <customSheetView guid="{3605BC3D-DA08-4E24-988A-34DA5774E919}" scale="110" showPageBreaks="1" fitToPage="1" printArea="1" topLeftCell="B1">
      <selection activeCell="I58" sqref="I58"/>
      <pageMargins left="0" right="0" top="0" bottom="0" header="0" footer="0"/>
      <pageSetup paperSize="9" scale="71" fitToHeight="0" orientation="landscape" r:id="rId8"/>
    </customSheetView>
    <customSheetView guid="{C3677654-BFE4-4497-8838-628012D82F7B}" scale="110" showPageBreaks="1" fitToPage="1" printArea="1" topLeftCell="B1">
      <selection activeCell="I58" sqref="I58"/>
      <pageMargins left="0" right="0" top="0" bottom="0" header="0" footer="0"/>
      <pageSetup paperSize="9" scale="71" fitToHeight="0" orientation="landscape" r:id="rId9"/>
    </customSheetView>
  </customSheetViews>
  <mergeCells count="132">
    <mergeCell ref="C90:G90"/>
    <mergeCell ref="K88:Q88"/>
    <mergeCell ref="D89:G89"/>
    <mergeCell ref="K89:Q89"/>
    <mergeCell ref="G85:G87"/>
    <mergeCell ref="H85:H87"/>
    <mergeCell ref="I85:I87"/>
    <mergeCell ref="J85:J87"/>
    <mergeCell ref="Q85:Q87"/>
    <mergeCell ref="K90:Q90"/>
    <mergeCell ref="E85:E87"/>
    <mergeCell ref="F85:F87"/>
    <mergeCell ref="O85:O87"/>
    <mergeCell ref="P85:P87"/>
    <mergeCell ref="M85:M86"/>
    <mergeCell ref="N85:N86"/>
    <mergeCell ref="E88:G88"/>
    <mergeCell ref="B5:Q5"/>
    <mergeCell ref="B6:Q6"/>
    <mergeCell ref="B7:Q7"/>
    <mergeCell ref="F9:F11"/>
    <mergeCell ref="G9:G11"/>
    <mergeCell ref="P9:Q10"/>
    <mergeCell ref="K10:K11"/>
    <mergeCell ref="L10:L11"/>
    <mergeCell ref="M10:M11"/>
    <mergeCell ref="H9:H11"/>
    <mergeCell ref="I9:I11"/>
    <mergeCell ref="O9:O11"/>
    <mergeCell ref="J9:J11"/>
    <mergeCell ref="N10:N11"/>
    <mergeCell ref="E84:Q84"/>
    <mergeCell ref="K85:K86"/>
    <mergeCell ref="L85:L86"/>
    <mergeCell ref="K9:N9"/>
    <mergeCell ref="A9:A11"/>
    <mergeCell ref="B9:B11"/>
    <mergeCell ref="C9:C11"/>
    <mergeCell ref="D9:D11"/>
    <mergeCell ref="E9:E11"/>
    <mergeCell ref="M16:M17"/>
    <mergeCell ref="J61:J62"/>
    <mergeCell ref="K61:K62"/>
    <mergeCell ref="L61:L62"/>
    <mergeCell ref="M61:M62"/>
    <mergeCell ref="C81:G81"/>
    <mergeCell ref="H61:H62"/>
    <mergeCell ref="Q29:Q30"/>
    <mergeCell ref="P64:P66"/>
    <mergeCell ref="Q64:Q66"/>
    <mergeCell ref="E80:G80"/>
    <mergeCell ref="L77:L78"/>
    <mergeCell ref="M77:M78"/>
    <mergeCell ref="H40:H41"/>
    <mergeCell ref="F77:F78"/>
    <mergeCell ref="C102:G102"/>
    <mergeCell ref="C95:G95"/>
    <mergeCell ref="C96:G96"/>
    <mergeCell ref="C97:G97"/>
    <mergeCell ref="C98:G98"/>
    <mergeCell ref="C101:G101"/>
    <mergeCell ref="C99:G99"/>
    <mergeCell ref="C100:G100"/>
    <mergeCell ref="F79:G79"/>
    <mergeCell ref="C15:C79"/>
    <mergeCell ref="D15:Q15"/>
    <mergeCell ref="K79:Q79"/>
    <mergeCell ref="O16:O78"/>
    <mergeCell ref="E32:E33"/>
    <mergeCell ref="F32:F33"/>
    <mergeCell ref="P16:P25"/>
    <mergeCell ref="Q16:Q25"/>
    <mergeCell ref="B82:Q82"/>
    <mergeCell ref="B83:B90"/>
    <mergeCell ref="D83:Q83"/>
    <mergeCell ref="C84:C89"/>
    <mergeCell ref="D84:D88"/>
    <mergeCell ref="P32:P33"/>
    <mergeCell ref="C91:G91"/>
    <mergeCell ref="B92:K92"/>
    <mergeCell ref="C93:G93"/>
    <mergeCell ref="C94:G94"/>
    <mergeCell ref="P56:P57"/>
    <mergeCell ref="Q56:Q57"/>
    <mergeCell ref="Q69:Q78"/>
    <mergeCell ref="B14:B81"/>
    <mergeCell ref="E60:E62"/>
    <mergeCell ref="F60:F62"/>
    <mergeCell ref="G61:G62"/>
    <mergeCell ref="E16:E18"/>
    <mergeCell ref="K16:K17"/>
    <mergeCell ref="L16:L17"/>
    <mergeCell ref="P69:P78"/>
    <mergeCell ref="P29:P30"/>
    <mergeCell ref="L32:L33"/>
    <mergeCell ref="M32:M33"/>
    <mergeCell ref="N32:N33"/>
    <mergeCell ref="F64:F68"/>
    <mergeCell ref="P34:P45"/>
    <mergeCell ref="P52:P53"/>
    <mergeCell ref="P46:P47"/>
    <mergeCell ref="P48:P50"/>
    <mergeCell ref="E64:E68"/>
    <mergeCell ref="K77:K78"/>
    <mergeCell ref="I61:I62"/>
    <mergeCell ref="N77:N78"/>
    <mergeCell ref="F69:J69"/>
    <mergeCell ref="E77:E78"/>
    <mergeCell ref="G64:G68"/>
    <mergeCell ref="H64:H68"/>
    <mergeCell ref="I64:I68"/>
    <mergeCell ref="J64:J68"/>
    <mergeCell ref="G34:G45"/>
    <mergeCell ref="N16:N17"/>
    <mergeCell ref="N61:N62"/>
    <mergeCell ref="E34:E45"/>
    <mergeCell ref="F34:F45"/>
    <mergeCell ref="Q32:Q33"/>
    <mergeCell ref="Q34:Q45"/>
    <mergeCell ref="Q52:Q53"/>
    <mergeCell ref="Q46:Q47"/>
    <mergeCell ref="Q48:Q50"/>
    <mergeCell ref="L40:L41"/>
    <mergeCell ref="M40:M41"/>
    <mergeCell ref="N40:N41"/>
    <mergeCell ref="P59:P62"/>
    <mergeCell ref="Q59:Q62"/>
    <mergeCell ref="F52:J52"/>
    <mergeCell ref="I40:I41"/>
    <mergeCell ref="J40:J41"/>
    <mergeCell ref="K40:K41"/>
    <mergeCell ref="F16:J18"/>
  </mergeCells>
  <phoneticPr fontId="27" type="noConversion"/>
  <pageMargins left="0.25" right="0.25" top="0.75" bottom="0.75" header="0.3" footer="0.3"/>
  <pageSetup paperSize="9" scale="78" fitToHeight="0"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28A35-93AD-411F-B93B-6A593FDD49D3}">
  <sheetPr>
    <tabColor theme="9"/>
    <pageSetUpPr fitToPage="1"/>
  </sheetPr>
  <dimension ref="A1:W5760"/>
  <sheetViews>
    <sheetView zoomScaleNormal="100" zoomScaleSheetLayoutView="85" workbookViewId="0">
      <selection activeCell="K217" sqref="K217"/>
    </sheetView>
  </sheetViews>
  <sheetFormatPr defaultColWidth="9.140625" defaultRowHeight="12.75" x14ac:dyDescent="0.25"/>
  <cols>
    <col min="1" max="1" width="3.28515625" style="95" customWidth="1"/>
    <col min="2" max="2" width="3.140625" style="95" customWidth="1"/>
    <col min="3" max="3" width="3.28515625" style="95" customWidth="1"/>
    <col min="4" max="4" width="3" style="95" customWidth="1"/>
    <col min="5" max="5" width="12.28515625" style="95" customWidth="1"/>
    <col min="6" max="6" width="37.5703125" style="95" customWidth="1"/>
    <col min="7" max="7" width="7.42578125" style="96" customWidth="1"/>
    <col min="8" max="10" width="9.85546875" style="293" customWidth="1"/>
    <col min="11" max="11" width="26.85546875" style="95" customWidth="1"/>
    <col min="12" max="14" width="7.42578125" style="296" customWidth="1"/>
    <col min="15" max="15" width="9" style="97" customWidth="1"/>
    <col min="16" max="16" width="14" style="97" customWidth="1"/>
    <col min="17" max="17" width="17.42578125" style="95" customWidth="1"/>
    <col min="18" max="16384" width="9.140625" style="95"/>
  </cols>
  <sheetData>
    <row r="1" spans="1:17" ht="15.75" x14ac:dyDescent="0.25">
      <c r="H1" s="294"/>
      <c r="I1" s="294"/>
      <c r="J1" s="294"/>
      <c r="L1" s="38"/>
      <c r="M1" s="97"/>
      <c r="N1" s="97"/>
    </row>
    <row r="2" spans="1:17" ht="15.75" x14ac:dyDescent="0.25">
      <c r="H2" s="294"/>
      <c r="I2" s="294"/>
      <c r="J2" s="294"/>
      <c r="L2" s="39"/>
      <c r="M2" s="97"/>
      <c r="N2" s="97"/>
    </row>
    <row r="3" spans="1:17" ht="15.75" x14ac:dyDescent="0.25">
      <c r="H3" s="294"/>
      <c r="I3" s="294"/>
      <c r="J3" s="294"/>
      <c r="L3" s="39"/>
      <c r="M3" s="97"/>
      <c r="N3" s="97"/>
    </row>
    <row r="4" spans="1:17" ht="13.5" thickBot="1" x14ac:dyDescent="0.3">
      <c r="H4" s="294"/>
      <c r="I4" s="294"/>
      <c r="J4" s="294"/>
      <c r="L4" s="97"/>
      <c r="M4" s="97"/>
      <c r="N4" s="97"/>
    </row>
    <row r="5" spans="1:17" x14ac:dyDescent="0.25">
      <c r="A5" s="98"/>
      <c r="B5" s="99"/>
      <c r="C5" s="1884" t="s">
        <v>2</v>
      </c>
      <c r="D5" s="1884"/>
      <c r="E5" s="1884"/>
      <c r="F5" s="1884"/>
      <c r="G5" s="1884"/>
      <c r="H5" s="1884"/>
      <c r="I5" s="1884"/>
      <c r="J5" s="1884"/>
      <c r="K5" s="1884"/>
      <c r="L5" s="1884"/>
      <c r="M5" s="1884"/>
      <c r="N5" s="1884"/>
      <c r="O5" s="1884"/>
      <c r="P5" s="1884"/>
      <c r="Q5" s="1885"/>
    </row>
    <row r="6" spans="1:17" x14ac:dyDescent="0.25">
      <c r="A6" s="100"/>
      <c r="C6" s="1886" t="s">
        <v>341</v>
      </c>
      <c r="D6" s="1886"/>
      <c r="E6" s="1886"/>
      <c r="F6" s="1886"/>
      <c r="G6" s="1886"/>
      <c r="H6" s="1886"/>
      <c r="I6" s="1886"/>
      <c r="J6" s="1886"/>
      <c r="K6" s="1886"/>
      <c r="L6" s="1886"/>
      <c r="M6" s="1886"/>
      <c r="N6" s="1886"/>
      <c r="O6" s="1886"/>
      <c r="P6" s="1886"/>
      <c r="Q6" s="1887"/>
    </row>
    <row r="7" spans="1:17" x14ac:dyDescent="0.25">
      <c r="A7" s="100"/>
      <c r="C7" s="1888" t="s">
        <v>4</v>
      </c>
      <c r="D7" s="1888"/>
      <c r="E7" s="1888"/>
      <c r="F7" s="1888"/>
      <c r="G7" s="1888"/>
      <c r="H7" s="1888"/>
      <c r="I7" s="1888"/>
      <c r="J7" s="1888"/>
      <c r="K7" s="1888"/>
      <c r="L7" s="1888"/>
      <c r="M7" s="1888"/>
      <c r="N7" s="1888"/>
      <c r="O7" s="1888"/>
      <c r="P7" s="1888"/>
      <c r="Q7" s="1889"/>
    </row>
    <row r="8" spans="1:17" x14ac:dyDescent="0.25">
      <c r="A8" s="101"/>
      <c r="B8" s="102"/>
      <c r="C8" s="103"/>
      <c r="D8" s="103"/>
      <c r="E8" s="103"/>
      <c r="F8" s="103"/>
      <c r="G8" s="104"/>
      <c r="H8" s="295"/>
      <c r="I8" s="295"/>
      <c r="J8" s="295"/>
      <c r="K8" s="103"/>
      <c r="L8" s="104"/>
      <c r="M8" s="104"/>
      <c r="N8" s="104"/>
      <c r="O8" s="104"/>
      <c r="P8" s="104"/>
      <c r="Q8" s="105"/>
    </row>
    <row r="9" spans="1:17" ht="15" customHeight="1" x14ac:dyDescent="0.25">
      <c r="A9" s="1864" t="s">
        <v>5</v>
      </c>
      <c r="B9" s="1867" t="s">
        <v>6</v>
      </c>
      <c r="C9" s="1870" t="s">
        <v>7</v>
      </c>
      <c r="D9" s="1870" t="s">
        <v>8</v>
      </c>
      <c r="E9" s="1873" t="s">
        <v>9</v>
      </c>
      <c r="F9" s="1876" t="s">
        <v>10</v>
      </c>
      <c r="G9" s="1879" t="s">
        <v>11</v>
      </c>
      <c r="H9" s="1897" t="s">
        <v>12</v>
      </c>
      <c r="I9" s="1900" t="s">
        <v>13</v>
      </c>
      <c r="J9" s="1761" t="s">
        <v>14</v>
      </c>
      <c r="K9" s="1764" t="s">
        <v>15</v>
      </c>
      <c r="L9" s="1765"/>
      <c r="M9" s="1765"/>
      <c r="N9" s="1766"/>
      <c r="O9" s="1736" t="s">
        <v>16</v>
      </c>
      <c r="P9" s="1854" t="s">
        <v>17</v>
      </c>
      <c r="Q9" s="1855"/>
    </row>
    <row r="10" spans="1:17" ht="15" customHeight="1" x14ac:dyDescent="0.25">
      <c r="A10" s="1865"/>
      <c r="B10" s="1868"/>
      <c r="C10" s="1871"/>
      <c r="D10" s="1871"/>
      <c r="E10" s="1874"/>
      <c r="F10" s="1877"/>
      <c r="G10" s="1880"/>
      <c r="H10" s="1898"/>
      <c r="I10" s="1901"/>
      <c r="J10" s="1762"/>
      <c r="K10" s="1740" t="s">
        <v>18</v>
      </c>
      <c r="L10" s="1742" t="s">
        <v>19</v>
      </c>
      <c r="M10" s="1744" t="s">
        <v>20</v>
      </c>
      <c r="N10" s="1744" t="s">
        <v>21</v>
      </c>
      <c r="O10" s="1737"/>
      <c r="P10" s="1856"/>
      <c r="Q10" s="1857"/>
    </row>
    <row r="11" spans="1:17" ht="75.75" customHeight="1" thickBot="1" x14ac:dyDescent="0.3">
      <c r="A11" s="1866"/>
      <c r="B11" s="1869"/>
      <c r="C11" s="1872"/>
      <c r="D11" s="1872"/>
      <c r="E11" s="1875"/>
      <c r="F11" s="1878"/>
      <c r="G11" s="1881"/>
      <c r="H11" s="1899"/>
      <c r="I11" s="1902"/>
      <c r="J11" s="1763"/>
      <c r="K11" s="1741"/>
      <c r="L11" s="1743"/>
      <c r="M11" s="1745"/>
      <c r="N11" s="1745"/>
      <c r="O11" s="1738"/>
      <c r="P11" s="106" t="s">
        <v>22</v>
      </c>
      <c r="Q11" s="107" t="s">
        <v>23</v>
      </c>
    </row>
    <row r="12" spans="1:17" ht="14.25" customHeight="1" thickBot="1" x14ac:dyDescent="0.3">
      <c r="A12" s="108" t="s">
        <v>342</v>
      </c>
      <c r="B12" s="109"/>
      <c r="C12" s="109"/>
      <c r="D12" s="110"/>
      <c r="E12" s="110"/>
      <c r="F12" s="110"/>
      <c r="G12" s="110"/>
      <c r="H12" s="330"/>
      <c r="I12" s="330"/>
      <c r="J12" s="330"/>
      <c r="K12" s="110"/>
      <c r="L12" s="110"/>
      <c r="M12" s="110"/>
      <c r="N12" s="110"/>
      <c r="O12" s="110"/>
      <c r="P12" s="110"/>
      <c r="Q12" s="111"/>
    </row>
    <row r="13" spans="1:17" ht="14.25" customHeight="1" thickBot="1" x14ac:dyDescent="0.3">
      <c r="A13" s="115"/>
      <c r="B13" s="112" t="s">
        <v>343</v>
      </c>
      <c r="C13" s="116"/>
      <c r="D13" s="113"/>
      <c r="E13" s="113"/>
      <c r="F13" s="113"/>
      <c r="G13" s="113"/>
      <c r="H13" s="329"/>
      <c r="I13" s="329"/>
      <c r="J13" s="329"/>
      <c r="K13" s="113"/>
      <c r="L13" s="113"/>
      <c r="M13" s="113"/>
      <c r="N13" s="113"/>
      <c r="O13" s="113"/>
      <c r="P13" s="113"/>
      <c r="Q13" s="114"/>
    </row>
    <row r="14" spans="1:17" ht="15" customHeight="1" thickBot="1" x14ac:dyDescent="0.3">
      <c r="A14" s="115"/>
      <c r="B14" s="116"/>
      <c r="C14" s="328" t="s">
        <v>344</v>
      </c>
      <c r="D14" s="1890" t="s">
        <v>345</v>
      </c>
      <c r="E14" s="1891"/>
      <c r="F14" s="1891"/>
      <c r="G14" s="1891"/>
      <c r="H14" s="1891"/>
      <c r="I14" s="1891"/>
      <c r="J14" s="1891"/>
      <c r="K14" s="1891"/>
      <c r="L14" s="1891"/>
      <c r="M14" s="1891"/>
      <c r="N14" s="1891"/>
      <c r="O14" s="1891"/>
      <c r="P14" s="1891"/>
      <c r="Q14" s="1892"/>
    </row>
    <row r="15" spans="1:17" x14ac:dyDescent="0.25">
      <c r="A15" s="115"/>
      <c r="B15" s="116"/>
      <c r="C15" s="327"/>
      <c r="D15" s="1893" t="s">
        <v>346</v>
      </c>
      <c r="E15" s="1894"/>
      <c r="F15" s="1894"/>
      <c r="G15" s="1894"/>
      <c r="H15" s="1894"/>
      <c r="I15" s="1894"/>
      <c r="J15" s="1894"/>
      <c r="K15" s="1894"/>
      <c r="L15" s="1894"/>
      <c r="M15" s="1894"/>
      <c r="N15" s="1894"/>
      <c r="O15" s="1894"/>
      <c r="P15" s="1894"/>
      <c r="Q15" s="1895"/>
    </row>
    <row r="16" spans="1:17" ht="37.5" customHeight="1" x14ac:dyDescent="0.25">
      <c r="A16" s="115"/>
      <c r="B16" s="116"/>
      <c r="C16" s="463"/>
      <c r="D16" s="117"/>
      <c r="E16" s="1883" t="s">
        <v>347</v>
      </c>
      <c r="F16" s="1858" t="s">
        <v>348</v>
      </c>
      <c r="G16" s="1859"/>
      <c r="H16" s="1859"/>
      <c r="I16" s="1859"/>
      <c r="J16" s="1860"/>
      <c r="K16" s="244" t="s">
        <v>349</v>
      </c>
      <c r="L16" s="120">
        <v>2.76</v>
      </c>
      <c r="M16" s="120">
        <v>3</v>
      </c>
      <c r="N16" s="120">
        <v>4.05</v>
      </c>
      <c r="O16" s="1236" t="s">
        <v>350</v>
      </c>
      <c r="P16" s="1236" t="s">
        <v>141</v>
      </c>
      <c r="Q16" s="1896" t="s">
        <v>351</v>
      </c>
    </row>
    <row r="17" spans="1:17" ht="40.5" customHeight="1" x14ac:dyDescent="0.25">
      <c r="A17" s="115"/>
      <c r="B17" s="116"/>
      <c r="C17" s="327"/>
      <c r="D17" s="117"/>
      <c r="E17" s="1883"/>
      <c r="F17" s="1861"/>
      <c r="G17" s="1862"/>
      <c r="H17" s="1862"/>
      <c r="I17" s="1862"/>
      <c r="J17" s="1863"/>
      <c r="K17" s="244" t="s">
        <v>352</v>
      </c>
      <c r="L17" s="120">
        <v>1091</v>
      </c>
      <c r="M17" s="120">
        <v>1087</v>
      </c>
      <c r="N17" s="120">
        <v>1084</v>
      </c>
      <c r="O17" s="1236"/>
      <c r="P17" s="1236"/>
      <c r="Q17" s="1896"/>
    </row>
    <row r="18" spans="1:17" ht="28.5" customHeight="1" x14ac:dyDescent="0.25">
      <c r="A18" s="115"/>
      <c r="B18" s="116"/>
      <c r="C18" s="327"/>
      <c r="D18" s="117"/>
      <c r="E18" s="306" t="s">
        <v>353</v>
      </c>
      <c r="F18" s="133" t="s">
        <v>354</v>
      </c>
      <c r="G18" s="118" t="s">
        <v>355</v>
      </c>
      <c r="H18" s="723">
        <v>60</v>
      </c>
      <c r="I18" s="723">
        <v>60</v>
      </c>
      <c r="J18" s="723">
        <v>60</v>
      </c>
      <c r="K18" s="118" t="s">
        <v>356</v>
      </c>
      <c r="L18" s="120">
        <v>1170</v>
      </c>
      <c r="M18" s="120">
        <v>1170</v>
      </c>
      <c r="N18" s="120">
        <v>1200</v>
      </c>
      <c r="O18" s="1236"/>
      <c r="P18" s="1236"/>
      <c r="Q18" s="1896"/>
    </row>
    <row r="19" spans="1:17" ht="28.5" customHeight="1" x14ac:dyDescent="0.25">
      <c r="A19" s="115"/>
      <c r="B19" s="116"/>
      <c r="C19" s="327"/>
      <c r="D19" s="117"/>
      <c r="E19" s="306" t="s">
        <v>357</v>
      </c>
      <c r="F19" s="133" t="s">
        <v>358</v>
      </c>
      <c r="G19" s="118" t="s">
        <v>355</v>
      </c>
      <c r="H19" s="723">
        <v>70</v>
      </c>
      <c r="I19" s="723">
        <v>78</v>
      </c>
      <c r="J19" s="723">
        <v>78</v>
      </c>
      <c r="K19" s="118" t="s">
        <v>359</v>
      </c>
      <c r="L19" s="120">
        <v>1.8</v>
      </c>
      <c r="M19" s="120">
        <v>2</v>
      </c>
      <c r="N19" s="120">
        <v>2</v>
      </c>
      <c r="O19" s="1236"/>
      <c r="P19" s="1236"/>
      <c r="Q19" s="1896"/>
    </row>
    <row r="20" spans="1:17" ht="28.5" customHeight="1" x14ac:dyDescent="0.25">
      <c r="A20" s="115"/>
      <c r="B20" s="116"/>
      <c r="C20" s="327"/>
      <c r="D20" s="117"/>
      <c r="E20" s="306" t="s">
        <v>360</v>
      </c>
      <c r="F20" s="133" t="s">
        <v>361</v>
      </c>
      <c r="G20" s="118" t="s">
        <v>355</v>
      </c>
      <c r="H20" s="723">
        <v>100</v>
      </c>
      <c r="I20" s="723">
        <v>100</v>
      </c>
      <c r="J20" s="723">
        <v>100</v>
      </c>
      <c r="K20" s="118" t="s">
        <v>362</v>
      </c>
      <c r="L20" s="120">
        <v>1000</v>
      </c>
      <c r="M20" s="120">
        <v>1000</v>
      </c>
      <c r="N20" s="120">
        <v>1000</v>
      </c>
      <c r="O20" s="1236"/>
      <c r="P20" s="1236"/>
      <c r="Q20" s="1896"/>
    </row>
    <row r="21" spans="1:17" ht="28.5" customHeight="1" x14ac:dyDescent="0.25">
      <c r="A21" s="115"/>
      <c r="B21" s="116"/>
      <c r="C21" s="327"/>
      <c r="D21" s="117"/>
      <c r="E21" s="306" t="s">
        <v>363</v>
      </c>
      <c r="F21" s="133" t="s">
        <v>364</v>
      </c>
      <c r="G21" s="118" t="s">
        <v>355</v>
      </c>
      <c r="H21" s="723">
        <v>160</v>
      </c>
      <c r="I21" s="723">
        <v>160</v>
      </c>
      <c r="J21" s="723">
        <v>160</v>
      </c>
      <c r="K21" s="118" t="s">
        <v>365</v>
      </c>
      <c r="L21" s="120">
        <v>22</v>
      </c>
      <c r="M21" s="120">
        <v>22</v>
      </c>
      <c r="N21" s="120">
        <v>22</v>
      </c>
      <c r="O21" s="1236"/>
      <c r="P21" s="1236"/>
      <c r="Q21" s="1896"/>
    </row>
    <row r="22" spans="1:17" ht="28.5" customHeight="1" x14ac:dyDescent="0.25">
      <c r="A22" s="115"/>
      <c r="B22" s="116"/>
      <c r="C22" s="327"/>
      <c r="D22" s="117"/>
      <c r="E22" s="306" t="s">
        <v>366</v>
      </c>
      <c r="F22" s="133" t="s">
        <v>367</v>
      </c>
      <c r="G22" s="118" t="s">
        <v>355</v>
      </c>
      <c r="H22" s="723">
        <v>30</v>
      </c>
      <c r="I22" s="723">
        <v>30</v>
      </c>
      <c r="J22" s="723">
        <v>30</v>
      </c>
      <c r="K22" s="118" t="s">
        <v>368</v>
      </c>
      <c r="L22" s="120">
        <v>16</v>
      </c>
      <c r="M22" s="120">
        <v>15</v>
      </c>
      <c r="N22" s="120">
        <v>14</v>
      </c>
      <c r="O22" s="1236"/>
      <c r="P22" s="1236"/>
      <c r="Q22" s="1896"/>
    </row>
    <row r="23" spans="1:17" ht="28.5" customHeight="1" x14ac:dyDescent="0.25">
      <c r="A23" s="115"/>
      <c r="B23" s="116"/>
      <c r="C23" s="327"/>
      <c r="D23" s="117"/>
      <c r="E23" s="306" t="s">
        <v>369</v>
      </c>
      <c r="F23" s="125" t="s">
        <v>370</v>
      </c>
      <c r="G23" s="125" t="s">
        <v>355</v>
      </c>
      <c r="H23" s="723">
        <v>370</v>
      </c>
      <c r="I23" s="723">
        <v>0</v>
      </c>
      <c r="J23" s="723">
        <v>0</v>
      </c>
      <c r="K23" s="118" t="s">
        <v>371</v>
      </c>
      <c r="L23" s="120">
        <v>100</v>
      </c>
      <c r="M23" s="120">
        <v>0</v>
      </c>
      <c r="N23" s="120">
        <v>0</v>
      </c>
      <c r="O23" s="1236"/>
      <c r="P23" s="1236"/>
      <c r="Q23" s="1896"/>
    </row>
    <row r="24" spans="1:17" ht="28.5" customHeight="1" x14ac:dyDescent="0.25">
      <c r="A24" s="115"/>
      <c r="B24" s="116"/>
      <c r="C24" s="327"/>
      <c r="D24" s="117"/>
      <c r="E24" s="306" t="s">
        <v>372</v>
      </c>
      <c r="F24" s="125" t="s">
        <v>373</v>
      </c>
      <c r="G24" s="118" t="s">
        <v>355</v>
      </c>
      <c r="H24" s="723">
        <v>0</v>
      </c>
      <c r="I24" s="723">
        <v>160</v>
      </c>
      <c r="J24" s="723">
        <v>160</v>
      </c>
      <c r="K24" s="118" t="s">
        <v>371</v>
      </c>
      <c r="L24" s="120">
        <v>0</v>
      </c>
      <c r="M24" s="120">
        <v>50</v>
      </c>
      <c r="N24" s="120">
        <v>100</v>
      </c>
      <c r="O24" s="1236"/>
      <c r="P24" s="1236"/>
      <c r="Q24" s="1896"/>
    </row>
    <row r="25" spans="1:17" ht="28.5" customHeight="1" x14ac:dyDescent="0.25">
      <c r="A25" s="115"/>
      <c r="B25" s="116"/>
      <c r="C25" s="327"/>
      <c r="D25" s="117"/>
      <c r="E25" s="306" t="s">
        <v>374</v>
      </c>
      <c r="F25" s="125" t="s">
        <v>375</v>
      </c>
      <c r="G25" s="118" t="s">
        <v>355</v>
      </c>
      <c r="H25" s="120">
        <v>355.8</v>
      </c>
      <c r="I25" s="723">
        <v>0</v>
      </c>
      <c r="J25" s="723">
        <v>0</v>
      </c>
      <c r="K25" s="118" t="s">
        <v>371</v>
      </c>
      <c r="L25" s="120">
        <v>100</v>
      </c>
      <c r="M25" s="120">
        <v>0</v>
      </c>
      <c r="N25" s="120">
        <v>0</v>
      </c>
      <c r="O25" s="1236"/>
      <c r="P25" s="1236"/>
      <c r="Q25" s="1896"/>
    </row>
    <row r="26" spans="1:17" ht="28.5" customHeight="1" x14ac:dyDescent="0.25">
      <c r="A26" s="115"/>
      <c r="B26" s="116"/>
      <c r="C26" s="327"/>
      <c r="D26" s="117"/>
      <c r="E26" s="306" t="s">
        <v>376</v>
      </c>
      <c r="F26" s="125" t="s">
        <v>377</v>
      </c>
      <c r="G26" s="118" t="s">
        <v>355</v>
      </c>
      <c r="H26" s="723">
        <v>0</v>
      </c>
      <c r="I26" s="854">
        <v>133</v>
      </c>
      <c r="J26" s="723">
        <v>0</v>
      </c>
      <c r="K26" s="118" t="s">
        <v>371</v>
      </c>
      <c r="L26" s="120">
        <v>0</v>
      </c>
      <c r="M26" s="120">
        <v>100</v>
      </c>
      <c r="N26" s="120">
        <v>0</v>
      </c>
      <c r="O26" s="1236"/>
      <c r="P26" s="1236"/>
      <c r="Q26" s="1896"/>
    </row>
    <row r="27" spans="1:17" ht="28.5" customHeight="1" x14ac:dyDescent="0.25">
      <c r="A27" s="115"/>
      <c r="B27" s="116"/>
      <c r="C27" s="327"/>
      <c r="D27" s="117"/>
      <c r="E27" s="927" t="s">
        <v>378</v>
      </c>
      <c r="F27" s="928" t="s">
        <v>379</v>
      </c>
      <c r="G27" s="929" t="s">
        <v>30</v>
      </c>
      <c r="H27" s="723">
        <v>0</v>
      </c>
      <c r="I27" s="723">
        <v>60</v>
      </c>
      <c r="J27" s="723">
        <v>0</v>
      </c>
      <c r="K27" s="118" t="s">
        <v>371</v>
      </c>
      <c r="L27" s="120">
        <v>0</v>
      </c>
      <c r="M27" s="120">
        <v>100</v>
      </c>
      <c r="N27" s="120">
        <v>0</v>
      </c>
      <c r="O27" s="1236"/>
      <c r="P27" s="1236"/>
      <c r="Q27" s="1896"/>
    </row>
    <row r="28" spans="1:17" ht="28.5" customHeight="1" x14ac:dyDescent="0.25">
      <c r="A28" s="115"/>
      <c r="B28" s="116"/>
      <c r="C28" s="327"/>
      <c r="D28" s="117"/>
      <c r="E28" s="1644" t="s">
        <v>380</v>
      </c>
      <c r="F28" s="1703" t="s">
        <v>381</v>
      </c>
      <c r="G28" s="1471" t="s">
        <v>355</v>
      </c>
      <c r="H28" s="1604">
        <v>0</v>
      </c>
      <c r="I28" s="1604">
        <v>0</v>
      </c>
      <c r="J28" s="1604">
        <v>370</v>
      </c>
      <c r="K28" s="1746" t="s">
        <v>382</v>
      </c>
      <c r="L28" s="1739">
        <v>0</v>
      </c>
      <c r="M28" s="1739">
        <v>0</v>
      </c>
      <c r="N28" s="1739">
        <v>0.9</v>
      </c>
      <c r="O28" s="1236"/>
      <c r="P28" s="1236"/>
      <c r="Q28" s="1896"/>
    </row>
    <row r="29" spans="1:17" ht="11.25" customHeight="1" x14ac:dyDescent="0.25">
      <c r="A29" s="115"/>
      <c r="B29" s="116"/>
      <c r="C29" s="327"/>
      <c r="D29" s="117"/>
      <c r="E29" s="1642"/>
      <c r="F29" s="1746"/>
      <c r="G29" s="1652"/>
      <c r="H29" s="1604"/>
      <c r="I29" s="1604"/>
      <c r="J29" s="1604"/>
      <c r="K29" s="1746"/>
      <c r="L29" s="1739"/>
      <c r="M29" s="1739"/>
      <c r="N29" s="1739"/>
      <c r="O29" s="1236"/>
      <c r="P29" s="1236"/>
      <c r="Q29" s="1896"/>
    </row>
    <row r="30" spans="1:17" ht="14.25" customHeight="1" x14ac:dyDescent="0.25">
      <c r="A30" s="115"/>
      <c r="B30" s="116"/>
      <c r="C30" s="327"/>
      <c r="D30" s="117"/>
      <c r="E30" s="1642" t="s">
        <v>383</v>
      </c>
      <c r="F30" s="1882" t="s">
        <v>384</v>
      </c>
      <c r="G30" s="1652" t="s">
        <v>355</v>
      </c>
      <c r="H30" s="1604">
        <v>0</v>
      </c>
      <c r="I30" s="1604">
        <v>0</v>
      </c>
      <c r="J30" s="1604">
        <v>200</v>
      </c>
      <c r="K30" s="1746" t="s">
        <v>382</v>
      </c>
      <c r="L30" s="1739">
        <v>0</v>
      </c>
      <c r="M30" s="1739">
        <v>0</v>
      </c>
      <c r="N30" s="1739">
        <v>0.5</v>
      </c>
      <c r="O30" s="1236"/>
      <c r="P30" s="1236"/>
      <c r="Q30" s="1896"/>
    </row>
    <row r="31" spans="1:17" ht="27" customHeight="1" x14ac:dyDescent="0.25">
      <c r="A31" s="115"/>
      <c r="B31" s="116"/>
      <c r="C31" s="327"/>
      <c r="D31" s="117"/>
      <c r="E31" s="1642"/>
      <c r="F31" s="1882"/>
      <c r="G31" s="1652"/>
      <c r="H31" s="1604"/>
      <c r="I31" s="1604"/>
      <c r="J31" s="1604"/>
      <c r="K31" s="1746"/>
      <c r="L31" s="1739"/>
      <c r="M31" s="1739"/>
      <c r="N31" s="1739"/>
      <c r="O31" s="1236"/>
      <c r="P31" s="1236"/>
      <c r="Q31" s="1896"/>
    </row>
    <row r="32" spans="1:17" ht="16.5" customHeight="1" x14ac:dyDescent="0.25">
      <c r="A32" s="115"/>
      <c r="B32" s="116"/>
      <c r="C32" s="327"/>
      <c r="D32" s="117"/>
      <c r="E32" s="1642" t="s">
        <v>385</v>
      </c>
      <c r="F32" s="1746" t="s">
        <v>386</v>
      </c>
      <c r="G32" s="1746" t="s">
        <v>355</v>
      </c>
      <c r="H32" s="1604">
        <v>0</v>
      </c>
      <c r="I32" s="1604">
        <v>228</v>
      </c>
      <c r="J32" s="1604">
        <v>0</v>
      </c>
      <c r="K32" s="1746" t="s">
        <v>382</v>
      </c>
      <c r="L32" s="1739">
        <v>0</v>
      </c>
      <c r="M32" s="1739">
        <v>0.9</v>
      </c>
      <c r="N32" s="1739">
        <v>0</v>
      </c>
      <c r="O32" s="1236"/>
      <c r="P32" s="1236"/>
      <c r="Q32" s="1896"/>
    </row>
    <row r="33" spans="1:18" ht="13.5" customHeight="1" x14ac:dyDescent="0.25">
      <c r="A33" s="115"/>
      <c r="B33" s="116"/>
      <c r="C33" s="327"/>
      <c r="D33" s="117"/>
      <c r="E33" s="1642"/>
      <c r="F33" s="1746"/>
      <c r="G33" s="1746"/>
      <c r="H33" s="1604"/>
      <c r="I33" s="1604"/>
      <c r="J33" s="1604"/>
      <c r="K33" s="1746"/>
      <c r="L33" s="1739"/>
      <c r="M33" s="1739"/>
      <c r="N33" s="1739"/>
      <c r="O33" s="1236"/>
      <c r="P33" s="1236"/>
      <c r="Q33" s="1896"/>
    </row>
    <row r="34" spans="1:18" ht="21" customHeight="1" x14ac:dyDescent="0.25">
      <c r="A34" s="115"/>
      <c r="B34" s="116"/>
      <c r="C34" s="327"/>
      <c r="D34" s="117"/>
      <c r="E34" s="1642" t="s">
        <v>387</v>
      </c>
      <c r="F34" s="1746" t="s">
        <v>388</v>
      </c>
      <c r="G34" s="1746" t="s">
        <v>355</v>
      </c>
      <c r="H34" s="1604">
        <v>10</v>
      </c>
      <c r="I34" s="1604">
        <v>0</v>
      </c>
      <c r="J34" s="1604">
        <v>300</v>
      </c>
      <c r="K34" s="125" t="s">
        <v>324</v>
      </c>
      <c r="L34" s="326">
        <v>1</v>
      </c>
      <c r="M34" s="326">
        <v>0</v>
      </c>
      <c r="N34" s="326">
        <v>0</v>
      </c>
      <c r="O34" s="1236"/>
      <c r="P34" s="1236"/>
      <c r="Q34" s="1896"/>
    </row>
    <row r="35" spans="1:18" ht="18.75" customHeight="1" x14ac:dyDescent="0.25">
      <c r="A35" s="115"/>
      <c r="B35" s="116"/>
      <c r="C35" s="327"/>
      <c r="D35" s="117"/>
      <c r="E35" s="1642"/>
      <c r="F35" s="1746"/>
      <c r="G35" s="1746"/>
      <c r="H35" s="1604"/>
      <c r="I35" s="1604"/>
      <c r="J35" s="1604"/>
      <c r="K35" s="125" t="s">
        <v>382</v>
      </c>
      <c r="L35" s="326">
        <v>0</v>
      </c>
      <c r="M35" s="326">
        <v>0</v>
      </c>
      <c r="N35" s="326">
        <v>0.85</v>
      </c>
      <c r="O35" s="1236"/>
      <c r="P35" s="1236"/>
      <c r="Q35" s="1896"/>
    </row>
    <row r="36" spans="1:18" ht="28.5" customHeight="1" x14ac:dyDescent="0.25">
      <c r="A36" s="115"/>
      <c r="B36" s="116"/>
      <c r="C36" s="327"/>
      <c r="D36" s="117"/>
      <c r="E36" s="306" t="s">
        <v>389</v>
      </c>
      <c r="F36" s="118" t="s">
        <v>390</v>
      </c>
      <c r="G36" s="118" t="s">
        <v>355</v>
      </c>
      <c r="H36" s="854">
        <v>10</v>
      </c>
      <c r="I36" s="854">
        <v>2</v>
      </c>
      <c r="J36" s="854">
        <v>2</v>
      </c>
      <c r="K36" s="125" t="s">
        <v>391</v>
      </c>
      <c r="L36" s="326">
        <v>50</v>
      </c>
      <c r="M36" s="326">
        <v>10</v>
      </c>
      <c r="N36" s="326">
        <v>10</v>
      </c>
      <c r="O36" s="1236"/>
      <c r="P36" s="1236"/>
      <c r="Q36" s="1896"/>
    </row>
    <row r="37" spans="1:18" ht="38.25" customHeight="1" x14ac:dyDescent="0.25">
      <c r="A37" s="115"/>
      <c r="B37" s="116"/>
      <c r="C37" s="327"/>
      <c r="D37" s="117"/>
      <c r="E37" s="306" t="s">
        <v>392</v>
      </c>
      <c r="F37" s="886" t="s">
        <v>393</v>
      </c>
      <c r="G37" s="886" t="s">
        <v>355</v>
      </c>
      <c r="H37" s="921">
        <v>0</v>
      </c>
      <c r="I37" s="921">
        <v>0</v>
      </c>
      <c r="J37" s="921">
        <v>15</v>
      </c>
      <c r="K37" s="886" t="s">
        <v>324</v>
      </c>
      <c r="L37" s="888">
        <v>0</v>
      </c>
      <c r="M37" s="888">
        <v>0</v>
      </c>
      <c r="N37" s="888">
        <v>1</v>
      </c>
      <c r="O37" s="1236"/>
      <c r="P37" s="1236"/>
      <c r="Q37" s="1896"/>
      <c r="R37" s="1014"/>
    </row>
    <row r="38" spans="1:18" ht="28.5" customHeight="1" x14ac:dyDescent="0.25">
      <c r="A38" s="115"/>
      <c r="B38" s="116"/>
      <c r="C38" s="327"/>
      <c r="D38" s="117"/>
      <c r="E38" s="306" t="s">
        <v>394</v>
      </c>
      <c r="F38" s="118" t="s">
        <v>395</v>
      </c>
      <c r="G38" s="118" t="s">
        <v>355</v>
      </c>
      <c r="H38" s="854">
        <v>0</v>
      </c>
      <c r="I38" s="854">
        <v>56</v>
      </c>
      <c r="J38" s="854">
        <v>0</v>
      </c>
      <c r="K38" s="125" t="s">
        <v>382</v>
      </c>
      <c r="L38" s="326">
        <v>0</v>
      </c>
      <c r="M38" s="326">
        <v>0.4</v>
      </c>
      <c r="N38" s="326">
        <v>0</v>
      </c>
      <c r="O38" s="1236"/>
      <c r="P38" s="1236"/>
      <c r="Q38" s="1896"/>
    </row>
    <row r="39" spans="1:18" ht="39.75" customHeight="1" x14ac:dyDescent="0.25">
      <c r="A39" s="115"/>
      <c r="B39" s="116"/>
      <c r="C39" s="327"/>
      <c r="D39" s="117"/>
      <c r="E39" s="306" t="s">
        <v>396</v>
      </c>
      <c r="F39" s="118" t="s">
        <v>397</v>
      </c>
      <c r="G39" s="118" t="s">
        <v>355</v>
      </c>
      <c r="H39" s="854">
        <v>0</v>
      </c>
      <c r="I39" s="854">
        <v>0</v>
      </c>
      <c r="J39" s="854">
        <v>84</v>
      </c>
      <c r="K39" s="125" t="s">
        <v>382</v>
      </c>
      <c r="L39" s="326">
        <v>0</v>
      </c>
      <c r="M39" s="326">
        <v>0</v>
      </c>
      <c r="N39" s="326">
        <v>0.6</v>
      </c>
      <c r="O39" s="1236"/>
      <c r="P39" s="1236"/>
      <c r="Q39" s="1896"/>
    </row>
    <row r="40" spans="1:18" ht="28.5" customHeight="1" x14ac:dyDescent="0.25">
      <c r="A40" s="115"/>
      <c r="B40" s="116"/>
      <c r="C40" s="327"/>
      <c r="D40" s="117"/>
      <c r="E40" s="306" t="s">
        <v>398</v>
      </c>
      <c r="F40" s="118" t="s">
        <v>399</v>
      </c>
      <c r="G40" s="118" t="s">
        <v>355</v>
      </c>
      <c r="H40" s="854">
        <v>10</v>
      </c>
      <c r="I40" s="854">
        <v>0</v>
      </c>
      <c r="J40" s="854">
        <v>0</v>
      </c>
      <c r="K40" s="125" t="s">
        <v>400</v>
      </c>
      <c r="L40" s="326">
        <v>1</v>
      </c>
      <c r="M40" s="326">
        <v>0</v>
      </c>
      <c r="N40" s="326">
        <v>0</v>
      </c>
      <c r="O40" s="1236"/>
      <c r="P40" s="1236"/>
      <c r="Q40" s="1896"/>
    </row>
    <row r="41" spans="1:18" ht="28.5" customHeight="1" x14ac:dyDescent="0.25">
      <c r="A41" s="115"/>
      <c r="B41" s="116"/>
      <c r="C41" s="327"/>
      <c r="D41" s="117"/>
      <c r="E41" s="306" t="s">
        <v>401</v>
      </c>
      <c r="F41" s="118" t="s">
        <v>402</v>
      </c>
      <c r="G41" s="118" t="s">
        <v>355</v>
      </c>
      <c r="H41" s="854">
        <v>10</v>
      </c>
      <c r="I41" s="854">
        <v>0</v>
      </c>
      <c r="J41" s="854">
        <v>0</v>
      </c>
      <c r="K41" s="125" t="s">
        <v>400</v>
      </c>
      <c r="L41" s="326">
        <v>1</v>
      </c>
      <c r="M41" s="326">
        <v>0</v>
      </c>
      <c r="N41" s="326">
        <v>0</v>
      </c>
      <c r="O41" s="1236"/>
      <c r="P41" s="1236"/>
      <c r="Q41" s="1896"/>
    </row>
    <row r="42" spans="1:18" ht="28.5" customHeight="1" x14ac:dyDescent="0.25">
      <c r="A42" s="115"/>
      <c r="B42" s="116"/>
      <c r="C42" s="327"/>
      <c r="D42" s="117"/>
      <c r="E42" s="306" t="s">
        <v>403</v>
      </c>
      <c r="F42" s="244" t="s">
        <v>404</v>
      </c>
      <c r="G42" s="118" t="s">
        <v>355</v>
      </c>
      <c r="H42" s="854">
        <v>0</v>
      </c>
      <c r="I42" s="854">
        <v>0</v>
      </c>
      <c r="J42" s="854">
        <v>40</v>
      </c>
      <c r="K42" s="125" t="s">
        <v>382</v>
      </c>
      <c r="L42" s="326">
        <v>0</v>
      </c>
      <c r="M42" s="326">
        <v>0</v>
      </c>
      <c r="N42" s="326">
        <v>0.17</v>
      </c>
      <c r="O42" s="1236"/>
      <c r="P42" s="1236"/>
      <c r="Q42" s="1896"/>
    </row>
    <row r="43" spans="1:18" ht="19.5" customHeight="1" x14ac:dyDescent="0.25">
      <c r="A43" s="115"/>
      <c r="B43" s="116"/>
      <c r="C43" s="327"/>
      <c r="D43" s="117"/>
      <c r="E43" s="1642" t="s">
        <v>405</v>
      </c>
      <c r="F43" s="1236" t="s">
        <v>406</v>
      </c>
      <c r="G43" s="244" t="s">
        <v>74</v>
      </c>
      <c r="H43" s="854">
        <v>100</v>
      </c>
      <c r="I43" s="854">
        <v>0</v>
      </c>
      <c r="J43" s="854">
        <v>0</v>
      </c>
      <c r="K43" s="1746" t="s">
        <v>371</v>
      </c>
      <c r="L43" s="1739">
        <v>100</v>
      </c>
      <c r="M43" s="1739">
        <v>0</v>
      </c>
      <c r="N43" s="1739">
        <v>0</v>
      </c>
      <c r="O43" s="1236"/>
      <c r="P43" s="1236"/>
      <c r="Q43" s="1896"/>
    </row>
    <row r="44" spans="1:18" ht="17.25" customHeight="1" x14ac:dyDescent="0.25">
      <c r="A44" s="115"/>
      <c r="B44" s="116"/>
      <c r="C44" s="327"/>
      <c r="D44" s="117"/>
      <c r="E44" s="1642"/>
      <c r="F44" s="1236"/>
      <c r="G44" s="244" t="s">
        <v>30</v>
      </c>
      <c r="H44" s="854">
        <v>20</v>
      </c>
      <c r="I44" s="854">
        <v>0</v>
      </c>
      <c r="J44" s="854">
        <v>0</v>
      </c>
      <c r="K44" s="1746"/>
      <c r="L44" s="1739"/>
      <c r="M44" s="1739"/>
      <c r="N44" s="1739"/>
      <c r="O44" s="1236"/>
      <c r="P44" s="1236"/>
      <c r="Q44" s="1896"/>
    </row>
    <row r="45" spans="1:18" ht="28.5" customHeight="1" x14ac:dyDescent="0.25">
      <c r="A45" s="115"/>
      <c r="B45" s="116"/>
      <c r="C45" s="327"/>
      <c r="D45" s="117"/>
      <c r="E45" s="306" t="s">
        <v>407</v>
      </c>
      <c r="F45" s="125" t="s">
        <v>408</v>
      </c>
      <c r="G45" s="118" t="s">
        <v>355</v>
      </c>
      <c r="H45" s="854">
        <v>152</v>
      </c>
      <c r="I45" s="854">
        <v>0</v>
      </c>
      <c r="J45" s="854">
        <v>0</v>
      </c>
      <c r="K45" s="125" t="s">
        <v>371</v>
      </c>
      <c r="L45" s="326">
        <v>100</v>
      </c>
      <c r="M45" s="326">
        <v>0</v>
      </c>
      <c r="N45" s="326">
        <v>0</v>
      </c>
      <c r="O45" s="1236"/>
      <c r="P45" s="1236"/>
      <c r="Q45" s="1896"/>
    </row>
    <row r="46" spans="1:18" ht="28.5" customHeight="1" x14ac:dyDescent="0.25">
      <c r="A46" s="115"/>
      <c r="B46" s="116"/>
      <c r="C46" s="327"/>
      <c r="D46" s="117"/>
      <c r="E46" s="306" t="s">
        <v>409</v>
      </c>
      <c r="F46" s="118" t="s">
        <v>410</v>
      </c>
      <c r="G46" s="118" t="s">
        <v>355</v>
      </c>
      <c r="H46" s="854">
        <v>0</v>
      </c>
      <c r="I46" s="854">
        <v>10</v>
      </c>
      <c r="J46" s="854">
        <v>100</v>
      </c>
      <c r="K46" s="125" t="s">
        <v>411</v>
      </c>
      <c r="L46" s="326">
        <v>0</v>
      </c>
      <c r="M46" s="326">
        <v>0</v>
      </c>
      <c r="N46" s="326">
        <v>0.3</v>
      </c>
      <c r="O46" s="1236"/>
      <c r="P46" s="1236"/>
      <c r="Q46" s="1896"/>
    </row>
    <row r="47" spans="1:18" ht="24.75" customHeight="1" x14ac:dyDescent="0.25">
      <c r="A47" s="115"/>
      <c r="B47" s="116"/>
      <c r="C47" s="327"/>
      <c r="D47" s="117"/>
      <c r="E47" s="300" t="s">
        <v>412</v>
      </c>
      <c r="F47" s="125" t="s">
        <v>413</v>
      </c>
      <c r="G47" s="118" t="s">
        <v>30</v>
      </c>
      <c r="H47" s="854">
        <v>200</v>
      </c>
      <c r="I47" s="854">
        <v>200</v>
      </c>
      <c r="J47" s="854">
        <v>200</v>
      </c>
      <c r="K47" s="125" t="s">
        <v>414</v>
      </c>
      <c r="L47" s="326">
        <v>6</v>
      </c>
      <c r="M47" s="326">
        <v>6</v>
      </c>
      <c r="N47" s="326">
        <v>6</v>
      </c>
      <c r="O47" s="1236"/>
      <c r="P47" s="1236"/>
      <c r="Q47" s="1896"/>
    </row>
    <row r="48" spans="1:18" ht="39" customHeight="1" x14ac:dyDescent="0.25">
      <c r="A48" s="115"/>
      <c r="B48" s="116"/>
      <c r="C48" s="327"/>
      <c r="D48" s="117"/>
      <c r="E48" s="1883" t="s">
        <v>415</v>
      </c>
      <c r="F48" s="1825" t="s">
        <v>416</v>
      </c>
      <c r="G48" s="140" t="s">
        <v>74</v>
      </c>
      <c r="H48" s="854">
        <v>15</v>
      </c>
      <c r="I48" s="854">
        <v>15</v>
      </c>
      <c r="J48" s="854">
        <v>15</v>
      </c>
      <c r="K48" s="244" t="s">
        <v>417</v>
      </c>
      <c r="L48" s="326">
        <v>3</v>
      </c>
      <c r="M48" s="326">
        <v>3</v>
      </c>
      <c r="N48" s="326">
        <v>3</v>
      </c>
      <c r="O48" s="1236"/>
      <c r="P48" s="1236"/>
      <c r="Q48" s="1896"/>
    </row>
    <row r="49" spans="1:17" ht="66.75" customHeight="1" x14ac:dyDescent="0.25">
      <c r="A49" s="115"/>
      <c r="B49" s="116"/>
      <c r="C49" s="327"/>
      <c r="D49" s="117"/>
      <c r="E49" s="1883"/>
      <c r="F49" s="1825"/>
      <c r="G49" s="140" t="s">
        <v>30</v>
      </c>
      <c r="H49" s="921">
        <v>10</v>
      </c>
      <c r="I49" s="921">
        <v>10</v>
      </c>
      <c r="J49" s="921">
        <v>10</v>
      </c>
      <c r="K49" s="244" t="s">
        <v>418</v>
      </c>
      <c r="L49" s="1017">
        <v>4</v>
      </c>
      <c r="M49" s="888">
        <v>4</v>
      </c>
      <c r="N49" s="888">
        <v>4</v>
      </c>
      <c r="O49" s="1236"/>
      <c r="P49" s="1236"/>
      <c r="Q49" s="1896"/>
    </row>
    <row r="50" spans="1:17" ht="18.75" customHeight="1" thickBot="1" x14ac:dyDescent="0.3">
      <c r="A50" s="115"/>
      <c r="B50" s="116"/>
      <c r="C50" s="464"/>
      <c r="D50" s="1747" t="s">
        <v>81</v>
      </c>
      <c r="E50" s="1718"/>
      <c r="F50" s="1718"/>
      <c r="G50" s="1718"/>
      <c r="H50" s="477">
        <f>SUM(H16:H49)</f>
        <v>1682.8</v>
      </c>
      <c r="I50" s="477">
        <f t="shared" ref="I50:J50" si="0">SUM(I16:I49)</f>
        <v>1302</v>
      </c>
      <c r="J50" s="477">
        <f t="shared" si="0"/>
        <v>1924</v>
      </c>
      <c r="K50" s="466"/>
      <c r="L50" s="1772"/>
      <c r="M50" s="1772"/>
      <c r="N50" s="1772"/>
      <c r="O50" s="1772"/>
      <c r="P50" s="1772"/>
      <c r="Q50" s="467"/>
    </row>
    <row r="51" spans="1:17" ht="15.75" customHeight="1" x14ac:dyDescent="0.25">
      <c r="A51" s="115"/>
      <c r="B51" s="116"/>
      <c r="C51" s="464"/>
      <c r="D51" s="1826" t="s">
        <v>419</v>
      </c>
      <c r="E51" s="1827"/>
      <c r="F51" s="1827"/>
      <c r="G51" s="1827"/>
      <c r="H51" s="1827"/>
      <c r="I51" s="1827"/>
      <c r="J51" s="1827"/>
      <c r="K51" s="1827"/>
      <c r="L51" s="1827"/>
      <c r="M51" s="1827"/>
      <c r="N51" s="1827"/>
      <c r="O51" s="1827"/>
      <c r="P51" s="1827"/>
      <c r="Q51" s="1828"/>
    </row>
    <row r="52" spans="1:17" ht="42" customHeight="1" x14ac:dyDescent="0.25">
      <c r="A52" s="115"/>
      <c r="B52" s="116"/>
      <c r="C52" s="464"/>
      <c r="D52" s="323"/>
      <c r="E52" s="892" t="s">
        <v>420</v>
      </c>
      <c r="F52" s="1769" t="s">
        <v>421</v>
      </c>
      <c r="G52" s="1770"/>
      <c r="H52" s="1770"/>
      <c r="I52" s="1770"/>
      <c r="J52" s="1771"/>
      <c r="K52" s="389" t="s">
        <v>422</v>
      </c>
      <c r="L52" s="859">
        <v>1.41</v>
      </c>
      <c r="M52" s="125">
        <v>1.95</v>
      </c>
      <c r="N52" s="125">
        <v>0.42</v>
      </c>
      <c r="O52" s="947" t="s">
        <v>423</v>
      </c>
      <c r="P52" s="228" t="s">
        <v>38</v>
      </c>
      <c r="Q52" s="902" t="s">
        <v>424</v>
      </c>
    </row>
    <row r="53" spans="1:17" ht="38.25" customHeight="1" x14ac:dyDescent="0.25">
      <c r="A53" s="115"/>
      <c r="B53" s="116"/>
      <c r="C53" s="464"/>
      <c r="D53" s="323"/>
      <c r="E53" s="1643" t="s">
        <v>425</v>
      </c>
      <c r="F53" s="1818" t="s">
        <v>426</v>
      </c>
      <c r="G53" s="119" t="s">
        <v>74</v>
      </c>
      <c r="H53" s="325">
        <v>50</v>
      </c>
      <c r="I53" s="325">
        <v>0</v>
      </c>
      <c r="J53" s="325">
        <v>0</v>
      </c>
      <c r="K53" s="1819" t="s">
        <v>427</v>
      </c>
      <c r="L53" s="1598">
        <v>70</v>
      </c>
      <c r="M53" s="1598">
        <v>0</v>
      </c>
      <c r="N53" s="1598">
        <v>0</v>
      </c>
      <c r="O53" s="948"/>
      <c r="P53" s="229"/>
      <c r="Q53" s="903"/>
    </row>
    <row r="54" spans="1:17" ht="33" customHeight="1" x14ac:dyDescent="0.25">
      <c r="A54" s="115"/>
      <c r="B54" s="116"/>
      <c r="C54" s="464"/>
      <c r="D54" s="323"/>
      <c r="E54" s="1644"/>
      <c r="F54" s="1471"/>
      <c r="G54" s="118" t="s">
        <v>355</v>
      </c>
      <c r="H54" s="855">
        <v>5</v>
      </c>
      <c r="I54" s="855">
        <v>0</v>
      </c>
      <c r="J54" s="855">
        <v>0</v>
      </c>
      <c r="K54" s="1703"/>
      <c r="L54" s="1599"/>
      <c r="M54" s="1599"/>
      <c r="N54" s="1599"/>
      <c r="O54" s="948"/>
      <c r="P54" s="229"/>
      <c r="Q54" s="903"/>
    </row>
    <row r="55" spans="1:17" ht="21" customHeight="1" x14ac:dyDescent="0.25">
      <c r="A55" s="115"/>
      <c r="B55" s="116"/>
      <c r="C55" s="464"/>
      <c r="D55" s="323"/>
      <c r="E55" s="1643" t="s">
        <v>428</v>
      </c>
      <c r="F55" s="1470" t="s">
        <v>429</v>
      </c>
      <c r="G55" s="1581" t="s">
        <v>355</v>
      </c>
      <c r="H55" s="1799">
        <v>12</v>
      </c>
      <c r="I55" s="1799">
        <v>200</v>
      </c>
      <c r="J55" s="1799">
        <v>0</v>
      </c>
      <c r="K55" s="859" t="s">
        <v>430</v>
      </c>
      <c r="L55" s="321">
        <v>1</v>
      </c>
      <c r="M55" s="326">
        <v>0</v>
      </c>
      <c r="N55" s="326">
        <v>0</v>
      </c>
      <c r="O55" s="948"/>
      <c r="P55" s="229"/>
      <c r="Q55" s="903"/>
    </row>
    <row r="56" spans="1:17" ht="19.5" customHeight="1" x14ac:dyDescent="0.25">
      <c r="A56" s="115"/>
      <c r="B56" s="116"/>
      <c r="C56" s="464"/>
      <c r="D56" s="323"/>
      <c r="E56" s="1644"/>
      <c r="F56" s="1471"/>
      <c r="G56" s="1582"/>
      <c r="H56" s="1800"/>
      <c r="I56" s="1800"/>
      <c r="J56" s="1800"/>
      <c r="K56" s="859" t="s">
        <v>431</v>
      </c>
      <c r="L56" s="321">
        <v>0</v>
      </c>
      <c r="M56" s="326">
        <v>500</v>
      </c>
      <c r="N56" s="326">
        <v>0</v>
      </c>
      <c r="O56" s="948"/>
      <c r="P56" s="229"/>
      <c r="Q56" s="903"/>
    </row>
    <row r="57" spans="1:17" ht="21.75" customHeight="1" x14ac:dyDescent="0.25">
      <c r="A57" s="115"/>
      <c r="B57" s="116"/>
      <c r="C57" s="464"/>
      <c r="D57" s="323"/>
      <c r="E57" s="1643" t="s">
        <v>432</v>
      </c>
      <c r="F57" s="1820" t="s">
        <v>433</v>
      </c>
      <c r="G57" s="118" t="s">
        <v>30</v>
      </c>
      <c r="H57" s="325">
        <v>0</v>
      </c>
      <c r="I57" s="325">
        <v>12</v>
      </c>
      <c r="J57" s="325">
        <v>0</v>
      </c>
      <c r="K57" s="125" t="s">
        <v>434</v>
      </c>
      <c r="L57" s="326">
        <v>0</v>
      </c>
      <c r="M57" s="326">
        <v>1</v>
      </c>
      <c r="N57" s="326">
        <v>0</v>
      </c>
      <c r="O57" s="948"/>
      <c r="P57" s="229"/>
      <c r="Q57" s="903"/>
    </row>
    <row r="58" spans="1:17" ht="22.5" customHeight="1" x14ac:dyDescent="0.25">
      <c r="A58" s="115"/>
      <c r="B58" s="116"/>
      <c r="C58" s="464"/>
      <c r="D58" s="323"/>
      <c r="E58" s="1644"/>
      <c r="F58" s="1821"/>
      <c r="G58" s="118" t="s">
        <v>355</v>
      </c>
      <c r="H58" s="854">
        <v>0</v>
      </c>
      <c r="I58" s="854">
        <v>0</v>
      </c>
      <c r="J58" s="854">
        <v>200</v>
      </c>
      <c r="K58" s="125" t="s">
        <v>427</v>
      </c>
      <c r="L58" s="326">
        <v>0</v>
      </c>
      <c r="M58" s="326">
        <v>0</v>
      </c>
      <c r="N58" s="326">
        <v>420</v>
      </c>
      <c r="O58" s="948"/>
      <c r="P58" s="229"/>
      <c r="Q58" s="903"/>
    </row>
    <row r="59" spans="1:17" ht="24.75" customHeight="1" x14ac:dyDescent="0.25">
      <c r="A59" s="115"/>
      <c r="B59" s="116"/>
      <c r="C59" s="464"/>
      <c r="D59" s="323"/>
      <c r="E59" s="306" t="s">
        <v>435</v>
      </c>
      <c r="F59" s="125" t="s">
        <v>436</v>
      </c>
      <c r="G59" s="125" t="s">
        <v>30</v>
      </c>
      <c r="H59" s="854">
        <v>0</v>
      </c>
      <c r="I59" s="854">
        <v>70</v>
      </c>
      <c r="J59" s="854">
        <v>0</v>
      </c>
      <c r="K59" s="125" t="s">
        <v>371</v>
      </c>
      <c r="L59" s="326">
        <v>0</v>
      </c>
      <c r="M59" s="326">
        <v>100</v>
      </c>
      <c r="N59" s="326">
        <v>0</v>
      </c>
      <c r="O59" s="948"/>
      <c r="P59" s="229"/>
      <c r="Q59" s="903"/>
    </row>
    <row r="60" spans="1:17" ht="51" customHeight="1" x14ac:dyDescent="0.25">
      <c r="A60" s="115"/>
      <c r="B60" s="116"/>
      <c r="C60" s="464"/>
      <c r="D60" s="323"/>
      <c r="E60" s="306" t="s">
        <v>437</v>
      </c>
      <c r="F60" s="125" t="s">
        <v>438</v>
      </c>
      <c r="G60" s="121" t="s">
        <v>30</v>
      </c>
      <c r="H60" s="855">
        <v>150</v>
      </c>
      <c r="I60" s="855">
        <v>160</v>
      </c>
      <c r="J60" s="855">
        <v>0</v>
      </c>
      <c r="K60" s="125" t="s">
        <v>439</v>
      </c>
      <c r="L60" s="326">
        <v>1.28</v>
      </c>
      <c r="M60" s="326">
        <v>1.35</v>
      </c>
      <c r="N60" s="326">
        <v>0</v>
      </c>
      <c r="O60" s="948"/>
      <c r="P60" s="229"/>
      <c r="Q60" s="903"/>
    </row>
    <row r="61" spans="1:17" ht="62.25" customHeight="1" x14ac:dyDescent="0.25">
      <c r="A61" s="115"/>
      <c r="B61" s="116"/>
      <c r="C61" s="464"/>
      <c r="D61" s="323"/>
      <c r="E61" s="1801" t="s">
        <v>440</v>
      </c>
      <c r="F61" s="1775" t="s">
        <v>441</v>
      </c>
      <c r="G61" s="936" t="s">
        <v>30</v>
      </c>
      <c r="H61" s="1018">
        <v>50</v>
      </c>
      <c r="I61" s="1018">
        <v>0</v>
      </c>
      <c r="J61" s="1018">
        <v>0</v>
      </c>
      <c r="K61" s="1019" t="s">
        <v>442</v>
      </c>
      <c r="L61" s="886">
        <v>1</v>
      </c>
      <c r="M61" s="886">
        <v>0</v>
      </c>
      <c r="N61" s="886">
        <v>0</v>
      </c>
      <c r="O61" s="1015"/>
      <c r="P61" s="1022" t="s">
        <v>443</v>
      </c>
      <c r="Q61" s="1016"/>
    </row>
    <row r="62" spans="1:17" ht="39.75" customHeight="1" x14ac:dyDescent="0.25">
      <c r="A62" s="115"/>
      <c r="B62" s="116"/>
      <c r="C62" s="464"/>
      <c r="D62" s="124"/>
      <c r="E62" s="1802"/>
      <c r="F62" s="1776"/>
      <c r="G62" s="1020"/>
      <c r="H62" s="1020"/>
      <c r="I62" s="1020"/>
      <c r="J62" s="1020"/>
      <c r="K62" s="1021" t="s">
        <v>444</v>
      </c>
      <c r="L62" s="125">
        <v>1</v>
      </c>
      <c r="M62" s="125">
        <v>1</v>
      </c>
      <c r="N62" s="125">
        <v>2</v>
      </c>
      <c r="O62" s="1015"/>
      <c r="P62" s="1786" t="s">
        <v>445</v>
      </c>
      <c r="Q62" s="1785" t="s">
        <v>446</v>
      </c>
    </row>
    <row r="63" spans="1:17" ht="39.75" customHeight="1" x14ac:dyDescent="0.25">
      <c r="A63" s="115"/>
      <c r="B63" s="116"/>
      <c r="C63" s="464"/>
      <c r="D63" s="323"/>
      <c r="E63" s="461" t="s">
        <v>447</v>
      </c>
      <c r="F63" s="26" t="s">
        <v>448</v>
      </c>
      <c r="G63" s="884" t="s">
        <v>30</v>
      </c>
      <c r="H63" s="931">
        <v>450</v>
      </c>
      <c r="I63" s="931">
        <v>470</v>
      </c>
      <c r="J63" s="931">
        <v>470</v>
      </c>
      <c r="K63" s="31" t="s">
        <v>449</v>
      </c>
      <c r="L63" s="151">
        <v>1</v>
      </c>
      <c r="M63" s="151">
        <v>1</v>
      </c>
      <c r="N63" s="151">
        <v>1</v>
      </c>
      <c r="O63" s="1015"/>
      <c r="P63" s="1786"/>
      <c r="Q63" s="1785"/>
    </row>
    <row r="64" spans="1:17" ht="23.25" customHeight="1" x14ac:dyDescent="0.25">
      <c r="A64" s="115"/>
      <c r="B64" s="116"/>
      <c r="C64" s="464"/>
      <c r="D64" s="323"/>
      <c r="E64" s="1777" t="s">
        <v>450</v>
      </c>
      <c r="F64" s="1779" t="s">
        <v>451</v>
      </c>
      <c r="G64" s="1187" t="s">
        <v>40</v>
      </c>
      <c r="H64" s="963">
        <v>0</v>
      </c>
      <c r="I64" s="963">
        <v>500</v>
      </c>
      <c r="J64" s="887">
        <v>500</v>
      </c>
      <c r="K64" s="1781" t="s">
        <v>452</v>
      </c>
      <c r="L64" s="1783">
        <v>0</v>
      </c>
      <c r="M64" s="1783">
        <v>3</v>
      </c>
      <c r="N64" s="1805">
        <v>3</v>
      </c>
      <c r="O64" s="948"/>
      <c r="P64" s="229" t="s">
        <v>453</v>
      </c>
      <c r="Q64" s="1023" t="s">
        <v>454</v>
      </c>
    </row>
    <row r="65" spans="1:17" ht="54.75" customHeight="1" x14ac:dyDescent="0.25">
      <c r="A65" s="115"/>
      <c r="B65" s="116"/>
      <c r="C65" s="464"/>
      <c r="D65" s="323"/>
      <c r="E65" s="1778"/>
      <c r="F65" s="1780"/>
      <c r="G65" s="1187" t="s">
        <v>30</v>
      </c>
      <c r="H65" s="963">
        <v>0</v>
      </c>
      <c r="I65" s="963">
        <v>50</v>
      </c>
      <c r="J65" s="887">
        <v>50</v>
      </c>
      <c r="K65" s="1782"/>
      <c r="L65" s="1784"/>
      <c r="M65" s="1784"/>
      <c r="N65" s="1806"/>
      <c r="O65" s="948"/>
      <c r="P65" s="279"/>
      <c r="Q65" s="956"/>
    </row>
    <row r="66" spans="1:17" ht="51" customHeight="1" x14ac:dyDescent="0.25">
      <c r="A66" s="115"/>
      <c r="B66" s="116"/>
      <c r="C66" s="464"/>
      <c r="D66" s="124"/>
      <c r="E66" s="324" t="s">
        <v>455</v>
      </c>
      <c r="F66" s="973" t="s">
        <v>456</v>
      </c>
      <c r="G66" s="125" t="s">
        <v>30</v>
      </c>
      <c r="H66" s="854">
        <v>0</v>
      </c>
      <c r="I66" s="854">
        <v>0</v>
      </c>
      <c r="J66" s="854">
        <v>20</v>
      </c>
      <c r="K66" s="125" t="s">
        <v>457</v>
      </c>
      <c r="L66" s="326">
        <v>0</v>
      </c>
      <c r="M66" s="326">
        <v>0</v>
      </c>
      <c r="N66" s="326">
        <v>1</v>
      </c>
      <c r="O66" s="948"/>
      <c r="P66" s="950" t="s">
        <v>38</v>
      </c>
      <c r="Q66" s="953" t="s">
        <v>424</v>
      </c>
    </row>
    <row r="67" spans="1:17" ht="27.6" customHeight="1" x14ac:dyDescent="0.25">
      <c r="A67" s="115"/>
      <c r="B67" s="116"/>
      <c r="C67" s="464"/>
      <c r="D67" s="124"/>
      <c r="E67" s="324" t="s">
        <v>458</v>
      </c>
      <c r="F67" s="1813" t="s">
        <v>459</v>
      </c>
      <c r="G67" s="1814"/>
      <c r="H67" s="1814"/>
      <c r="I67" s="1814"/>
      <c r="J67" s="1815"/>
      <c r="K67" s="125" t="s">
        <v>460</v>
      </c>
      <c r="L67" s="888">
        <v>78</v>
      </c>
      <c r="M67" s="888">
        <v>74</v>
      </c>
      <c r="N67" s="888">
        <v>74</v>
      </c>
      <c r="O67" s="948"/>
      <c r="P67" s="951"/>
      <c r="Q67" s="954"/>
    </row>
    <row r="68" spans="1:17" ht="27.75" customHeight="1" x14ac:dyDescent="0.25">
      <c r="A68" s="115"/>
      <c r="B68" s="116"/>
      <c r="C68" s="464"/>
      <c r="D68" s="124"/>
      <c r="E68" s="1915" t="s">
        <v>461</v>
      </c>
      <c r="F68" s="1917" t="s">
        <v>462</v>
      </c>
      <c r="G68" s="118" t="s">
        <v>355</v>
      </c>
      <c r="H68" s="854">
        <v>38</v>
      </c>
      <c r="I68" s="854">
        <v>5</v>
      </c>
      <c r="J68" s="854">
        <v>5</v>
      </c>
      <c r="K68" s="1702" t="s">
        <v>463</v>
      </c>
      <c r="L68" s="1598">
        <v>5</v>
      </c>
      <c r="M68" s="1598">
        <v>2</v>
      </c>
      <c r="N68" s="1598">
        <v>2</v>
      </c>
      <c r="O68" s="948"/>
      <c r="P68" s="951"/>
      <c r="Q68" s="954"/>
    </row>
    <row r="69" spans="1:17" ht="15" customHeight="1" x14ac:dyDescent="0.25">
      <c r="A69" s="115"/>
      <c r="B69" s="116"/>
      <c r="C69" s="464"/>
      <c r="D69" s="124"/>
      <c r="E69" s="1916"/>
      <c r="F69" s="1918"/>
      <c r="G69" s="118" t="s">
        <v>30</v>
      </c>
      <c r="H69" s="854">
        <v>24</v>
      </c>
      <c r="I69" s="854">
        <v>0</v>
      </c>
      <c r="J69" s="854">
        <v>0</v>
      </c>
      <c r="K69" s="1703"/>
      <c r="L69" s="1599"/>
      <c r="M69" s="1599"/>
      <c r="N69" s="1599"/>
      <c r="O69" s="948"/>
      <c r="P69" s="951"/>
      <c r="Q69" s="954"/>
    </row>
    <row r="70" spans="1:17" ht="35.25" customHeight="1" x14ac:dyDescent="0.25">
      <c r="A70" s="115"/>
      <c r="B70" s="116"/>
      <c r="C70" s="464"/>
      <c r="D70" s="124"/>
      <c r="E70" s="1915" t="s">
        <v>464</v>
      </c>
      <c r="F70" s="1820" t="s">
        <v>465</v>
      </c>
      <c r="G70" s="265" t="s">
        <v>355</v>
      </c>
      <c r="H70" s="854">
        <v>10</v>
      </c>
      <c r="I70" s="854">
        <v>7</v>
      </c>
      <c r="J70" s="854">
        <v>7</v>
      </c>
      <c r="K70" s="265" t="s">
        <v>466</v>
      </c>
      <c r="L70" s="326">
        <v>3</v>
      </c>
      <c r="M70" s="326">
        <v>2</v>
      </c>
      <c r="N70" s="326">
        <v>2</v>
      </c>
      <c r="O70" s="948"/>
      <c r="P70" s="951"/>
      <c r="Q70" s="954"/>
    </row>
    <row r="71" spans="1:17" ht="25.5" customHeight="1" x14ac:dyDescent="0.25">
      <c r="A71" s="115"/>
      <c r="B71" s="116"/>
      <c r="C71" s="464"/>
      <c r="D71" s="124"/>
      <c r="E71" s="1916"/>
      <c r="F71" s="1821"/>
      <c r="G71" s="265" t="s">
        <v>30</v>
      </c>
      <c r="H71" s="854">
        <v>15</v>
      </c>
      <c r="I71" s="854">
        <v>15</v>
      </c>
      <c r="J71" s="854">
        <v>15</v>
      </c>
      <c r="K71" s="265" t="s">
        <v>467</v>
      </c>
      <c r="L71" s="326">
        <v>70</v>
      </c>
      <c r="M71" s="326">
        <v>70</v>
      </c>
      <c r="N71" s="326">
        <v>70</v>
      </c>
      <c r="O71" s="948"/>
      <c r="P71" s="951"/>
      <c r="Q71" s="954"/>
    </row>
    <row r="72" spans="1:17" ht="29.25" customHeight="1" x14ac:dyDescent="0.25">
      <c r="A72" s="115"/>
      <c r="B72" s="116"/>
      <c r="C72" s="464"/>
      <c r="D72" s="124"/>
      <c r="E72" s="304" t="s">
        <v>468</v>
      </c>
      <c r="F72" s="133" t="s">
        <v>469</v>
      </c>
      <c r="G72" s="118" t="s">
        <v>355</v>
      </c>
      <c r="H72" s="854">
        <v>8</v>
      </c>
      <c r="I72" s="854">
        <v>7</v>
      </c>
      <c r="J72" s="854">
        <v>7</v>
      </c>
      <c r="K72" s="125" t="s">
        <v>470</v>
      </c>
      <c r="L72" s="326">
        <v>800</v>
      </c>
      <c r="M72" s="326">
        <v>800</v>
      </c>
      <c r="N72" s="326">
        <v>800</v>
      </c>
      <c r="O72" s="948"/>
      <c r="P72" s="951"/>
      <c r="Q72" s="954"/>
    </row>
    <row r="73" spans="1:17" ht="38.25" customHeight="1" x14ac:dyDescent="0.25">
      <c r="A73" s="115"/>
      <c r="B73" s="116"/>
      <c r="C73" s="464"/>
      <c r="D73" s="124"/>
      <c r="E73" s="324" t="s">
        <v>471</v>
      </c>
      <c r="F73" s="974" t="s">
        <v>472</v>
      </c>
      <c r="G73" s="244" t="s">
        <v>74</v>
      </c>
      <c r="H73" s="118">
        <v>150</v>
      </c>
      <c r="I73" s="118">
        <v>130</v>
      </c>
      <c r="J73" s="118">
        <v>40</v>
      </c>
      <c r="K73" s="125" t="s">
        <v>473</v>
      </c>
      <c r="L73" s="326">
        <v>15</v>
      </c>
      <c r="M73" s="326">
        <v>13</v>
      </c>
      <c r="N73" s="326">
        <v>4</v>
      </c>
      <c r="O73" s="948"/>
      <c r="P73" s="951"/>
      <c r="Q73" s="954"/>
    </row>
    <row r="74" spans="1:17" ht="27" customHeight="1" x14ac:dyDescent="0.25">
      <c r="A74" s="115"/>
      <c r="B74" s="116"/>
      <c r="C74" s="464"/>
      <c r="D74" s="124"/>
      <c r="E74" s="324" t="s">
        <v>474</v>
      </c>
      <c r="F74" s="974" t="s">
        <v>475</v>
      </c>
      <c r="G74" s="118" t="s">
        <v>30</v>
      </c>
      <c r="H74" s="326">
        <v>0.5</v>
      </c>
      <c r="I74" s="326">
        <v>0.5</v>
      </c>
      <c r="J74" s="326">
        <v>0.5</v>
      </c>
      <c r="K74" s="125" t="s">
        <v>476</v>
      </c>
      <c r="L74" s="326">
        <v>1</v>
      </c>
      <c r="M74" s="326">
        <v>1</v>
      </c>
      <c r="N74" s="326">
        <v>1</v>
      </c>
      <c r="O74" s="949"/>
      <c r="P74" s="952"/>
      <c r="Q74" s="955"/>
    </row>
    <row r="75" spans="1:17" ht="14.25" customHeight="1" x14ac:dyDescent="0.25">
      <c r="A75" s="115"/>
      <c r="B75" s="116"/>
      <c r="C75" s="464"/>
      <c r="D75" s="124"/>
      <c r="E75" s="1789" t="s">
        <v>81</v>
      </c>
      <c r="F75" s="1789"/>
      <c r="G75" s="1789"/>
      <c r="H75" s="480">
        <f>SUM(H52:H74)</f>
        <v>962.5</v>
      </c>
      <c r="I75" s="480">
        <f>SUM(I52:I74)</f>
        <v>1626.5</v>
      </c>
      <c r="J75" s="480">
        <f>SUM(J52:J74)</f>
        <v>1314.5</v>
      </c>
      <c r="K75" s="481"/>
      <c r="L75" s="482"/>
      <c r="M75" s="482"/>
      <c r="N75" s="482"/>
      <c r="O75" s="482"/>
      <c r="P75" s="482"/>
      <c r="Q75" s="483"/>
    </row>
    <row r="76" spans="1:17" ht="15" customHeight="1" thickBot="1" x14ac:dyDescent="0.3">
      <c r="A76" s="115"/>
      <c r="B76" s="116"/>
      <c r="C76" s="468"/>
      <c r="D76" s="1787" t="s">
        <v>97</v>
      </c>
      <c r="E76" s="1788"/>
      <c r="F76" s="1788"/>
      <c r="G76" s="1788"/>
      <c r="H76" s="484">
        <f>SUM(H50+H75)</f>
        <v>2645.3</v>
      </c>
      <c r="I76" s="484">
        <f>SUM(I50+I75)</f>
        <v>2928.5</v>
      </c>
      <c r="J76" s="484">
        <f>SUM(J50+J75)</f>
        <v>3238.5</v>
      </c>
      <c r="K76" s="1773"/>
      <c r="L76" s="1773"/>
      <c r="M76" s="1773"/>
      <c r="N76" s="1773"/>
      <c r="O76" s="1773"/>
      <c r="P76" s="1773"/>
      <c r="Q76" s="1774"/>
    </row>
    <row r="77" spans="1:17" ht="16.5" customHeight="1" thickBot="1" x14ac:dyDescent="0.3">
      <c r="A77" s="115"/>
      <c r="B77" s="116"/>
      <c r="C77" s="1790" t="s">
        <v>477</v>
      </c>
      <c r="D77" s="1791"/>
      <c r="E77" s="1791"/>
      <c r="F77" s="1791"/>
      <c r="G77" s="1791"/>
      <c r="H77" s="1791"/>
      <c r="I77" s="1791"/>
      <c r="J77" s="1791"/>
      <c r="K77" s="1791"/>
      <c r="L77" s="1791"/>
      <c r="M77" s="1791"/>
      <c r="N77" s="1791"/>
      <c r="O77" s="1791"/>
      <c r="P77" s="1791"/>
      <c r="Q77" s="1792"/>
    </row>
    <row r="78" spans="1:17" ht="16.899999999999999" customHeight="1" x14ac:dyDescent="0.25">
      <c r="A78" s="115"/>
      <c r="B78" s="116"/>
      <c r="C78" s="327"/>
      <c r="D78" s="1715" t="s">
        <v>478</v>
      </c>
      <c r="E78" s="1716"/>
      <c r="F78" s="1716"/>
      <c r="G78" s="1716"/>
      <c r="H78" s="1716"/>
      <c r="I78" s="1716"/>
      <c r="J78" s="1716"/>
      <c r="K78" s="1716"/>
      <c r="L78" s="1716"/>
      <c r="M78" s="1716"/>
      <c r="N78" s="1716"/>
      <c r="O78" s="1716"/>
      <c r="P78" s="1716"/>
      <c r="Q78" s="1717"/>
    </row>
    <row r="79" spans="1:17" ht="28.5" customHeight="1" x14ac:dyDescent="0.25">
      <c r="A79" s="115"/>
      <c r="B79" s="116"/>
      <c r="C79" s="1793"/>
      <c r="D79" s="932"/>
      <c r="E79" s="1767" t="s">
        <v>479</v>
      </c>
      <c r="F79" s="1843" t="s">
        <v>480</v>
      </c>
      <c r="G79" s="1652" t="s">
        <v>30</v>
      </c>
      <c r="H79" s="1604">
        <v>21</v>
      </c>
      <c r="I79" s="1739">
        <v>19.5</v>
      </c>
      <c r="J79" s="1739">
        <v>10.5</v>
      </c>
      <c r="K79" s="889" t="s">
        <v>481</v>
      </c>
      <c r="L79" s="933">
        <v>8</v>
      </c>
      <c r="M79" s="933">
        <v>8</v>
      </c>
      <c r="N79" s="933">
        <v>5</v>
      </c>
      <c r="O79" s="1797" t="s">
        <v>482</v>
      </c>
      <c r="P79" s="1578" t="s">
        <v>483</v>
      </c>
      <c r="Q79" s="1839" t="s">
        <v>484</v>
      </c>
    </row>
    <row r="80" spans="1:17" ht="31.15" customHeight="1" x14ac:dyDescent="0.25">
      <c r="A80" s="115"/>
      <c r="B80" s="116"/>
      <c r="C80" s="1793"/>
      <c r="D80" s="932"/>
      <c r="E80" s="1768"/>
      <c r="F80" s="1844"/>
      <c r="G80" s="1652"/>
      <c r="H80" s="1604"/>
      <c r="I80" s="1604"/>
      <c r="J80" s="1604"/>
      <c r="K80" s="889" t="s">
        <v>485</v>
      </c>
      <c r="L80" s="930">
        <v>6</v>
      </c>
      <c r="M80" s="930">
        <v>5</v>
      </c>
      <c r="N80" s="930">
        <v>2</v>
      </c>
      <c r="O80" s="1797"/>
      <c r="P80" s="1748"/>
      <c r="Q80" s="1840"/>
    </row>
    <row r="81" spans="1:19" ht="39" customHeight="1" x14ac:dyDescent="0.25">
      <c r="A81" s="115"/>
      <c r="B81" s="116"/>
      <c r="C81" s="1793"/>
      <c r="D81" s="932"/>
      <c r="E81" s="1807" t="s">
        <v>486</v>
      </c>
      <c r="F81" s="1925" t="s">
        <v>487</v>
      </c>
      <c r="G81" s="1925"/>
      <c r="H81" s="1925"/>
      <c r="I81" s="1925"/>
      <c r="J81" s="1843"/>
      <c r="K81" s="474" t="s">
        <v>488</v>
      </c>
      <c r="L81" s="991">
        <v>40</v>
      </c>
      <c r="M81" s="991">
        <v>23</v>
      </c>
      <c r="N81" s="992">
        <v>22</v>
      </c>
      <c r="O81" s="1852"/>
      <c r="P81" s="1484" t="s">
        <v>489</v>
      </c>
      <c r="Q81" s="1727" t="s">
        <v>490</v>
      </c>
    </row>
    <row r="82" spans="1:19" ht="63.75" customHeight="1" x14ac:dyDescent="0.25">
      <c r="A82" s="115"/>
      <c r="B82" s="116"/>
      <c r="C82" s="327"/>
      <c r="D82" s="136"/>
      <c r="E82" s="1807"/>
      <c r="F82" s="1926"/>
      <c r="G82" s="1926"/>
      <c r="H82" s="1926"/>
      <c r="I82" s="1926"/>
      <c r="J82" s="1927"/>
      <c r="K82" s="474" t="s">
        <v>491</v>
      </c>
      <c r="L82" s="326">
        <v>85</v>
      </c>
      <c r="M82" s="326">
        <v>83</v>
      </c>
      <c r="N82" s="920">
        <v>86</v>
      </c>
      <c r="O82" s="1852"/>
      <c r="P82" s="1484"/>
      <c r="Q82" s="1727"/>
    </row>
    <row r="83" spans="1:19" ht="44.25" customHeight="1" x14ac:dyDescent="0.25">
      <c r="A83" s="115"/>
      <c r="B83" s="116"/>
      <c r="C83" s="327"/>
      <c r="D83" s="136"/>
      <c r="E83" s="1807"/>
      <c r="F83" s="1926"/>
      <c r="G83" s="1926"/>
      <c r="H83" s="1926"/>
      <c r="I83" s="1926"/>
      <c r="J83" s="1927"/>
      <c r="K83" s="474" t="s">
        <v>492</v>
      </c>
      <c r="L83" s="326">
        <v>46</v>
      </c>
      <c r="M83" s="326">
        <v>86</v>
      </c>
      <c r="N83" s="920">
        <v>81</v>
      </c>
      <c r="O83" s="1852"/>
      <c r="P83" s="1484"/>
      <c r="Q83" s="1727"/>
    </row>
    <row r="84" spans="1:19" ht="38.450000000000003" customHeight="1" x14ac:dyDescent="0.25">
      <c r="A84" s="115"/>
      <c r="B84" s="116"/>
      <c r="C84" s="327"/>
      <c r="D84" s="136"/>
      <c r="E84" s="1807"/>
      <c r="F84" s="1928"/>
      <c r="G84" s="1928"/>
      <c r="H84" s="1928"/>
      <c r="I84" s="1928"/>
      <c r="J84" s="1844"/>
      <c r="K84" s="474" t="s">
        <v>493</v>
      </c>
      <c r="L84" s="326">
        <v>7.52</v>
      </c>
      <c r="M84" s="326">
        <v>8.93</v>
      </c>
      <c r="N84" s="920">
        <v>8.9600000000000009</v>
      </c>
      <c r="O84" s="1852"/>
      <c r="P84" s="1484"/>
      <c r="Q84" s="1727"/>
    </row>
    <row r="85" spans="1:19" ht="20.25" customHeight="1" x14ac:dyDescent="0.25">
      <c r="A85" s="115"/>
      <c r="B85" s="116"/>
      <c r="C85" s="327"/>
      <c r="D85" s="136"/>
      <c r="E85" s="1538" t="s">
        <v>494</v>
      </c>
      <c r="F85" s="1651" t="s">
        <v>495</v>
      </c>
      <c r="G85" s="1746" t="s">
        <v>30</v>
      </c>
      <c r="H85" s="1604">
        <v>15</v>
      </c>
      <c r="I85" s="1604">
        <v>0</v>
      </c>
      <c r="J85" s="1604">
        <v>0</v>
      </c>
      <c r="K85" s="1702" t="s">
        <v>496</v>
      </c>
      <c r="L85" s="1598">
        <v>0.83</v>
      </c>
      <c r="M85" s="1598">
        <v>0</v>
      </c>
      <c r="N85" s="1755">
        <v>0</v>
      </c>
      <c r="O85" s="1852"/>
      <c r="P85" s="1484"/>
      <c r="Q85" s="1727"/>
      <c r="R85" s="227"/>
      <c r="S85" s="227"/>
    </row>
    <row r="86" spans="1:19" ht="10.5" customHeight="1" x14ac:dyDescent="0.25">
      <c r="A86" s="115"/>
      <c r="B86" s="116"/>
      <c r="C86" s="327"/>
      <c r="D86" s="136"/>
      <c r="E86" s="1651"/>
      <c r="F86" s="1651"/>
      <c r="G86" s="1746"/>
      <c r="H86" s="1604"/>
      <c r="I86" s="1604"/>
      <c r="J86" s="1604"/>
      <c r="K86" s="1703"/>
      <c r="L86" s="1599"/>
      <c r="M86" s="1599"/>
      <c r="N86" s="1756"/>
      <c r="O86" s="1852"/>
      <c r="P86" s="1484"/>
      <c r="Q86" s="1727"/>
    </row>
    <row r="87" spans="1:19" ht="21" customHeight="1" x14ac:dyDescent="0.25">
      <c r="A87" s="115"/>
      <c r="B87" s="116"/>
      <c r="C87" s="327"/>
      <c r="D87" s="136"/>
      <c r="E87" s="1647" t="s">
        <v>497</v>
      </c>
      <c r="F87" s="1702" t="s">
        <v>498</v>
      </c>
      <c r="G87" s="118" t="s">
        <v>30</v>
      </c>
      <c r="H87" s="854">
        <v>0</v>
      </c>
      <c r="I87" s="854">
        <v>0</v>
      </c>
      <c r="J87" s="854">
        <v>277</v>
      </c>
      <c r="K87" s="125" t="s">
        <v>499</v>
      </c>
      <c r="L87" s="326">
        <v>0</v>
      </c>
      <c r="M87" s="326">
        <v>0</v>
      </c>
      <c r="N87" s="920">
        <v>2.77</v>
      </c>
      <c r="O87" s="1852"/>
      <c r="P87" s="1484"/>
      <c r="Q87" s="1727"/>
    </row>
    <row r="88" spans="1:19" ht="19.5" customHeight="1" x14ac:dyDescent="0.25">
      <c r="A88" s="115"/>
      <c r="B88" s="116"/>
      <c r="C88" s="327"/>
      <c r="D88" s="136"/>
      <c r="E88" s="1648"/>
      <c r="F88" s="1703"/>
      <c r="G88" s="118" t="s">
        <v>74</v>
      </c>
      <c r="H88" s="854">
        <v>0</v>
      </c>
      <c r="I88" s="854">
        <v>290</v>
      </c>
      <c r="J88" s="854">
        <v>297</v>
      </c>
      <c r="K88" s="125" t="s">
        <v>496</v>
      </c>
      <c r="L88" s="326">
        <v>0</v>
      </c>
      <c r="M88" s="326">
        <v>1.5</v>
      </c>
      <c r="N88" s="920">
        <v>1.54</v>
      </c>
      <c r="O88" s="1852"/>
      <c r="P88" s="1484"/>
      <c r="Q88" s="1727"/>
    </row>
    <row r="89" spans="1:19" ht="27" customHeight="1" x14ac:dyDescent="0.25">
      <c r="A89" s="115"/>
      <c r="B89" s="116"/>
      <c r="C89" s="327"/>
      <c r="D89" s="136"/>
      <c r="E89" s="304" t="s">
        <v>500</v>
      </c>
      <c r="F89" s="125" t="s">
        <v>501</v>
      </c>
      <c r="G89" s="118" t="s">
        <v>74</v>
      </c>
      <c r="H89" s="854">
        <v>30</v>
      </c>
      <c r="I89" s="854">
        <v>0</v>
      </c>
      <c r="J89" s="854">
        <v>0</v>
      </c>
      <c r="K89" s="125" t="s">
        <v>502</v>
      </c>
      <c r="L89" s="326">
        <v>0.3</v>
      </c>
      <c r="M89" s="326">
        <v>0</v>
      </c>
      <c r="N89" s="920">
        <v>0</v>
      </c>
      <c r="O89" s="1852"/>
      <c r="P89" s="1484"/>
      <c r="Q89" s="1727"/>
    </row>
    <row r="90" spans="1:19" ht="20.100000000000001" customHeight="1" x14ac:dyDescent="0.25">
      <c r="A90" s="115"/>
      <c r="B90" s="116"/>
      <c r="C90" s="327"/>
      <c r="D90" s="136"/>
      <c r="E90" s="1760" t="s">
        <v>503</v>
      </c>
      <c r="F90" s="1848" t="s">
        <v>504</v>
      </c>
      <c r="G90" s="244" t="s">
        <v>30</v>
      </c>
      <c r="H90" s="854">
        <v>127</v>
      </c>
      <c r="I90" s="854">
        <v>0</v>
      </c>
      <c r="J90" s="854">
        <v>0</v>
      </c>
      <c r="K90" s="125" t="s">
        <v>499</v>
      </c>
      <c r="L90" s="326">
        <v>0.97</v>
      </c>
      <c r="M90" s="326">
        <v>0</v>
      </c>
      <c r="N90" s="920">
        <v>0</v>
      </c>
      <c r="O90" s="1852"/>
      <c r="P90" s="1484"/>
      <c r="Q90" s="1727"/>
    </row>
    <row r="91" spans="1:19" ht="18" customHeight="1" x14ac:dyDescent="0.25">
      <c r="A91" s="115"/>
      <c r="B91" s="116"/>
      <c r="C91" s="327"/>
      <c r="D91" s="136"/>
      <c r="E91" s="1760"/>
      <c r="F91" s="1848"/>
      <c r="G91" s="558" t="s">
        <v>74</v>
      </c>
      <c r="H91" s="916">
        <v>158</v>
      </c>
      <c r="I91" s="916">
        <v>0</v>
      </c>
      <c r="J91" s="916">
        <v>0</v>
      </c>
      <c r="K91" s="125" t="s">
        <v>496</v>
      </c>
      <c r="L91" s="326">
        <v>0.97</v>
      </c>
      <c r="M91" s="326">
        <v>0</v>
      </c>
      <c r="N91" s="920">
        <v>0</v>
      </c>
      <c r="O91" s="1852"/>
      <c r="P91" s="1484"/>
      <c r="Q91" s="1727"/>
    </row>
    <row r="92" spans="1:19" ht="19.5" customHeight="1" x14ac:dyDescent="0.25">
      <c r="A92" s="115"/>
      <c r="B92" s="116"/>
      <c r="C92" s="327"/>
      <c r="D92" s="136"/>
      <c r="E92" s="1758" t="s">
        <v>505</v>
      </c>
      <c r="F92" s="1702" t="s">
        <v>506</v>
      </c>
      <c r="G92" s="125" t="s">
        <v>222</v>
      </c>
      <c r="H92" s="854">
        <v>0</v>
      </c>
      <c r="I92" s="854">
        <v>755</v>
      </c>
      <c r="J92" s="854">
        <v>615</v>
      </c>
      <c r="K92" s="1702" t="s">
        <v>507</v>
      </c>
      <c r="L92" s="1598">
        <v>0</v>
      </c>
      <c r="M92" s="1598">
        <v>60</v>
      </c>
      <c r="N92" s="1755">
        <v>100</v>
      </c>
      <c r="O92" s="1852"/>
      <c r="P92" s="1484"/>
      <c r="Q92" s="1727"/>
    </row>
    <row r="93" spans="1:19" ht="17.25" customHeight="1" x14ac:dyDescent="0.25">
      <c r="A93" s="115"/>
      <c r="B93" s="116"/>
      <c r="C93" s="327"/>
      <c r="D93" s="136"/>
      <c r="E93" s="1810"/>
      <c r="F93" s="1811"/>
      <c r="G93" s="228" t="s">
        <v>40</v>
      </c>
      <c r="H93" s="855">
        <v>0</v>
      </c>
      <c r="I93" s="855">
        <v>2095</v>
      </c>
      <c r="J93" s="1157">
        <v>1435</v>
      </c>
      <c r="K93" s="1703"/>
      <c r="L93" s="1599"/>
      <c r="M93" s="1757"/>
      <c r="N93" s="1756"/>
      <c r="O93" s="1852"/>
      <c r="P93" s="1484"/>
      <c r="Q93" s="1727"/>
    </row>
    <row r="94" spans="1:19" ht="18" customHeight="1" x14ac:dyDescent="0.25">
      <c r="A94" s="115"/>
      <c r="B94" s="116"/>
      <c r="C94" s="327"/>
      <c r="D94" s="136"/>
      <c r="E94" s="1759"/>
      <c r="F94" s="1812"/>
      <c r="G94" s="1158" t="s">
        <v>74</v>
      </c>
      <c r="H94" s="1159">
        <v>100</v>
      </c>
      <c r="I94" s="1027">
        <v>0</v>
      </c>
      <c r="J94" s="1160">
        <v>0</v>
      </c>
      <c r="K94" s="228" t="s">
        <v>508</v>
      </c>
      <c r="L94" s="918">
        <v>1</v>
      </c>
      <c r="M94" s="919">
        <v>0</v>
      </c>
      <c r="N94" s="934">
        <v>0</v>
      </c>
      <c r="O94" s="1852"/>
      <c r="P94" s="1484"/>
      <c r="Q94" s="1727"/>
    </row>
    <row r="95" spans="1:19" ht="15" customHeight="1" x14ac:dyDescent="0.25">
      <c r="A95" s="115"/>
      <c r="B95" s="116"/>
      <c r="C95" s="327"/>
      <c r="D95" s="136"/>
      <c r="E95" s="1728" t="s">
        <v>509</v>
      </c>
      <c r="F95" s="1729" t="s">
        <v>510</v>
      </c>
      <c r="G95" s="1822" t="s">
        <v>74</v>
      </c>
      <c r="H95" s="1734">
        <v>19</v>
      </c>
      <c r="I95" s="1592">
        <v>0</v>
      </c>
      <c r="J95" s="1595">
        <v>0</v>
      </c>
      <c r="K95" s="1749" t="s">
        <v>499</v>
      </c>
      <c r="L95" s="1587">
        <v>0.35</v>
      </c>
      <c r="M95" s="1808">
        <v>0</v>
      </c>
      <c r="N95" s="1726">
        <v>0</v>
      </c>
      <c r="O95" s="1852"/>
      <c r="P95" s="1484"/>
      <c r="Q95" s="1727"/>
    </row>
    <row r="96" spans="1:19" ht="15" customHeight="1" x14ac:dyDescent="0.25">
      <c r="A96" s="115"/>
      <c r="B96" s="116"/>
      <c r="C96" s="327"/>
      <c r="D96" s="136"/>
      <c r="E96" s="1728"/>
      <c r="F96" s="1730"/>
      <c r="G96" s="1823"/>
      <c r="H96" s="1596"/>
      <c r="I96" s="1593"/>
      <c r="J96" s="1596"/>
      <c r="K96" s="1750"/>
      <c r="L96" s="1588"/>
      <c r="M96" s="1809"/>
      <c r="N96" s="1726"/>
      <c r="O96" s="1852"/>
      <c r="P96" s="1484"/>
      <c r="Q96" s="1727"/>
    </row>
    <row r="97" spans="1:17" ht="1.5" customHeight="1" x14ac:dyDescent="0.25">
      <c r="A97" s="115"/>
      <c r="B97" s="116"/>
      <c r="C97" s="327"/>
      <c r="D97" s="136"/>
      <c r="E97" s="1728"/>
      <c r="F97" s="1731"/>
      <c r="G97" s="1824"/>
      <c r="H97" s="1735"/>
      <c r="I97" s="1594"/>
      <c r="J97" s="1597"/>
      <c r="K97" s="1751"/>
      <c r="L97" s="1589"/>
      <c r="M97" s="1809"/>
      <c r="N97" s="1726"/>
      <c r="O97" s="1852"/>
      <c r="P97" s="1484"/>
      <c r="Q97" s="1727"/>
    </row>
    <row r="98" spans="1:17" ht="15" customHeight="1" x14ac:dyDescent="0.25">
      <c r="A98" s="115"/>
      <c r="B98" s="116"/>
      <c r="C98" s="327"/>
      <c r="D98" s="136"/>
      <c r="E98" s="1758" t="s">
        <v>511</v>
      </c>
      <c r="F98" s="1538" t="s">
        <v>512</v>
      </c>
      <c r="G98" s="1471" t="s">
        <v>30</v>
      </c>
      <c r="H98" s="1732">
        <v>60</v>
      </c>
      <c r="I98" s="1753">
        <v>0</v>
      </c>
      <c r="J98" s="1794">
        <v>0</v>
      </c>
      <c r="K98" s="1849" t="s">
        <v>371</v>
      </c>
      <c r="L98" s="1851">
        <v>100</v>
      </c>
      <c r="M98" s="1752">
        <v>0</v>
      </c>
      <c r="N98" s="1845">
        <v>0</v>
      </c>
      <c r="O98" s="1852"/>
      <c r="P98" s="1484"/>
      <c r="Q98" s="1727"/>
    </row>
    <row r="99" spans="1:17" ht="13.5" customHeight="1" x14ac:dyDescent="0.25">
      <c r="A99" s="115"/>
      <c r="B99" s="116"/>
      <c r="C99" s="327"/>
      <c r="D99" s="136"/>
      <c r="E99" s="1759"/>
      <c r="F99" s="1651"/>
      <c r="G99" s="1652"/>
      <c r="H99" s="1733"/>
      <c r="I99" s="1754"/>
      <c r="J99" s="1795"/>
      <c r="K99" s="1850"/>
      <c r="L99" s="1752"/>
      <c r="M99" s="1752"/>
      <c r="N99" s="1845"/>
      <c r="O99" s="1852"/>
      <c r="P99" s="1484"/>
      <c r="Q99" s="1727"/>
    </row>
    <row r="100" spans="1:17" ht="28.9" customHeight="1" x14ac:dyDescent="0.25">
      <c r="A100" s="115"/>
      <c r="B100" s="116"/>
      <c r="C100" s="327"/>
      <c r="D100" s="136"/>
      <c r="E100" s="1758" t="s">
        <v>513</v>
      </c>
      <c r="F100" s="1537" t="s">
        <v>514</v>
      </c>
      <c r="G100" s="125" t="s">
        <v>30</v>
      </c>
      <c r="H100" s="854">
        <v>185</v>
      </c>
      <c r="I100" s="325">
        <v>225</v>
      </c>
      <c r="J100" s="325">
        <v>225</v>
      </c>
      <c r="K100" s="125" t="s">
        <v>515</v>
      </c>
      <c r="L100" s="125">
        <v>2.2999999999999998</v>
      </c>
      <c r="M100" s="125">
        <v>2.6</v>
      </c>
      <c r="N100" s="816">
        <v>2.6</v>
      </c>
      <c r="O100" s="1852"/>
      <c r="P100" s="1484"/>
      <c r="Q100" s="1727"/>
    </row>
    <row r="101" spans="1:17" ht="26.25" customHeight="1" x14ac:dyDescent="0.25">
      <c r="A101" s="115"/>
      <c r="B101" s="116"/>
      <c r="C101" s="327"/>
      <c r="D101" s="136"/>
      <c r="E101" s="1759"/>
      <c r="F101" s="1538"/>
      <c r="G101" s="125" t="s">
        <v>74</v>
      </c>
      <c r="H101" s="854">
        <v>30</v>
      </c>
      <c r="I101" s="854">
        <v>30</v>
      </c>
      <c r="J101" s="854">
        <v>30</v>
      </c>
      <c r="K101" s="125" t="s">
        <v>516</v>
      </c>
      <c r="L101" s="326">
        <v>0.7</v>
      </c>
      <c r="M101" s="326">
        <v>0.7</v>
      </c>
      <c r="N101" s="920">
        <v>0.6</v>
      </c>
      <c r="O101" s="1852"/>
      <c r="P101" s="1484"/>
      <c r="Q101" s="1727"/>
    </row>
    <row r="102" spans="1:17" ht="39" customHeight="1" x14ac:dyDescent="0.25">
      <c r="A102" s="115"/>
      <c r="B102" s="116"/>
      <c r="C102" s="327"/>
      <c r="D102" s="136"/>
      <c r="E102" s="304" t="s">
        <v>517</v>
      </c>
      <c r="F102" s="321" t="s">
        <v>518</v>
      </c>
      <c r="G102" s="118" t="s">
        <v>74</v>
      </c>
      <c r="H102" s="854">
        <v>23</v>
      </c>
      <c r="I102" s="854">
        <v>23</v>
      </c>
      <c r="J102" s="854">
        <v>21</v>
      </c>
      <c r="K102" s="125" t="s">
        <v>519</v>
      </c>
      <c r="L102" s="326">
        <v>2</v>
      </c>
      <c r="M102" s="326">
        <v>2</v>
      </c>
      <c r="N102" s="920">
        <v>2</v>
      </c>
      <c r="O102" s="1852"/>
      <c r="P102" s="1484"/>
      <c r="Q102" s="1727"/>
    </row>
    <row r="103" spans="1:17" ht="26.25" customHeight="1" x14ac:dyDescent="0.25">
      <c r="A103" s="115"/>
      <c r="B103" s="116"/>
      <c r="C103" s="327"/>
      <c r="D103" s="136"/>
      <c r="E103" s="304" t="s">
        <v>520</v>
      </c>
      <c r="F103" s="321" t="s">
        <v>521</v>
      </c>
      <c r="G103" s="118" t="s">
        <v>30</v>
      </c>
      <c r="H103" s="854">
        <v>0</v>
      </c>
      <c r="I103" s="854">
        <v>70</v>
      </c>
      <c r="J103" s="854">
        <v>70</v>
      </c>
      <c r="K103" s="125" t="s">
        <v>502</v>
      </c>
      <c r="L103" s="326">
        <v>0</v>
      </c>
      <c r="M103" s="326">
        <v>0.7</v>
      </c>
      <c r="N103" s="920">
        <v>0.7</v>
      </c>
      <c r="O103" s="1852"/>
      <c r="P103" s="1484"/>
      <c r="Q103" s="1727"/>
    </row>
    <row r="104" spans="1:17" ht="30" customHeight="1" x14ac:dyDescent="0.25">
      <c r="A104" s="115"/>
      <c r="B104" s="116"/>
      <c r="C104" s="327"/>
      <c r="D104" s="136"/>
      <c r="E104" s="304" t="s">
        <v>522</v>
      </c>
      <c r="F104" s="1024" t="s">
        <v>523</v>
      </c>
      <c r="G104" s="125" t="s">
        <v>30</v>
      </c>
      <c r="H104" s="854">
        <v>201</v>
      </c>
      <c r="I104" s="854">
        <v>214</v>
      </c>
      <c r="J104" s="854">
        <v>214</v>
      </c>
      <c r="K104" s="125" t="s">
        <v>496</v>
      </c>
      <c r="L104" s="326">
        <v>1.1000000000000001</v>
      </c>
      <c r="M104" s="326">
        <v>1.1000000000000001</v>
      </c>
      <c r="N104" s="920">
        <v>1</v>
      </c>
      <c r="O104" s="1852"/>
      <c r="P104" s="1484"/>
      <c r="Q104" s="1727"/>
    </row>
    <row r="105" spans="1:17" ht="26.25" customHeight="1" x14ac:dyDescent="0.25">
      <c r="A105" s="115"/>
      <c r="B105" s="116"/>
      <c r="C105" s="327"/>
      <c r="D105" s="136"/>
      <c r="E105" s="935" t="s">
        <v>524</v>
      </c>
      <c r="F105" s="321" t="s">
        <v>525</v>
      </c>
      <c r="G105" s="118" t="s">
        <v>74</v>
      </c>
      <c r="H105" s="854">
        <v>0</v>
      </c>
      <c r="I105" s="854">
        <v>0</v>
      </c>
      <c r="J105" s="854">
        <v>230</v>
      </c>
      <c r="K105" s="125" t="s">
        <v>496</v>
      </c>
      <c r="L105" s="326">
        <v>0</v>
      </c>
      <c r="M105" s="326">
        <v>0</v>
      </c>
      <c r="N105" s="920">
        <v>0.75</v>
      </c>
      <c r="O105" s="1852"/>
      <c r="P105" s="1484"/>
      <c r="Q105" s="1727"/>
    </row>
    <row r="106" spans="1:17" ht="26.25" customHeight="1" x14ac:dyDescent="0.25">
      <c r="A106" s="115"/>
      <c r="B106" s="116"/>
      <c r="C106" s="327"/>
      <c r="D106" s="136"/>
      <c r="E106" s="451" t="s">
        <v>526</v>
      </c>
      <c r="F106" s="1161" t="s">
        <v>527</v>
      </c>
      <c r="G106" s="125" t="s">
        <v>30</v>
      </c>
      <c r="H106" s="854">
        <v>0</v>
      </c>
      <c r="I106" s="854">
        <v>0</v>
      </c>
      <c r="J106" s="854">
        <v>706</v>
      </c>
      <c r="K106" s="125" t="s">
        <v>1493</v>
      </c>
      <c r="L106" s="326">
        <v>0</v>
      </c>
      <c r="M106" s="326">
        <v>0</v>
      </c>
      <c r="N106" s="920">
        <v>3</v>
      </c>
      <c r="O106" s="1852"/>
      <c r="P106" s="1484"/>
      <c r="Q106" s="1727"/>
    </row>
    <row r="107" spans="1:17" ht="18" customHeight="1" x14ac:dyDescent="0.25">
      <c r="A107" s="115"/>
      <c r="B107" s="116"/>
      <c r="C107" s="327"/>
      <c r="D107" s="136"/>
      <c r="E107" s="1841" t="s">
        <v>528</v>
      </c>
      <c r="F107" s="1537" t="s">
        <v>529</v>
      </c>
      <c r="G107" s="125" t="s">
        <v>30</v>
      </c>
      <c r="H107" s="854">
        <v>230</v>
      </c>
      <c r="I107" s="854">
        <v>150</v>
      </c>
      <c r="J107" s="854">
        <v>100</v>
      </c>
      <c r="K107" s="1702" t="s">
        <v>530</v>
      </c>
      <c r="L107" s="1598">
        <v>2.5</v>
      </c>
      <c r="M107" s="1598">
        <v>1.5</v>
      </c>
      <c r="N107" s="1755">
        <v>1</v>
      </c>
      <c r="O107" s="1852"/>
      <c r="P107" s="1484"/>
      <c r="Q107" s="1727"/>
    </row>
    <row r="108" spans="1:17" ht="15.6" customHeight="1" x14ac:dyDescent="0.25">
      <c r="A108" s="115"/>
      <c r="B108" s="116"/>
      <c r="C108" s="327"/>
      <c r="D108" s="136"/>
      <c r="E108" s="1842"/>
      <c r="F108" s="1846"/>
      <c r="G108" s="125" t="s">
        <v>74</v>
      </c>
      <c r="H108" s="326">
        <v>4.3</v>
      </c>
      <c r="I108" s="326">
        <v>5.4</v>
      </c>
      <c r="J108" s="326">
        <v>7.6</v>
      </c>
      <c r="K108" s="1703"/>
      <c r="L108" s="1599"/>
      <c r="M108" s="1599"/>
      <c r="N108" s="1756"/>
      <c r="O108" s="1852"/>
      <c r="P108" s="1459"/>
      <c r="Q108" s="1727"/>
    </row>
    <row r="109" spans="1:17" ht="26.25" customHeight="1" x14ac:dyDescent="0.25">
      <c r="A109" s="115"/>
      <c r="B109" s="116"/>
      <c r="C109" s="327"/>
      <c r="D109" s="136"/>
      <c r="E109" s="936" t="s">
        <v>531</v>
      </c>
      <c r="F109" s="459" t="s">
        <v>532</v>
      </c>
      <c r="G109" s="426" t="s">
        <v>30</v>
      </c>
      <c r="H109" s="854">
        <v>80</v>
      </c>
      <c r="I109" s="854">
        <v>80</v>
      </c>
      <c r="J109" s="854">
        <v>80</v>
      </c>
      <c r="K109" s="125" t="s">
        <v>533</v>
      </c>
      <c r="L109" s="326">
        <v>80</v>
      </c>
      <c r="M109" s="326">
        <v>80</v>
      </c>
      <c r="N109" s="920">
        <v>80</v>
      </c>
      <c r="O109" s="1852"/>
      <c r="P109" s="905" t="s">
        <v>534</v>
      </c>
      <c r="Q109" s="1727"/>
    </row>
    <row r="110" spans="1:17" ht="20.100000000000001" customHeight="1" x14ac:dyDescent="0.25">
      <c r="A110" s="115"/>
      <c r="B110" s="116"/>
      <c r="C110" s="327"/>
      <c r="D110" s="136"/>
      <c r="E110" s="1590" t="s">
        <v>535</v>
      </c>
      <c r="F110" s="1591" t="s">
        <v>536</v>
      </c>
      <c r="G110" s="426" t="s">
        <v>74</v>
      </c>
      <c r="H110" s="854">
        <v>40</v>
      </c>
      <c r="I110" s="854">
        <v>0</v>
      </c>
      <c r="J110" s="854">
        <v>0</v>
      </c>
      <c r="K110" s="265" t="s">
        <v>537</v>
      </c>
      <c r="L110" s="326">
        <v>13</v>
      </c>
      <c r="M110" s="326">
        <v>0</v>
      </c>
      <c r="N110" s="920">
        <v>0</v>
      </c>
      <c r="O110" s="1852"/>
      <c r="P110" s="1796" t="s">
        <v>538</v>
      </c>
      <c r="Q110" s="1577" t="s">
        <v>539</v>
      </c>
    </row>
    <row r="111" spans="1:17" ht="23.1" customHeight="1" x14ac:dyDescent="0.25">
      <c r="A111" s="115"/>
      <c r="B111" s="116"/>
      <c r="C111" s="327"/>
      <c r="D111" s="136"/>
      <c r="E111" s="1590"/>
      <c r="F111" s="1591"/>
      <c r="G111" s="560" t="s">
        <v>30</v>
      </c>
      <c r="H111" s="855">
        <v>50</v>
      </c>
      <c r="I111" s="855">
        <v>0</v>
      </c>
      <c r="J111" s="855">
        <v>0</v>
      </c>
      <c r="K111" s="414" t="s">
        <v>537</v>
      </c>
      <c r="L111" s="917">
        <v>287</v>
      </c>
      <c r="M111" s="917">
        <v>0</v>
      </c>
      <c r="N111" s="918">
        <v>0</v>
      </c>
      <c r="O111" s="1852"/>
      <c r="P111" s="1797"/>
      <c r="Q111" s="1578"/>
    </row>
    <row r="112" spans="1:17" ht="38.25" customHeight="1" x14ac:dyDescent="0.25">
      <c r="A112" s="115"/>
      <c r="B112" s="116"/>
      <c r="C112" s="327"/>
      <c r="D112" s="136"/>
      <c r="E112" s="1829" t="s">
        <v>540</v>
      </c>
      <c r="F112" s="1831" t="s">
        <v>541</v>
      </c>
      <c r="G112" s="1746" t="s">
        <v>355</v>
      </c>
      <c r="H112" s="1604">
        <v>293</v>
      </c>
      <c r="I112" s="1604">
        <v>153</v>
      </c>
      <c r="J112" s="1604">
        <v>30</v>
      </c>
      <c r="K112" s="474" t="s">
        <v>542</v>
      </c>
      <c r="L112" s="326">
        <v>0.72</v>
      </c>
      <c r="M112" s="326">
        <v>0.42</v>
      </c>
      <c r="N112" s="920">
        <v>0.1</v>
      </c>
      <c r="O112" s="1797"/>
      <c r="P112" s="1798" t="s">
        <v>543</v>
      </c>
      <c r="Q112" s="1494" t="s">
        <v>544</v>
      </c>
    </row>
    <row r="113" spans="1:17" ht="41.25" customHeight="1" x14ac:dyDescent="0.25">
      <c r="A113" s="115"/>
      <c r="B113" s="116"/>
      <c r="C113" s="327"/>
      <c r="D113" s="136"/>
      <c r="E113" s="1830"/>
      <c r="F113" s="1832"/>
      <c r="G113" s="1746"/>
      <c r="H113" s="1604"/>
      <c r="I113" s="1604"/>
      <c r="J113" s="1604"/>
      <c r="K113" s="474" t="s">
        <v>545</v>
      </c>
      <c r="L113" s="326">
        <v>2</v>
      </c>
      <c r="M113" s="326">
        <v>1</v>
      </c>
      <c r="N113" s="920">
        <v>1</v>
      </c>
      <c r="O113" s="1797"/>
      <c r="P113" s="1905"/>
      <c r="Q113" s="1495"/>
    </row>
    <row r="114" spans="1:17" ht="26.25" customHeight="1" x14ac:dyDescent="0.25">
      <c r="A114" s="115"/>
      <c r="B114" s="116"/>
      <c r="C114" s="327"/>
      <c r="D114" s="136"/>
      <c r="E114" s="1803" t="s">
        <v>546</v>
      </c>
      <c r="F114" s="1816" t="s">
        <v>547</v>
      </c>
      <c r="G114" s="118" t="s">
        <v>222</v>
      </c>
      <c r="H114" s="921">
        <v>140</v>
      </c>
      <c r="I114" s="921">
        <v>562.6</v>
      </c>
      <c r="J114" s="921">
        <v>0</v>
      </c>
      <c r="K114" s="1929" t="s">
        <v>499</v>
      </c>
      <c r="L114" s="1724">
        <v>0</v>
      </c>
      <c r="M114" s="1724">
        <v>0.61</v>
      </c>
      <c r="N114" s="1725">
        <v>0</v>
      </c>
      <c r="O114" s="1797"/>
      <c r="P114" s="1905"/>
      <c r="Q114" s="1495"/>
    </row>
    <row r="115" spans="1:17" ht="26.25" customHeight="1" x14ac:dyDescent="0.25">
      <c r="A115" s="115"/>
      <c r="B115" s="116"/>
      <c r="C115" s="327"/>
      <c r="D115" s="136"/>
      <c r="E115" s="1803"/>
      <c r="F115" s="1816"/>
      <c r="G115" s="118" t="s">
        <v>40</v>
      </c>
      <c r="H115" s="921">
        <v>105</v>
      </c>
      <c r="I115" s="921">
        <v>423.6</v>
      </c>
      <c r="J115" s="921">
        <v>0</v>
      </c>
      <c r="K115" s="1929"/>
      <c r="L115" s="1724"/>
      <c r="M115" s="1724"/>
      <c r="N115" s="1725"/>
      <c r="O115" s="1797"/>
      <c r="P115" s="1905"/>
      <c r="Q115" s="1495"/>
    </row>
    <row r="116" spans="1:17" ht="26.25" customHeight="1" x14ac:dyDescent="0.25">
      <c r="A116" s="115"/>
      <c r="B116" s="116"/>
      <c r="C116" s="327"/>
      <c r="D116" s="136"/>
      <c r="E116" s="1804"/>
      <c r="F116" s="1817"/>
      <c r="G116" s="121" t="s">
        <v>74</v>
      </c>
      <c r="H116" s="922">
        <v>0</v>
      </c>
      <c r="I116" s="922">
        <v>0</v>
      </c>
      <c r="J116" s="922">
        <v>0</v>
      </c>
      <c r="K116" s="915" t="s">
        <v>496</v>
      </c>
      <c r="L116" s="923">
        <v>0</v>
      </c>
      <c r="M116" s="923">
        <v>1.72</v>
      </c>
      <c r="N116" s="924">
        <v>0</v>
      </c>
      <c r="O116" s="1797"/>
      <c r="P116" s="1796"/>
      <c r="Q116" s="1496"/>
    </row>
    <row r="117" spans="1:17" ht="26.25" customHeight="1" x14ac:dyDescent="0.25">
      <c r="A117" s="115"/>
      <c r="B117" s="116"/>
      <c r="C117" s="327"/>
      <c r="D117" s="136"/>
      <c r="E117" s="1906" t="s">
        <v>548</v>
      </c>
      <c r="F117" s="1651" t="s">
        <v>549</v>
      </c>
      <c r="G117" s="125" t="s">
        <v>30</v>
      </c>
      <c r="H117" s="854">
        <v>30.3</v>
      </c>
      <c r="I117" s="854">
        <v>5.0999999999999996</v>
      </c>
      <c r="J117" s="854">
        <v>0</v>
      </c>
      <c r="K117" s="1746" t="s">
        <v>550</v>
      </c>
      <c r="L117" s="1739">
        <v>0</v>
      </c>
      <c r="M117" s="1739">
        <v>1</v>
      </c>
      <c r="N117" s="1726">
        <v>0</v>
      </c>
      <c r="O117" s="1797"/>
      <c r="P117" s="1494" t="s">
        <v>538</v>
      </c>
      <c r="Q117" s="1798" t="s">
        <v>539</v>
      </c>
    </row>
    <row r="118" spans="1:17" ht="16.5" customHeight="1" x14ac:dyDescent="0.25">
      <c r="A118" s="115"/>
      <c r="B118" s="116"/>
      <c r="C118" s="327"/>
      <c r="D118" s="136"/>
      <c r="E118" s="1906"/>
      <c r="F118" s="1651"/>
      <c r="G118" s="118" t="s">
        <v>40</v>
      </c>
      <c r="H118" s="854">
        <v>1004.4</v>
      </c>
      <c r="I118" s="854">
        <v>167.4</v>
      </c>
      <c r="J118" s="854">
        <v>0</v>
      </c>
      <c r="K118" s="1746"/>
      <c r="L118" s="1739"/>
      <c r="M118" s="1739"/>
      <c r="N118" s="1726"/>
      <c r="O118" s="1797"/>
      <c r="P118" s="1496"/>
      <c r="Q118" s="1796"/>
    </row>
    <row r="119" spans="1:17" ht="16.5" customHeight="1" x14ac:dyDescent="0.25">
      <c r="A119" s="115"/>
      <c r="B119" s="116"/>
      <c r="C119" s="327"/>
      <c r="D119" s="1930" t="s">
        <v>97</v>
      </c>
      <c r="E119" s="1931"/>
      <c r="F119" s="1931"/>
      <c r="G119" s="1931"/>
      <c r="H119" s="904">
        <f>SUM(H79:H118)</f>
        <v>2946</v>
      </c>
      <c r="I119" s="904">
        <f>SUM(I79:I118)</f>
        <v>5268.6</v>
      </c>
      <c r="J119" s="904">
        <f>SUM(J79:J118)</f>
        <v>4348.1000000000004</v>
      </c>
      <c r="K119" s="1932"/>
      <c r="L119" s="1932"/>
      <c r="M119" s="1932"/>
      <c r="N119" s="1932"/>
      <c r="O119" s="1932"/>
      <c r="P119" s="1932"/>
      <c r="Q119" s="1933"/>
    </row>
    <row r="120" spans="1:17" ht="16.5" customHeight="1" x14ac:dyDescent="0.25">
      <c r="A120" s="115"/>
      <c r="B120" s="116"/>
      <c r="C120" s="327"/>
      <c r="D120" s="1715" t="s">
        <v>551</v>
      </c>
      <c r="E120" s="1716"/>
      <c r="F120" s="1716"/>
      <c r="G120" s="1716"/>
      <c r="H120" s="1716"/>
      <c r="I120" s="1716"/>
      <c r="J120" s="1716"/>
      <c r="K120" s="1716"/>
      <c r="L120" s="1716"/>
      <c r="M120" s="1716"/>
      <c r="N120" s="1716"/>
      <c r="O120" s="1716"/>
      <c r="P120" s="1716"/>
      <c r="Q120" s="1717"/>
    </row>
    <row r="121" spans="1:17" ht="30" customHeight="1" x14ac:dyDescent="0.25">
      <c r="A121" s="115"/>
      <c r="B121" s="116"/>
      <c r="C121" s="327"/>
      <c r="D121" s="124"/>
      <c r="E121" s="1583" t="s">
        <v>552</v>
      </c>
      <c r="F121" s="1919" t="s">
        <v>553</v>
      </c>
      <c r="G121" s="1920"/>
      <c r="H121" s="1920"/>
      <c r="I121" s="1920"/>
      <c r="J121" s="1921"/>
      <c r="K121" s="125" t="s">
        <v>554</v>
      </c>
      <c r="L121" s="326">
        <v>17</v>
      </c>
      <c r="M121" s="120">
        <v>19</v>
      </c>
      <c r="N121" s="326">
        <v>21</v>
      </c>
      <c r="O121" s="1585" t="s">
        <v>555</v>
      </c>
      <c r="P121" s="1579" t="s">
        <v>556</v>
      </c>
      <c r="Q121" s="1581" t="s">
        <v>557</v>
      </c>
    </row>
    <row r="122" spans="1:17" ht="28.5" customHeight="1" x14ac:dyDescent="0.25">
      <c r="A122" s="115"/>
      <c r="B122" s="116"/>
      <c r="C122" s="327"/>
      <c r="D122" s="124"/>
      <c r="E122" s="1583"/>
      <c r="F122" s="1922"/>
      <c r="G122" s="1923"/>
      <c r="H122" s="1923"/>
      <c r="I122" s="1923"/>
      <c r="J122" s="1924"/>
      <c r="K122" s="125" t="s">
        <v>558</v>
      </c>
      <c r="L122" s="326">
        <v>85</v>
      </c>
      <c r="M122" s="326">
        <v>102</v>
      </c>
      <c r="N122" s="326">
        <v>117</v>
      </c>
      <c r="O122" s="1585"/>
      <c r="P122" s="1580"/>
      <c r="Q122" s="1582"/>
    </row>
    <row r="123" spans="1:17" ht="37.5" customHeight="1" x14ac:dyDescent="0.25">
      <c r="A123" s="115"/>
      <c r="B123" s="116"/>
      <c r="C123" s="327"/>
      <c r="D123" s="124"/>
      <c r="E123" s="218" t="s">
        <v>559</v>
      </c>
      <c r="F123" s="139" t="s">
        <v>560</v>
      </c>
      <c r="G123" s="475" t="s">
        <v>74</v>
      </c>
      <c r="H123" s="921">
        <v>5500</v>
      </c>
      <c r="I123" s="921">
        <v>3500</v>
      </c>
      <c r="J123" s="921">
        <v>3800</v>
      </c>
      <c r="K123" s="125" t="s">
        <v>561</v>
      </c>
      <c r="L123" s="326">
        <v>17</v>
      </c>
      <c r="M123" s="326">
        <v>15</v>
      </c>
      <c r="N123" s="326">
        <v>16</v>
      </c>
      <c r="O123" s="1585"/>
      <c r="P123" s="280" t="s">
        <v>562</v>
      </c>
      <c r="Q123" s="975" t="s">
        <v>563</v>
      </c>
    </row>
    <row r="124" spans="1:17" ht="25.5" customHeight="1" x14ac:dyDescent="0.25">
      <c r="A124" s="115"/>
      <c r="B124" s="116"/>
      <c r="C124" s="327"/>
      <c r="D124" s="124"/>
      <c r="E124" s="1647" t="s">
        <v>564</v>
      </c>
      <c r="F124" s="1470" t="s">
        <v>565</v>
      </c>
      <c r="G124" s="607" t="s">
        <v>222</v>
      </c>
      <c r="H124" s="921">
        <v>440</v>
      </c>
      <c r="I124" s="921">
        <v>0</v>
      </c>
      <c r="J124" s="921">
        <v>0</v>
      </c>
      <c r="K124" s="125" t="s">
        <v>566</v>
      </c>
      <c r="L124" s="326">
        <v>100</v>
      </c>
      <c r="M124" s="326">
        <v>0</v>
      </c>
      <c r="N124" s="326">
        <v>0</v>
      </c>
      <c r="O124" s="1585"/>
      <c r="P124" s="1579" t="s">
        <v>567</v>
      </c>
      <c r="Q124" s="1581" t="s">
        <v>568</v>
      </c>
    </row>
    <row r="125" spans="1:17" ht="42.6" customHeight="1" x14ac:dyDescent="0.25">
      <c r="A125" s="115"/>
      <c r="B125" s="116"/>
      <c r="C125" s="327"/>
      <c r="D125" s="124"/>
      <c r="E125" s="1648"/>
      <c r="F125" s="1471"/>
      <c r="G125" s="557" t="s">
        <v>30</v>
      </c>
      <c r="H125" s="921">
        <v>100</v>
      </c>
      <c r="I125" s="921">
        <v>100</v>
      </c>
      <c r="J125" s="921">
        <v>100</v>
      </c>
      <c r="K125" s="125" t="s">
        <v>569</v>
      </c>
      <c r="L125" s="326">
        <v>15</v>
      </c>
      <c r="M125" s="326">
        <v>30</v>
      </c>
      <c r="N125" s="326">
        <v>50</v>
      </c>
      <c r="O125" s="1585"/>
      <c r="P125" s="1580"/>
      <c r="Q125" s="1582"/>
    </row>
    <row r="126" spans="1:17" ht="26.25" customHeight="1" x14ac:dyDescent="0.25">
      <c r="A126" s="115"/>
      <c r="B126" s="116"/>
      <c r="C126" s="327"/>
      <c r="D126" s="124"/>
      <c r="E126" s="1909" t="s">
        <v>570</v>
      </c>
      <c r="F126" s="1882" t="s">
        <v>571</v>
      </c>
      <c r="G126" s="118" t="s">
        <v>222</v>
      </c>
      <c r="H126" s="921">
        <v>30</v>
      </c>
      <c r="I126" s="921">
        <v>105</v>
      </c>
      <c r="J126" s="921">
        <v>105</v>
      </c>
      <c r="K126" s="125" t="s">
        <v>572</v>
      </c>
      <c r="L126" s="326">
        <v>1</v>
      </c>
      <c r="M126" s="326">
        <v>0</v>
      </c>
      <c r="N126" s="326">
        <v>0</v>
      </c>
      <c r="O126" s="1585"/>
      <c r="P126" s="1579" t="s">
        <v>573</v>
      </c>
      <c r="Q126" s="1581" t="s">
        <v>574</v>
      </c>
    </row>
    <row r="127" spans="1:17" ht="45" customHeight="1" x14ac:dyDescent="0.25">
      <c r="A127" s="115"/>
      <c r="B127" s="116"/>
      <c r="C127" s="327"/>
      <c r="D127" s="124"/>
      <c r="E127" s="1909"/>
      <c r="F127" s="1882"/>
      <c r="G127" s="244" t="s">
        <v>40</v>
      </c>
      <c r="H127" s="921">
        <v>0</v>
      </c>
      <c r="I127" s="921">
        <v>700</v>
      </c>
      <c r="J127" s="921">
        <v>700</v>
      </c>
      <c r="K127" s="125" t="s">
        <v>575</v>
      </c>
      <c r="L127" s="326">
        <v>0</v>
      </c>
      <c r="M127" s="326">
        <v>25</v>
      </c>
      <c r="N127" s="326">
        <v>50</v>
      </c>
      <c r="O127" s="1585"/>
      <c r="P127" s="1580"/>
      <c r="Q127" s="1582"/>
    </row>
    <row r="128" spans="1:17" ht="29.1" customHeight="1" x14ac:dyDescent="0.25">
      <c r="A128" s="115"/>
      <c r="B128" s="116"/>
      <c r="C128" s="327"/>
      <c r="D128" s="124"/>
      <c r="E128" s="1583" t="s">
        <v>576</v>
      </c>
      <c r="F128" s="1712" t="s">
        <v>577</v>
      </c>
      <c r="G128" s="1470" t="s">
        <v>74</v>
      </c>
      <c r="H128" s="1640">
        <v>90</v>
      </c>
      <c r="I128" s="1640">
        <v>105</v>
      </c>
      <c r="J128" s="1640">
        <v>70</v>
      </c>
      <c r="K128" s="1702" t="s">
        <v>578</v>
      </c>
      <c r="L128" s="1598">
        <v>0.11</v>
      </c>
      <c r="M128" s="1598">
        <v>0.18</v>
      </c>
      <c r="N128" s="1598">
        <v>0.12</v>
      </c>
      <c r="O128" s="1585"/>
      <c r="P128" s="1579" t="s">
        <v>579</v>
      </c>
      <c r="Q128" s="1581" t="s">
        <v>580</v>
      </c>
    </row>
    <row r="129" spans="1:17" ht="42.6" customHeight="1" x14ac:dyDescent="0.25">
      <c r="A129" s="115"/>
      <c r="B129" s="116"/>
      <c r="C129" s="327"/>
      <c r="D129" s="124"/>
      <c r="E129" s="1583"/>
      <c r="F129" s="1712"/>
      <c r="G129" s="1471"/>
      <c r="H129" s="1641"/>
      <c r="I129" s="1641"/>
      <c r="J129" s="1641"/>
      <c r="K129" s="1703"/>
      <c r="L129" s="1599"/>
      <c r="M129" s="1599"/>
      <c r="N129" s="1599"/>
      <c r="O129" s="1585"/>
      <c r="P129" s="1580"/>
      <c r="Q129" s="1582"/>
    </row>
    <row r="130" spans="1:17" ht="21.95" customHeight="1" x14ac:dyDescent="0.25">
      <c r="A130" s="115"/>
      <c r="B130" s="116"/>
      <c r="C130" s="327"/>
      <c r="D130" s="124"/>
      <c r="E130" s="306" t="s">
        <v>581</v>
      </c>
      <c r="F130" s="886" t="s">
        <v>582</v>
      </c>
      <c r="G130" s="886" t="s">
        <v>30</v>
      </c>
      <c r="H130" s="921">
        <v>0</v>
      </c>
      <c r="I130" s="921">
        <v>0</v>
      </c>
      <c r="J130" s="888">
        <v>45</v>
      </c>
      <c r="K130" s="125" t="s">
        <v>583</v>
      </c>
      <c r="L130" s="888">
        <v>0</v>
      </c>
      <c r="M130" s="888">
        <v>0</v>
      </c>
      <c r="N130" s="888">
        <v>1</v>
      </c>
      <c r="O130" s="1585"/>
      <c r="P130" s="1579" t="s">
        <v>38</v>
      </c>
      <c r="Q130" s="1581" t="s">
        <v>584</v>
      </c>
    </row>
    <row r="131" spans="1:17" ht="27.75" customHeight="1" x14ac:dyDescent="0.25">
      <c r="A131" s="115"/>
      <c r="B131" s="116"/>
      <c r="C131" s="327"/>
      <c r="D131" s="124"/>
      <c r="E131" s="300" t="s">
        <v>585</v>
      </c>
      <c r="F131" s="133" t="s">
        <v>586</v>
      </c>
      <c r="G131" s="118" t="s">
        <v>30</v>
      </c>
      <c r="H131" s="921">
        <v>10</v>
      </c>
      <c r="I131" s="921">
        <v>0</v>
      </c>
      <c r="J131" s="921">
        <v>0</v>
      </c>
      <c r="K131" s="125" t="s">
        <v>583</v>
      </c>
      <c r="L131" s="888">
        <v>1</v>
      </c>
      <c r="M131" s="888">
        <v>0</v>
      </c>
      <c r="N131" s="888">
        <v>0</v>
      </c>
      <c r="O131" s="1585"/>
      <c r="P131" s="1903"/>
      <c r="Q131" s="1904"/>
    </row>
    <row r="132" spans="1:17" ht="29.25" customHeight="1" x14ac:dyDescent="0.25">
      <c r="A132" s="115"/>
      <c r="B132" s="116"/>
      <c r="C132" s="327"/>
      <c r="D132" s="124"/>
      <c r="E132" s="1583" t="s">
        <v>587</v>
      </c>
      <c r="F132" s="1712" t="s">
        <v>588</v>
      </c>
      <c r="G132" s="125" t="s">
        <v>30</v>
      </c>
      <c r="H132" s="921">
        <v>7</v>
      </c>
      <c r="I132" s="921">
        <v>5</v>
      </c>
      <c r="J132" s="921">
        <v>6</v>
      </c>
      <c r="K132" s="125" t="s">
        <v>589</v>
      </c>
      <c r="L132" s="888">
        <v>97</v>
      </c>
      <c r="M132" s="888">
        <v>98</v>
      </c>
      <c r="N132" s="888">
        <v>99</v>
      </c>
      <c r="O132" s="1585"/>
      <c r="P132" s="1903"/>
      <c r="Q132" s="1904"/>
    </row>
    <row r="133" spans="1:17" ht="26.25" customHeight="1" x14ac:dyDescent="0.25">
      <c r="A133" s="115"/>
      <c r="B133" s="116"/>
      <c r="C133" s="327"/>
      <c r="D133" s="124"/>
      <c r="E133" s="1583"/>
      <c r="F133" s="1712"/>
      <c r="G133" s="125" t="s">
        <v>355</v>
      </c>
      <c r="H133" s="921">
        <v>256</v>
      </c>
      <c r="I133" s="921">
        <v>109</v>
      </c>
      <c r="J133" s="921">
        <v>130</v>
      </c>
      <c r="K133" s="125" t="s">
        <v>590</v>
      </c>
      <c r="L133" s="888">
        <v>100</v>
      </c>
      <c r="M133" s="888">
        <v>39</v>
      </c>
      <c r="N133" s="888">
        <v>46</v>
      </c>
      <c r="O133" s="1585"/>
      <c r="P133" s="1580"/>
      <c r="Q133" s="1904"/>
    </row>
    <row r="134" spans="1:17" ht="38.450000000000003" customHeight="1" x14ac:dyDescent="0.25">
      <c r="A134" s="115"/>
      <c r="B134" s="116"/>
      <c r="C134" s="327"/>
      <c r="D134" s="124"/>
      <c r="E134" s="462" t="s">
        <v>591</v>
      </c>
      <c r="F134" s="974" t="s">
        <v>592</v>
      </c>
      <c r="G134" s="118" t="s">
        <v>30</v>
      </c>
      <c r="H134" s="921">
        <v>1</v>
      </c>
      <c r="I134" s="921">
        <v>1</v>
      </c>
      <c r="J134" s="921">
        <v>1</v>
      </c>
      <c r="K134" s="125" t="s">
        <v>593</v>
      </c>
      <c r="L134" s="888">
        <v>2</v>
      </c>
      <c r="M134" s="888">
        <v>2</v>
      </c>
      <c r="N134" s="923">
        <v>2</v>
      </c>
      <c r="O134" s="1585"/>
      <c r="P134" s="890" t="s">
        <v>38</v>
      </c>
      <c r="Q134" s="885" t="s">
        <v>584</v>
      </c>
    </row>
    <row r="135" spans="1:17" ht="21" customHeight="1" x14ac:dyDescent="0.25">
      <c r="A135" s="115"/>
      <c r="B135" s="116"/>
      <c r="C135" s="327"/>
      <c r="D135" s="124"/>
      <c r="E135" s="1583" t="s">
        <v>594</v>
      </c>
      <c r="F135" s="1584" t="s">
        <v>595</v>
      </c>
      <c r="G135" s="886" t="s">
        <v>222</v>
      </c>
      <c r="H135" s="921">
        <v>0</v>
      </c>
      <c r="I135" s="921">
        <v>156</v>
      </c>
      <c r="J135" s="921">
        <v>30</v>
      </c>
      <c r="K135" s="1848" t="s">
        <v>596</v>
      </c>
      <c r="L135" s="1724">
        <v>0</v>
      </c>
      <c r="M135" s="1725">
        <v>9</v>
      </c>
      <c r="N135" s="1669">
        <v>5</v>
      </c>
      <c r="O135" s="1586"/>
      <c r="P135" s="1710" t="s">
        <v>597</v>
      </c>
      <c r="Q135" s="1711" t="s">
        <v>584</v>
      </c>
    </row>
    <row r="136" spans="1:17" ht="18" customHeight="1" x14ac:dyDescent="0.25">
      <c r="A136" s="115"/>
      <c r="B136" s="116"/>
      <c r="C136" s="327"/>
      <c r="D136" s="124"/>
      <c r="E136" s="1583"/>
      <c r="F136" s="1584"/>
      <c r="G136" s="886" t="s">
        <v>40</v>
      </c>
      <c r="H136" s="921">
        <v>0</v>
      </c>
      <c r="I136" s="921">
        <v>470</v>
      </c>
      <c r="J136" s="921">
        <v>120</v>
      </c>
      <c r="K136" s="1848"/>
      <c r="L136" s="1724"/>
      <c r="M136" s="1725"/>
      <c r="N136" s="1669"/>
      <c r="O136" s="1586"/>
      <c r="P136" s="1710"/>
      <c r="Q136" s="1711"/>
    </row>
    <row r="137" spans="1:17" ht="15.75" customHeight="1" x14ac:dyDescent="0.25">
      <c r="A137" s="115"/>
      <c r="B137" s="116"/>
      <c r="C137" s="327"/>
      <c r="D137" s="126"/>
      <c r="E137" s="1718" t="s">
        <v>81</v>
      </c>
      <c r="F137" s="1718"/>
      <c r="G137" s="1718"/>
      <c r="H137" s="477">
        <f>SUM(H121:H136)</f>
        <v>6434</v>
      </c>
      <c r="I137" s="477">
        <f>SUM(I121:I136)</f>
        <v>5251</v>
      </c>
      <c r="J137" s="477">
        <f>SUM(J121:J136)</f>
        <v>5107</v>
      </c>
      <c r="K137" s="122"/>
      <c r="L137" s="127"/>
      <c r="M137" s="127"/>
      <c r="N137" s="127"/>
      <c r="O137" s="127"/>
      <c r="P137" s="127"/>
      <c r="Q137" s="128"/>
    </row>
    <row r="138" spans="1:17" ht="15" customHeight="1" thickBot="1" x14ac:dyDescent="0.3">
      <c r="A138" s="115"/>
      <c r="B138" s="116"/>
      <c r="C138" s="468"/>
      <c r="D138" s="1719" t="s">
        <v>97</v>
      </c>
      <c r="E138" s="1719"/>
      <c r="F138" s="1719"/>
      <c r="G138" s="1720"/>
      <c r="H138" s="476">
        <f>SUM(H119+H137)</f>
        <v>9380</v>
      </c>
      <c r="I138" s="476">
        <f>SUM(I119+I137)</f>
        <v>10519.6</v>
      </c>
      <c r="J138" s="476">
        <f>SUM(J119+J137)</f>
        <v>9455.1</v>
      </c>
      <c r="K138" s="1721"/>
      <c r="L138" s="1722"/>
      <c r="M138" s="1722"/>
      <c r="N138" s="1722"/>
      <c r="O138" s="1722"/>
      <c r="P138" s="1722"/>
      <c r="Q138" s="1723"/>
    </row>
    <row r="139" spans="1:17" ht="15" customHeight="1" thickBot="1" x14ac:dyDescent="0.3">
      <c r="A139" s="115"/>
      <c r="B139" s="116"/>
      <c r="C139" s="469" t="s">
        <v>598</v>
      </c>
      <c r="D139" s="1713" t="s">
        <v>599</v>
      </c>
      <c r="E139" s="1713"/>
      <c r="F139" s="1713"/>
      <c r="G139" s="1713"/>
      <c r="H139" s="1713"/>
      <c r="I139" s="1713"/>
      <c r="J139" s="1713"/>
      <c r="K139" s="1713"/>
      <c r="L139" s="1713"/>
      <c r="M139" s="1713"/>
      <c r="N139" s="1713"/>
      <c r="O139" s="1713"/>
      <c r="P139" s="1713"/>
      <c r="Q139" s="1714"/>
    </row>
    <row r="140" spans="1:17" ht="16.5" customHeight="1" x14ac:dyDescent="0.25">
      <c r="A140" s="115"/>
      <c r="B140" s="116"/>
      <c r="C140" s="135"/>
      <c r="D140" s="1715" t="s">
        <v>600</v>
      </c>
      <c r="E140" s="1716"/>
      <c r="F140" s="1716"/>
      <c r="G140" s="1716"/>
      <c r="H140" s="1716"/>
      <c r="I140" s="1716"/>
      <c r="J140" s="1716"/>
      <c r="K140" s="1716"/>
      <c r="L140" s="1716"/>
      <c r="M140" s="1716"/>
      <c r="N140" s="1716"/>
      <c r="O140" s="1716"/>
      <c r="P140" s="1716"/>
      <c r="Q140" s="1717"/>
    </row>
    <row r="141" spans="1:17" ht="28.5" customHeight="1" x14ac:dyDescent="0.25">
      <c r="A141" s="115"/>
      <c r="B141" s="116"/>
      <c r="C141" s="135"/>
      <c r="D141" s="129"/>
      <c r="E141" s="478" t="s">
        <v>601</v>
      </c>
      <c r="F141" s="1910" t="s">
        <v>602</v>
      </c>
      <c r="G141" s="1911"/>
      <c r="H141" s="1911"/>
      <c r="I141" s="1911"/>
      <c r="J141" s="1912"/>
      <c r="K141" s="25" t="s">
        <v>1494</v>
      </c>
      <c r="L141" s="674">
        <v>79</v>
      </c>
      <c r="M141" s="674">
        <v>79</v>
      </c>
      <c r="N141" s="674">
        <v>80</v>
      </c>
      <c r="O141" s="1445" t="s">
        <v>603</v>
      </c>
      <c r="P141" s="1445" t="s">
        <v>604</v>
      </c>
      <c r="Q141" s="1853" t="s">
        <v>605</v>
      </c>
    </row>
    <row r="142" spans="1:17" ht="20.100000000000001" customHeight="1" x14ac:dyDescent="0.25">
      <c r="A142" s="115"/>
      <c r="B142" s="116"/>
      <c r="C142" s="135"/>
      <c r="D142" s="129"/>
      <c r="E142" s="1907" t="s">
        <v>606</v>
      </c>
      <c r="F142" s="1445" t="s">
        <v>607</v>
      </c>
      <c r="G142" s="94" t="s">
        <v>74</v>
      </c>
      <c r="H142" s="726">
        <v>7.5</v>
      </c>
      <c r="I142" s="726">
        <v>148.5</v>
      </c>
      <c r="J142" s="726">
        <v>120</v>
      </c>
      <c r="K142" s="1913" t="s">
        <v>608</v>
      </c>
      <c r="L142" s="1638">
        <v>0</v>
      </c>
      <c r="M142" s="1638">
        <v>0</v>
      </c>
      <c r="N142" s="1638">
        <v>2</v>
      </c>
      <c r="O142" s="1445"/>
      <c r="P142" s="1445"/>
      <c r="Q142" s="1853"/>
    </row>
    <row r="143" spans="1:17" ht="20.45" customHeight="1" x14ac:dyDescent="0.25">
      <c r="A143" s="115"/>
      <c r="B143" s="116"/>
      <c r="C143" s="135"/>
      <c r="D143" s="129"/>
      <c r="E143" s="1907"/>
      <c r="F143" s="1445"/>
      <c r="G143" s="94" t="s">
        <v>40</v>
      </c>
      <c r="H143" s="726">
        <v>42.5</v>
      </c>
      <c r="I143" s="726">
        <v>897.5</v>
      </c>
      <c r="J143" s="726">
        <v>626</v>
      </c>
      <c r="K143" s="1914"/>
      <c r="L143" s="1639"/>
      <c r="M143" s="1639"/>
      <c r="N143" s="1639"/>
      <c r="O143" s="1445"/>
      <c r="P143" s="1445"/>
      <c r="Q143" s="1853"/>
    </row>
    <row r="144" spans="1:17" ht="21.6" customHeight="1" x14ac:dyDescent="0.25">
      <c r="A144" s="115"/>
      <c r="B144" s="116"/>
      <c r="C144" s="135"/>
      <c r="D144" s="129"/>
      <c r="E144" s="1907" t="s">
        <v>609</v>
      </c>
      <c r="F144" s="1908" t="s">
        <v>610</v>
      </c>
      <c r="G144" s="255" t="s">
        <v>74</v>
      </c>
      <c r="H144" s="926">
        <v>0</v>
      </c>
      <c r="I144" s="926">
        <v>22.5</v>
      </c>
      <c r="J144" s="926">
        <v>22.6</v>
      </c>
      <c r="K144" s="1913" t="s">
        <v>608</v>
      </c>
      <c r="L144" s="1638">
        <v>0</v>
      </c>
      <c r="M144" s="1638">
        <v>0</v>
      </c>
      <c r="N144" s="1638">
        <v>1</v>
      </c>
      <c r="O144" s="1445"/>
      <c r="P144" s="1445"/>
      <c r="Q144" s="1853"/>
    </row>
    <row r="145" spans="1:17" ht="20.100000000000001" customHeight="1" x14ac:dyDescent="0.25">
      <c r="A145" s="115"/>
      <c r="B145" s="116"/>
      <c r="C145" s="135"/>
      <c r="D145" s="129"/>
      <c r="E145" s="1907"/>
      <c r="F145" s="1908"/>
      <c r="G145" s="255" t="s">
        <v>40</v>
      </c>
      <c r="H145" s="926">
        <v>0</v>
      </c>
      <c r="I145" s="926">
        <v>128</v>
      </c>
      <c r="J145" s="926">
        <v>128</v>
      </c>
      <c r="K145" s="1914"/>
      <c r="L145" s="1639"/>
      <c r="M145" s="1639"/>
      <c r="N145" s="1639"/>
      <c r="O145" s="1445"/>
      <c r="P145" s="1445"/>
      <c r="Q145" s="1853"/>
    </row>
    <row r="146" spans="1:17" ht="25.9" customHeight="1" x14ac:dyDescent="0.25">
      <c r="A146" s="115"/>
      <c r="B146" s="116"/>
      <c r="C146" s="135"/>
      <c r="D146" s="129"/>
      <c r="E146" s="94" t="s">
        <v>611</v>
      </c>
      <c r="F146" s="131" t="s">
        <v>612</v>
      </c>
      <c r="G146" s="130" t="s">
        <v>74</v>
      </c>
      <c r="H146" s="723">
        <v>10</v>
      </c>
      <c r="I146" s="723">
        <v>10</v>
      </c>
      <c r="J146" s="723">
        <v>0</v>
      </c>
      <c r="K146" s="125" t="s">
        <v>613</v>
      </c>
      <c r="L146" s="120">
        <v>200</v>
      </c>
      <c r="M146" s="120">
        <v>150</v>
      </c>
      <c r="N146" s="120">
        <v>0</v>
      </c>
      <c r="O146" s="1445"/>
      <c r="P146" s="1445"/>
      <c r="Q146" s="1853"/>
    </row>
    <row r="147" spans="1:17" ht="25.9" customHeight="1" x14ac:dyDescent="0.25">
      <c r="A147" s="115"/>
      <c r="B147" s="116"/>
      <c r="C147" s="135"/>
      <c r="D147" s="129"/>
      <c r="E147" s="94" t="s">
        <v>614</v>
      </c>
      <c r="F147" s="131" t="s">
        <v>615</v>
      </c>
      <c r="G147" s="130" t="s">
        <v>74</v>
      </c>
      <c r="H147" s="723">
        <v>0</v>
      </c>
      <c r="I147" s="723">
        <v>3</v>
      </c>
      <c r="J147" s="723">
        <v>0</v>
      </c>
      <c r="K147" s="125" t="s">
        <v>616</v>
      </c>
      <c r="L147" s="120">
        <v>0</v>
      </c>
      <c r="M147" s="120">
        <v>80</v>
      </c>
      <c r="N147" s="120">
        <v>0</v>
      </c>
      <c r="O147" s="1445"/>
      <c r="P147" s="1445"/>
      <c r="Q147" s="1853"/>
    </row>
    <row r="148" spans="1:17" ht="25.9" customHeight="1" x14ac:dyDescent="0.25">
      <c r="A148" s="115"/>
      <c r="B148" s="116"/>
      <c r="C148" s="135"/>
      <c r="D148" s="129"/>
      <c r="E148" s="478" t="s">
        <v>617</v>
      </c>
      <c r="F148" s="971" t="s">
        <v>618</v>
      </c>
      <c r="G148" s="925" t="s">
        <v>74</v>
      </c>
      <c r="H148" s="887">
        <v>0</v>
      </c>
      <c r="I148" s="887">
        <v>0</v>
      </c>
      <c r="J148" s="887">
        <v>0</v>
      </c>
      <c r="K148" s="25" t="s">
        <v>619</v>
      </c>
      <c r="L148" s="151">
        <v>30</v>
      </c>
      <c r="M148" s="151">
        <v>60</v>
      </c>
      <c r="N148" s="151">
        <v>100</v>
      </c>
      <c r="O148" s="1445"/>
      <c r="P148" s="1445"/>
      <c r="Q148" s="1853"/>
    </row>
    <row r="149" spans="1:17" ht="57" customHeight="1" x14ac:dyDescent="0.25">
      <c r="A149" s="115"/>
      <c r="B149" s="116"/>
      <c r="C149" s="135"/>
      <c r="D149" s="129"/>
      <c r="E149" s="478" t="s">
        <v>620</v>
      </c>
      <c r="F149" s="971" t="s">
        <v>621</v>
      </c>
      <c r="G149" s="255" t="s">
        <v>30</v>
      </c>
      <c r="H149" s="926">
        <v>1</v>
      </c>
      <c r="I149" s="926">
        <v>1</v>
      </c>
      <c r="J149" s="926">
        <v>1</v>
      </c>
      <c r="K149" s="25" t="s">
        <v>622</v>
      </c>
      <c r="L149" s="151">
        <v>1</v>
      </c>
      <c r="M149" s="151">
        <v>1</v>
      </c>
      <c r="N149" s="151">
        <v>1</v>
      </c>
      <c r="O149" s="1445"/>
      <c r="P149" s="1445"/>
      <c r="Q149" s="1853"/>
    </row>
    <row r="150" spans="1:17" ht="25.5" customHeight="1" x14ac:dyDescent="0.25">
      <c r="A150" s="115"/>
      <c r="B150" s="116"/>
      <c r="C150" s="470"/>
      <c r="D150" s="129"/>
      <c r="E150" s="94" t="s">
        <v>623</v>
      </c>
      <c r="F150" s="26" t="s">
        <v>624</v>
      </c>
      <c r="G150" s="94" t="s">
        <v>625</v>
      </c>
      <c r="H150" s="726">
        <v>1</v>
      </c>
      <c r="I150" s="726">
        <v>1</v>
      </c>
      <c r="J150" s="726">
        <v>1</v>
      </c>
      <c r="K150" s="25" t="s">
        <v>626</v>
      </c>
      <c r="L150" s="674">
        <v>1</v>
      </c>
      <c r="M150" s="674">
        <v>1</v>
      </c>
      <c r="N150" s="674">
        <v>1</v>
      </c>
      <c r="O150" s="1445"/>
      <c r="P150" s="1445"/>
      <c r="Q150" s="1853"/>
    </row>
    <row r="151" spans="1:17" ht="15" customHeight="1" thickBot="1" x14ac:dyDescent="0.3">
      <c r="A151" s="115"/>
      <c r="B151" s="116"/>
      <c r="C151" s="470"/>
      <c r="D151" s="1747" t="s">
        <v>81</v>
      </c>
      <c r="E151" s="1718"/>
      <c r="F151" s="1718"/>
      <c r="G151" s="1934"/>
      <c r="H151" s="555">
        <f>SUM(H141:H150)</f>
        <v>62</v>
      </c>
      <c r="I151" s="555">
        <f t="shared" ref="I151:J151" si="1">SUM(I141:I150)</f>
        <v>1211.5</v>
      </c>
      <c r="J151" s="555">
        <f t="shared" si="1"/>
        <v>898.6</v>
      </c>
      <c r="K151" s="499"/>
      <c r="L151" s="499"/>
      <c r="M151" s="499"/>
      <c r="N151" s="499"/>
      <c r="O151" s="499"/>
      <c r="P151" s="499"/>
      <c r="Q151" s="556"/>
    </row>
    <row r="152" spans="1:17" ht="18" customHeight="1" x14ac:dyDescent="0.25">
      <c r="A152" s="115"/>
      <c r="B152" s="116"/>
      <c r="C152" s="470"/>
      <c r="D152" s="1947" t="s">
        <v>627</v>
      </c>
      <c r="E152" s="1948"/>
      <c r="F152" s="1949"/>
      <c r="G152" s="1949"/>
      <c r="H152" s="1949"/>
      <c r="I152" s="1949"/>
      <c r="J152" s="1949"/>
      <c r="K152" s="1948"/>
      <c r="L152" s="1949"/>
      <c r="M152" s="1949"/>
      <c r="N152" s="1949"/>
      <c r="O152" s="1948"/>
      <c r="P152" s="1948"/>
      <c r="Q152" s="1950"/>
    </row>
    <row r="153" spans="1:17" ht="27.6" customHeight="1" x14ac:dyDescent="0.25">
      <c r="A153" s="115"/>
      <c r="B153" s="116"/>
      <c r="C153" s="470"/>
      <c r="D153" s="129"/>
      <c r="E153" s="1953" t="s">
        <v>628</v>
      </c>
      <c r="F153" s="1955" t="s">
        <v>629</v>
      </c>
      <c r="G153" s="1951" t="s">
        <v>625</v>
      </c>
      <c r="H153" s="1952">
        <v>25</v>
      </c>
      <c r="I153" s="1952">
        <v>25</v>
      </c>
      <c r="J153" s="1952">
        <v>25</v>
      </c>
      <c r="K153" s="1024" t="s">
        <v>630</v>
      </c>
      <c r="L153" s="919">
        <v>5</v>
      </c>
      <c r="M153" s="919">
        <v>5</v>
      </c>
      <c r="N153" s="919">
        <v>5</v>
      </c>
      <c r="O153" s="1974" t="s">
        <v>631</v>
      </c>
      <c r="P153" s="1453" t="s">
        <v>604</v>
      </c>
      <c r="Q153" s="1966" t="s">
        <v>584</v>
      </c>
    </row>
    <row r="154" spans="1:17" ht="52.15" customHeight="1" x14ac:dyDescent="0.25">
      <c r="A154" s="115"/>
      <c r="B154" s="116"/>
      <c r="C154" s="470"/>
      <c r="D154" s="129"/>
      <c r="E154" s="1954"/>
      <c r="F154" s="1955"/>
      <c r="G154" s="1951"/>
      <c r="H154" s="1952"/>
      <c r="I154" s="1952"/>
      <c r="J154" s="1952"/>
      <c r="K154" s="957" t="s">
        <v>632</v>
      </c>
      <c r="L154" s="919">
        <v>6</v>
      </c>
      <c r="M154" s="919">
        <v>6</v>
      </c>
      <c r="N154" s="919">
        <v>6</v>
      </c>
      <c r="O154" s="1975"/>
      <c r="P154" s="1454"/>
      <c r="Q154" s="1967"/>
    </row>
    <row r="155" spans="1:17" ht="30" customHeight="1" x14ac:dyDescent="0.25">
      <c r="A155" s="115"/>
      <c r="B155" s="116"/>
      <c r="C155" s="470"/>
      <c r="D155" s="129"/>
      <c r="E155" s="1978" t="s">
        <v>633</v>
      </c>
      <c r="F155" s="1969" t="s">
        <v>634</v>
      </c>
      <c r="G155" s="1970"/>
      <c r="H155" s="1970"/>
      <c r="I155" s="1970"/>
      <c r="J155" s="1971"/>
      <c r="K155" s="279" t="s">
        <v>635</v>
      </c>
      <c r="L155" s="991">
        <v>1856</v>
      </c>
      <c r="M155" s="991">
        <v>500</v>
      </c>
      <c r="N155" s="991">
        <v>500</v>
      </c>
      <c r="O155" s="1976"/>
      <c r="P155" s="1454"/>
      <c r="Q155" s="1967"/>
    </row>
    <row r="156" spans="1:17" ht="29.25" customHeight="1" x14ac:dyDescent="0.25">
      <c r="A156" s="115"/>
      <c r="B156" s="116"/>
      <c r="C156" s="470"/>
      <c r="D156" s="129"/>
      <c r="E156" s="1979"/>
      <c r="F156" s="1861"/>
      <c r="G156" s="1862"/>
      <c r="H156" s="1862"/>
      <c r="I156" s="1862"/>
      <c r="J156" s="1863"/>
      <c r="K156" s="279" t="s">
        <v>636</v>
      </c>
      <c r="L156" s="991">
        <v>5</v>
      </c>
      <c r="M156" s="991">
        <v>5</v>
      </c>
      <c r="N156" s="991">
        <v>5</v>
      </c>
      <c r="O156" s="1976"/>
      <c r="P156" s="1454"/>
      <c r="Q156" s="1967"/>
    </row>
    <row r="157" spans="1:17" ht="42.6" customHeight="1" x14ac:dyDescent="0.25">
      <c r="A157" s="115"/>
      <c r="B157" s="116"/>
      <c r="C157" s="470"/>
      <c r="D157" s="129"/>
      <c r="E157" s="94" t="s">
        <v>637</v>
      </c>
      <c r="F157" s="26" t="s">
        <v>638</v>
      </c>
      <c r="G157" s="94" t="s">
        <v>625</v>
      </c>
      <c r="H157" s="926">
        <v>4</v>
      </c>
      <c r="I157" s="926">
        <v>5</v>
      </c>
      <c r="J157" s="926">
        <v>5</v>
      </c>
      <c r="K157" s="25" t="s">
        <v>371</v>
      </c>
      <c r="L157" s="151">
        <v>100</v>
      </c>
      <c r="M157" s="151">
        <v>100</v>
      </c>
      <c r="N157" s="151">
        <v>100</v>
      </c>
      <c r="O157" s="1976"/>
      <c r="P157" s="1454"/>
      <c r="Q157" s="1967"/>
    </row>
    <row r="158" spans="1:17" ht="25.5" customHeight="1" x14ac:dyDescent="0.25">
      <c r="A158" s="115"/>
      <c r="B158" s="116"/>
      <c r="C158" s="470"/>
      <c r="D158" s="129"/>
      <c r="E158" s="94" t="s">
        <v>639</v>
      </c>
      <c r="F158" s="26" t="s">
        <v>640</v>
      </c>
      <c r="G158" s="94" t="s">
        <v>30</v>
      </c>
      <c r="H158" s="926">
        <v>20</v>
      </c>
      <c r="I158" s="926">
        <v>5</v>
      </c>
      <c r="J158" s="926">
        <v>5</v>
      </c>
      <c r="K158" s="25" t="s">
        <v>641</v>
      </c>
      <c r="L158" s="151">
        <v>6</v>
      </c>
      <c r="M158" s="151">
        <v>1</v>
      </c>
      <c r="N158" s="151">
        <v>1</v>
      </c>
      <c r="O158" s="1976"/>
      <c r="P158" s="1454"/>
      <c r="Q158" s="1967"/>
    </row>
    <row r="159" spans="1:17" ht="25.9" customHeight="1" x14ac:dyDescent="0.25">
      <c r="A159" s="115"/>
      <c r="B159" s="116"/>
      <c r="C159" s="470"/>
      <c r="D159" s="129"/>
      <c r="E159" s="486" t="s">
        <v>642</v>
      </c>
      <c r="F159" s="1935" t="s">
        <v>643</v>
      </c>
      <c r="G159" s="1936"/>
      <c r="H159" s="1936"/>
      <c r="I159" s="1936"/>
      <c r="J159" s="1937"/>
      <c r="K159" s="1033" t="s">
        <v>644</v>
      </c>
      <c r="L159" s="1162">
        <v>4</v>
      </c>
      <c r="M159" s="1162">
        <v>4</v>
      </c>
      <c r="N159" s="1162">
        <v>4</v>
      </c>
      <c r="O159" s="1976"/>
      <c r="P159" s="1454"/>
      <c r="Q159" s="1967"/>
    </row>
    <row r="160" spans="1:17" ht="25.9" customHeight="1" x14ac:dyDescent="0.25">
      <c r="A160" s="115"/>
      <c r="B160" s="116"/>
      <c r="C160" s="470"/>
      <c r="D160" s="129"/>
      <c r="E160" s="487" t="s">
        <v>645</v>
      </c>
      <c r="F160" s="336" t="s">
        <v>646</v>
      </c>
      <c r="G160" s="337" t="s">
        <v>30</v>
      </c>
      <c r="H160" s="338">
        <v>5</v>
      </c>
      <c r="I160" s="338">
        <v>5</v>
      </c>
      <c r="J160" s="338">
        <v>8</v>
      </c>
      <c r="K160" s="332" t="s">
        <v>647</v>
      </c>
      <c r="L160" s="339">
        <v>2</v>
      </c>
      <c r="M160" s="339">
        <v>2</v>
      </c>
      <c r="N160" s="339">
        <v>2</v>
      </c>
      <c r="O160" s="1975"/>
      <c r="P160" s="1454"/>
      <c r="Q160" s="1967"/>
    </row>
    <row r="161" spans="1:23" ht="25.9" customHeight="1" x14ac:dyDescent="0.25">
      <c r="A161" s="115"/>
      <c r="B161" s="116"/>
      <c r="C161" s="470"/>
      <c r="D161" s="129"/>
      <c r="E161" s="94" t="s">
        <v>648</v>
      </c>
      <c r="F161" s="130" t="s">
        <v>649</v>
      </c>
      <c r="G161" s="94" t="s">
        <v>107</v>
      </c>
      <c r="H161" s="1220">
        <v>30</v>
      </c>
      <c r="I161" s="854">
        <v>30</v>
      </c>
      <c r="J161" s="854">
        <v>35</v>
      </c>
      <c r="K161" s="125" t="s">
        <v>650</v>
      </c>
      <c r="L161" s="326">
        <v>150</v>
      </c>
      <c r="M161" s="326">
        <v>150</v>
      </c>
      <c r="N161" s="326">
        <v>170</v>
      </c>
      <c r="O161" s="1975"/>
      <c r="P161" s="1454"/>
      <c r="Q161" s="1967"/>
    </row>
    <row r="162" spans="1:23" ht="25.9" customHeight="1" x14ac:dyDescent="0.25">
      <c r="A162" s="115"/>
      <c r="B162" s="116"/>
      <c r="C162" s="470"/>
      <c r="D162" s="129"/>
      <c r="E162" s="305" t="s">
        <v>651</v>
      </c>
      <c r="F162" s="340" t="s">
        <v>652</v>
      </c>
      <c r="G162" s="341" t="s">
        <v>40</v>
      </c>
      <c r="H162" s="855">
        <v>5</v>
      </c>
      <c r="I162" s="855">
        <v>5</v>
      </c>
      <c r="J162" s="855">
        <v>5</v>
      </c>
      <c r="K162" s="917" t="s">
        <v>653</v>
      </c>
      <c r="L162" s="917">
        <v>20</v>
      </c>
      <c r="M162" s="917">
        <v>20</v>
      </c>
      <c r="N162" s="917">
        <v>20</v>
      </c>
      <c r="O162" s="1975"/>
      <c r="P162" s="1454"/>
      <c r="Q162" s="1967"/>
    </row>
    <row r="163" spans="1:23" ht="25.9" customHeight="1" x14ac:dyDescent="0.25">
      <c r="A163" s="115"/>
      <c r="B163" s="116"/>
      <c r="C163" s="470"/>
      <c r="D163" s="129"/>
      <c r="E163" s="487" t="s">
        <v>654</v>
      </c>
      <c r="F163" s="335" t="s">
        <v>655</v>
      </c>
      <c r="G163" s="334" t="s">
        <v>625</v>
      </c>
      <c r="H163" s="1034">
        <v>5</v>
      </c>
      <c r="I163" s="1034">
        <v>5</v>
      </c>
      <c r="J163" s="1034">
        <v>5</v>
      </c>
      <c r="K163" s="333" t="s">
        <v>650</v>
      </c>
      <c r="L163" s="1035">
        <v>25</v>
      </c>
      <c r="M163" s="1035">
        <v>25</v>
      </c>
      <c r="N163" s="1035">
        <v>25</v>
      </c>
      <c r="O163" s="1975"/>
      <c r="P163" s="1454"/>
      <c r="Q163" s="1967"/>
    </row>
    <row r="164" spans="1:23" ht="41.25" customHeight="1" x14ac:dyDescent="0.25">
      <c r="A164" s="115"/>
      <c r="B164" s="116"/>
      <c r="C164" s="470"/>
      <c r="D164" s="129"/>
      <c r="E164" s="937" t="s">
        <v>656</v>
      </c>
      <c r="F164" s="976" t="s">
        <v>657</v>
      </c>
      <c r="G164" s="891" t="s">
        <v>625</v>
      </c>
      <c r="H164" s="1163">
        <v>5</v>
      </c>
      <c r="I164" s="1163">
        <v>5</v>
      </c>
      <c r="J164" s="1163">
        <v>5</v>
      </c>
      <c r="K164" s="229" t="s">
        <v>658</v>
      </c>
      <c r="L164" s="1164">
        <v>0.2</v>
      </c>
      <c r="M164" s="1164">
        <v>0.2</v>
      </c>
      <c r="N164" s="1164">
        <v>0.2</v>
      </c>
      <c r="O164" s="1976"/>
      <c r="P164" s="1454"/>
      <c r="Q164" s="1967"/>
    </row>
    <row r="165" spans="1:23" ht="25.9" customHeight="1" x14ac:dyDescent="0.25">
      <c r="A165" s="115"/>
      <c r="B165" s="116"/>
      <c r="C165" s="470"/>
      <c r="D165" s="129"/>
      <c r="E165" s="1985" t="s">
        <v>659</v>
      </c>
      <c r="F165" s="1859" t="s">
        <v>660</v>
      </c>
      <c r="G165" s="599" t="s">
        <v>30</v>
      </c>
      <c r="H165" s="1025">
        <v>10</v>
      </c>
      <c r="I165" s="1025">
        <v>10</v>
      </c>
      <c r="J165" s="1025">
        <v>10</v>
      </c>
      <c r="K165" s="1240" t="s">
        <v>661</v>
      </c>
      <c r="L165" s="1946">
        <v>10</v>
      </c>
      <c r="M165" s="1946">
        <v>10</v>
      </c>
      <c r="N165" s="1946">
        <v>10</v>
      </c>
      <c r="O165" s="1975"/>
      <c r="P165" s="1454"/>
      <c r="Q165" s="1967"/>
    </row>
    <row r="166" spans="1:23" ht="22.9" customHeight="1" x14ac:dyDescent="0.25">
      <c r="A166" s="115"/>
      <c r="B166" s="116"/>
      <c r="C166" s="470"/>
      <c r="D166" s="129"/>
      <c r="E166" s="1986"/>
      <c r="F166" s="1987"/>
      <c r="G166" s="599" t="s">
        <v>107</v>
      </c>
      <c r="H166" s="1025">
        <v>52</v>
      </c>
      <c r="I166" s="1025">
        <v>42</v>
      </c>
      <c r="J166" s="1025">
        <v>42</v>
      </c>
      <c r="K166" s="1240"/>
      <c r="L166" s="1946"/>
      <c r="M166" s="1946"/>
      <c r="N166" s="1946"/>
      <c r="O166" s="1975"/>
      <c r="P166" s="1454"/>
      <c r="Q166" s="1967"/>
    </row>
    <row r="167" spans="1:23" ht="27" customHeight="1" x14ac:dyDescent="0.25">
      <c r="A167" s="115"/>
      <c r="B167" s="116"/>
      <c r="C167" s="470"/>
      <c r="D167" s="129"/>
      <c r="E167" s="488" t="s">
        <v>662</v>
      </c>
      <c r="F167" s="1972" t="s">
        <v>663</v>
      </c>
      <c r="G167" s="1862"/>
      <c r="H167" s="1862"/>
      <c r="I167" s="1862"/>
      <c r="J167" s="1973"/>
      <c r="K167" s="415" t="s">
        <v>664</v>
      </c>
      <c r="L167" s="1106">
        <v>1</v>
      </c>
      <c r="M167" s="1106">
        <v>1</v>
      </c>
      <c r="N167" s="1106">
        <v>1</v>
      </c>
      <c r="O167" s="1975"/>
      <c r="P167" s="1454"/>
      <c r="Q167" s="1967"/>
    </row>
    <row r="168" spans="1:23" ht="19.5" customHeight="1" x14ac:dyDescent="0.25">
      <c r="A168" s="115"/>
      <c r="B168" s="116"/>
      <c r="C168" s="470"/>
      <c r="D168" s="129"/>
      <c r="E168" s="255" t="s">
        <v>665</v>
      </c>
      <c r="F168" s="48" t="s">
        <v>666</v>
      </c>
      <c r="G168" s="255" t="s">
        <v>30</v>
      </c>
      <c r="H168" s="926">
        <v>16</v>
      </c>
      <c r="I168" s="926">
        <v>16</v>
      </c>
      <c r="J168" s="926">
        <v>16</v>
      </c>
      <c r="K168" s="25" t="s">
        <v>667</v>
      </c>
      <c r="L168" s="151">
        <v>1</v>
      </c>
      <c r="M168" s="151">
        <v>1</v>
      </c>
      <c r="N168" s="151">
        <v>1</v>
      </c>
      <c r="O168" s="1975"/>
      <c r="P168" s="1454"/>
      <c r="Q168" s="1967"/>
    </row>
    <row r="169" spans="1:23" ht="25.5" customHeight="1" x14ac:dyDescent="0.25">
      <c r="A169" s="115"/>
      <c r="B169" s="116"/>
      <c r="C169" s="470"/>
      <c r="D169" s="129"/>
      <c r="E169" s="489" t="s">
        <v>668</v>
      </c>
      <c r="F169" s="1165" t="s">
        <v>669</v>
      </c>
      <c r="G169" s="342" t="s">
        <v>625</v>
      </c>
      <c r="H169" s="1102">
        <v>128.5</v>
      </c>
      <c r="I169" s="1102">
        <v>120</v>
      </c>
      <c r="J169" s="1102">
        <v>120</v>
      </c>
      <c r="K169" s="1103" t="s">
        <v>670</v>
      </c>
      <c r="L169" s="1104">
        <v>10</v>
      </c>
      <c r="M169" s="1104">
        <v>10</v>
      </c>
      <c r="N169" s="1104">
        <v>10</v>
      </c>
      <c r="O169" s="1977"/>
      <c r="P169" s="1455"/>
      <c r="Q169" s="1968"/>
    </row>
    <row r="170" spans="1:23" ht="15" customHeight="1" thickBot="1" x14ac:dyDescent="0.3">
      <c r="A170" s="115"/>
      <c r="B170" s="116"/>
      <c r="C170" s="470"/>
      <c r="D170" s="471"/>
      <c r="E170" s="1960" t="s">
        <v>81</v>
      </c>
      <c r="F170" s="1961"/>
      <c r="G170" s="1962"/>
      <c r="H170" s="485">
        <f>SUM(H153:H169)</f>
        <v>305.5</v>
      </c>
      <c r="I170" s="485">
        <f>SUM(I153:I169)</f>
        <v>273</v>
      </c>
      <c r="J170" s="485">
        <f>SUM(J153:J169)</f>
        <v>281</v>
      </c>
      <c r="K170" s="473"/>
      <c r="L170" s="137"/>
      <c r="M170" s="137"/>
      <c r="N170" s="137"/>
      <c r="O170" s="137"/>
      <c r="P170" s="137"/>
      <c r="Q170" s="138"/>
    </row>
    <row r="171" spans="1:23" ht="16.899999999999999" customHeight="1" thickBot="1" x14ac:dyDescent="0.3">
      <c r="A171" s="115"/>
      <c r="B171" s="116"/>
      <c r="C171" s="1673" t="s">
        <v>671</v>
      </c>
      <c r="D171" s="1674"/>
      <c r="E171" s="1674"/>
      <c r="F171" s="1674"/>
      <c r="G171" s="490"/>
      <c r="H171" s="490"/>
      <c r="I171" s="490"/>
      <c r="J171" s="490"/>
      <c r="K171" s="490"/>
      <c r="L171" s="490"/>
      <c r="M171" s="490"/>
      <c r="N171" s="490"/>
      <c r="O171" s="490"/>
      <c r="P171" s="490"/>
      <c r="Q171" s="491"/>
    </row>
    <row r="172" spans="1:23" ht="17.25" customHeight="1" x14ac:dyDescent="0.25">
      <c r="A172" s="115"/>
      <c r="B172" s="116"/>
      <c r="C172" s="470"/>
      <c r="D172" s="1963" t="s">
        <v>672</v>
      </c>
      <c r="E172" s="1964"/>
      <c r="F172" s="1964"/>
      <c r="G172" s="1964"/>
      <c r="H172" s="1964"/>
      <c r="I172" s="1964"/>
      <c r="J172" s="1964"/>
      <c r="K172" s="1964"/>
      <c r="L172" s="1964"/>
      <c r="M172" s="1964"/>
      <c r="N172" s="1964"/>
      <c r="O172" s="1964"/>
      <c r="P172" s="1964"/>
      <c r="Q172" s="1965"/>
      <c r="R172" s="227"/>
      <c r="S172" s="227"/>
      <c r="T172" s="227"/>
      <c r="U172" s="227"/>
      <c r="V172" s="227"/>
      <c r="W172" s="227"/>
    </row>
    <row r="173" spans="1:23" ht="66" customHeight="1" x14ac:dyDescent="0.25">
      <c r="A173" s="115"/>
      <c r="B173" s="116"/>
      <c r="C173" s="470"/>
      <c r="D173" s="1039"/>
      <c r="E173" s="1166" t="s">
        <v>673</v>
      </c>
      <c r="F173" s="1174" t="s">
        <v>674</v>
      </c>
      <c r="G173" s="1167" t="s">
        <v>30</v>
      </c>
      <c r="H173" s="1168">
        <v>6</v>
      </c>
      <c r="I173" s="1168">
        <v>6</v>
      </c>
      <c r="J173" s="1169">
        <v>6</v>
      </c>
      <c r="K173" s="1040" t="s">
        <v>675</v>
      </c>
      <c r="L173" s="1041">
        <v>2</v>
      </c>
      <c r="M173" s="1041">
        <v>2</v>
      </c>
      <c r="N173" s="1042">
        <v>2</v>
      </c>
      <c r="O173" s="1980" t="s">
        <v>676</v>
      </c>
      <c r="P173" s="1043" t="s">
        <v>141</v>
      </c>
      <c r="Q173" s="1044" t="s">
        <v>39</v>
      </c>
      <c r="R173" s="227"/>
      <c r="S173" s="227"/>
      <c r="T173" s="227"/>
      <c r="U173" s="227"/>
      <c r="V173" s="227"/>
      <c r="W173" s="227"/>
    </row>
    <row r="174" spans="1:23" ht="30.75" customHeight="1" x14ac:dyDescent="0.25">
      <c r="A174" s="115"/>
      <c r="B174" s="116"/>
      <c r="C174" s="470"/>
      <c r="D174" s="1045"/>
      <c r="E174" s="1938" t="s">
        <v>677</v>
      </c>
      <c r="F174" s="1940" t="s">
        <v>678</v>
      </c>
      <c r="G174" s="1170" t="s">
        <v>30</v>
      </c>
      <c r="H174" s="1171">
        <v>10</v>
      </c>
      <c r="I174" s="1171">
        <v>0</v>
      </c>
      <c r="J174" s="1171">
        <v>0</v>
      </c>
      <c r="K174" s="1942" t="s">
        <v>679</v>
      </c>
      <c r="L174" s="1944">
        <v>5</v>
      </c>
      <c r="M174" s="1944">
        <v>0</v>
      </c>
      <c r="N174" s="1956">
        <v>0</v>
      </c>
      <c r="O174" s="1981"/>
      <c r="P174" s="1958" t="s">
        <v>680</v>
      </c>
      <c r="Q174" s="1983" t="s">
        <v>681</v>
      </c>
      <c r="R174" s="227"/>
      <c r="S174" s="227"/>
      <c r="T174" s="227"/>
      <c r="U174" s="227"/>
      <c r="V174" s="227"/>
      <c r="W174" s="227"/>
    </row>
    <row r="175" spans="1:23" ht="45.75" customHeight="1" x14ac:dyDescent="0.25">
      <c r="A175" s="115"/>
      <c r="B175" s="116"/>
      <c r="C175" s="470"/>
      <c r="D175" s="1045"/>
      <c r="E175" s="1939"/>
      <c r="F175" s="1941"/>
      <c r="G175" s="1172" t="s">
        <v>107</v>
      </c>
      <c r="H175" s="1173">
        <v>200</v>
      </c>
      <c r="I175" s="1173">
        <v>0</v>
      </c>
      <c r="J175" s="1173">
        <v>0</v>
      </c>
      <c r="K175" s="1943"/>
      <c r="L175" s="1945"/>
      <c r="M175" s="1945"/>
      <c r="N175" s="1957"/>
      <c r="O175" s="1982"/>
      <c r="P175" s="1959"/>
      <c r="Q175" s="1984"/>
      <c r="R175" s="227"/>
      <c r="S175" s="227"/>
      <c r="T175" s="227"/>
      <c r="U175" s="227"/>
      <c r="V175" s="227"/>
      <c r="W175" s="227"/>
    </row>
    <row r="176" spans="1:23" ht="13.9" customHeight="1" x14ac:dyDescent="0.25">
      <c r="A176" s="115"/>
      <c r="B176" s="116"/>
      <c r="C176" s="135"/>
      <c r="D176" s="1675" t="s">
        <v>81</v>
      </c>
      <c r="E176" s="1676"/>
      <c r="F176" s="1676"/>
      <c r="G176" s="1676"/>
      <c r="H176" s="1036">
        <f>SUM(H173:H175)</f>
        <v>216</v>
      </c>
      <c r="I176" s="1036">
        <f>SUM(I173:I175)</f>
        <v>6</v>
      </c>
      <c r="J176" s="1037">
        <f>SUM(J173:J175)</f>
        <v>6</v>
      </c>
      <c r="K176" s="1677"/>
      <c r="L176" s="1678"/>
      <c r="M176" s="1678"/>
      <c r="N176" s="1678"/>
      <c r="O176" s="1678"/>
      <c r="P176" s="1678"/>
      <c r="Q176" s="1679"/>
    </row>
    <row r="177" spans="1:18" ht="15.75" customHeight="1" x14ac:dyDescent="0.25">
      <c r="A177" s="115"/>
      <c r="B177" s="116"/>
      <c r="C177" s="470"/>
      <c r="D177" s="1991" t="s">
        <v>682</v>
      </c>
      <c r="E177" s="1992"/>
      <c r="F177" s="1992"/>
      <c r="G177" s="1992"/>
      <c r="H177" s="1992"/>
      <c r="I177" s="1992"/>
      <c r="J177" s="1992"/>
      <c r="K177" s="1992"/>
      <c r="L177" s="1992"/>
      <c r="M177" s="1992"/>
      <c r="N177" s="1992"/>
      <c r="O177" s="1992"/>
      <c r="P177" s="1992"/>
      <c r="Q177" s="1993"/>
    </row>
    <row r="178" spans="1:18" ht="31.5" customHeight="1" x14ac:dyDescent="0.25">
      <c r="A178" s="115"/>
      <c r="B178" s="116"/>
      <c r="C178" s="470"/>
      <c r="D178" s="1045"/>
      <c r="E178" s="419" t="s">
        <v>683</v>
      </c>
      <c r="F178" s="1935" t="s">
        <v>684</v>
      </c>
      <c r="G178" s="1936"/>
      <c r="H178" s="1936"/>
      <c r="I178" s="1936"/>
      <c r="J178" s="1937"/>
      <c r="K178" s="420" t="s">
        <v>685</v>
      </c>
      <c r="L178" s="919">
        <v>10</v>
      </c>
      <c r="M178" s="993">
        <v>10</v>
      </c>
      <c r="N178" s="993">
        <v>10</v>
      </c>
      <c r="O178" s="1600" t="s">
        <v>686</v>
      </c>
      <c r="P178" s="1494" t="s">
        <v>687</v>
      </c>
      <c r="Q178" s="1988" t="s">
        <v>688</v>
      </c>
    </row>
    <row r="179" spans="1:18" ht="18" customHeight="1" x14ac:dyDescent="0.25">
      <c r="A179" s="115"/>
      <c r="B179" s="116"/>
      <c r="C179" s="470"/>
      <c r="D179" s="1045"/>
      <c r="E179" s="492" t="s">
        <v>689</v>
      </c>
      <c r="F179" s="132" t="s">
        <v>690</v>
      </c>
      <c r="G179" s="119" t="s">
        <v>74</v>
      </c>
      <c r="H179" s="722">
        <v>50</v>
      </c>
      <c r="I179" s="722">
        <v>0</v>
      </c>
      <c r="J179" s="722">
        <v>0</v>
      </c>
      <c r="K179" s="279" t="s">
        <v>371</v>
      </c>
      <c r="L179" s="725">
        <v>100</v>
      </c>
      <c r="M179" s="725">
        <v>0</v>
      </c>
      <c r="N179" s="938">
        <v>0</v>
      </c>
      <c r="O179" s="1601"/>
      <c r="P179" s="1495"/>
      <c r="Q179" s="1989"/>
    </row>
    <row r="180" spans="1:18" ht="14.45" customHeight="1" x14ac:dyDescent="0.25">
      <c r="A180" s="115"/>
      <c r="B180" s="116"/>
      <c r="C180" s="470"/>
      <c r="D180" s="1045"/>
      <c r="E180" s="1647" t="s">
        <v>691</v>
      </c>
      <c r="F180" s="1649" t="s">
        <v>692</v>
      </c>
      <c r="G180" s="1605" t="s">
        <v>355</v>
      </c>
      <c r="H180" s="1640">
        <v>0</v>
      </c>
      <c r="I180" s="1640">
        <v>48</v>
      </c>
      <c r="J180" s="1640">
        <v>0</v>
      </c>
      <c r="K180" s="1605" t="s">
        <v>693</v>
      </c>
      <c r="L180" s="1607">
        <v>0</v>
      </c>
      <c r="M180" s="1607">
        <v>780</v>
      </c>
      <c r="N180" s="1607">
        <v>0</v>
      </c>
      <c r="O180" s="1601"/>
      <c r="P180" s="1495"/>
      <c r="Q180" s="1989"/>
      <c r="R180" s="150"/>
    </row>
    <row r="181" spans="1:18" ht="14.45" customHeight="1" x14ac:dyDescent="0.25">
      <c r="A181" s="115"/>
      <c r="B181" s="116"/>
      <c r="C181" s="470"/>
      <c r="D181" s="1045"/>
      <c r="E181" s="1648"/>
      <c r="F181" s="1650"/>
      <c r="G181" s="1606"/>
      <c r="H181" s="1641"/>
      <c r="I181" s="1641"/>
      <c r="J181" s="1641"/>
      <c r="K181" s="1606"/>
      <c r="L181" s="1608"/>
      <c r="M181" s="1608"/>
      <c r="N181" s="1608"/>
      <c r="O181" s="1601"/>
      <c r="P181" s="1495"/>
      <c r="Q181" s="1989"/>
    </row>
    <row r="182" spans="1:18" ht="14.45" customHeight="1" x14ac:dyDescent="0.25">
      <c r="A182" s="115"/>
      <c r="B182" s="116"/>
      <c r="C182" s="470"/>
      <c r="D182" s="1045"/>
      <c r="E182" s="1642" t="s">
        <v>694</v>
      </c>
      <c r="F182" s="1651" t="s">
        <v>695</v>
      </c>
      <c r="G182" s="1652" t="s">
        <v>30</v>
      </c>
      <c r="H182" s="1603">
        <v>10</v>
      </c>
      <c r="I182" s="1604">
        <v>50</v>
      </c>
      <c r="J182" s="1603">
        <v>0</v>
      </c>
      <c r="K182" s="118" t="s">
        <v>371</v>
      </c>
      <c r="L182" s="120">
        <v>0</v>
      </c>
      <c r="M182" s="120">
        <v>100</v>
      </c>
      <c r="N182" s="120">
        <v>0</v>
      </c>
      <c r="O182" s="1601"/>
      <c r="P182" s="1495"/>
      <c r="Q182" s="1989"/>
    </row>
    <row r="183" spans="1:18" ht="15" customHeight="1" x14ac:dyDescent="0.25">
      <c r="A183" s="115"/>
      <c r="B183" s="727"/>
      <c r="C183" s="470"/>
      <c r="D183" s="1045"/>
      <c r="E183" s="1642"/>
      <c r="F183" s="1651"/>
      <c r="G183" s="1652"/>
      <c r="H183" s="1603"/>
      <c r="I183" s="1604"/>
      <c r="J183" s="1603"/>
      <c r="K183" s="118" t="s">
        <v>430</v>
      </c>
      <c r="L183" s="120">
        <v>1</v>
      </c>
      <c r="M183" s="120">
        <v>0</v>
      </c>
      <c r="N183" s="120">
        <v>0</v>
      </c>
      <c r="O183" s="1601"/>
      <c r="P183" s="1495"/>
      <c r="Q183" s="1989"/>
    </row>
    <row r="184" spans="1:18" ht="14.45" customHeight="1" x14ac:dyDescent="0.25">
      <c r="A184" s="115"/>
      <c r="B184" s="134"/>
      <c r="C184" s="470"/>
      <c r="D184" s="1045"/>
      <c r="E184" s="1643" t="s">
        <v>696</v>
      </c>
      <c r="F184" s="1645" t="s">
        <v>697</v>
      </c>
      <c r="G184" s="118" t="s">
        <v>30</v>
      </c>
      <c r="H184" s="723">
        <v>60</v>
      </c>
      <c r="I184" s="723">
        <v>25</v>
      </c>
      <c r="J184" s="723">
        <v>0</v>
      </c>
      <c r="K184" s="1996" t="s">
        <v>371</v>
      </c>
      <c r="L184" s="1998">
        <v>100</v>
      </c>
      <c r="M184" s="1998">
        <v>0</v>
      </c>
      <c r="N184" s="1998">
        <v>0</v>
      </c>
      <c r="O184" s="1601"/>
      <c r="P184" s="1495"/>
      <c r="Q184" s="1989"/>
    </row>
    <row r="185" spans="1:18" ht="27.75" customHeight="1" x14ac:dyDescent="0.25">
      <c r="A185" s="115"/>
      <c r="B185" s="116"/>
      <c r="C185" s="470"/>
      <c r="D185" s="1045"/>
      <c r="E185" s="1644"/>
      <c r="F185" s="1646"/>
      <c r="G185" s="118" t="s">
        <v>40</v>
      </c>
      <c r="H185" s="723">
        <v>312</v>
      </c>
      <c r="I185" s="723">
        <v>160</v>
      </c>
      <c r="J185" s="724">
        <v>0</v>
      </c>
      <c r="K185" s="1997"/>
      <c r="L185" s="1999"/>
      <c r="M185" s="1999"/>
      <c r="N185" s="1999"/>
      <c r="O185" s="1601"/>
      <c r="P185" s="1495"/>
      <c r="Q185" s="1989"/>
    </row>
    <row r="186" spans="1:18" ht="13.5" customHeight="1" x14ac:dyDescent="0.25">
      <c r="A186" s="115"/>
      <c r="B186" s="116"/>
      <c r="C186" s="470"/>
      <c r="D186" s="1045"/>
      <c r="E186" s="1643" t="s">
        <v>698</v>
      </c>
      <c r="F186" s="1645" t="s">
        <v>699</v>
      </c>
      <c r="G186" s="118" t="s">
        <v>30</v>
      </c>
      <c r="H186" s="723">
        <v>12</v>
      </c>
      <c r="I186" s="723">
        <v>45</v>
      </c>
      <c r="J186" s="723">
        <v>0</v>
      </c>
      <c r="K186" s="118" t="s">
        <v>430</v>
      </c>
      <c r="L186" s="120">
        <v>1</v>
      </c>
      <c r="M186" s="1046">
        <v>0</v>
      </c>
      <c r="N186" s="120">
        <v>0</v>
      </c>
      <c r="O186" s="1601"/>
      <c r="P186" s="1495"/>
      <c r="Q186" s="1989"/>
    </row>
    <row r="187" spans="1:18" ht="14.45" customHeight="1" x14ac:dyDescent="0.25">
      <c r="A187" s="115"/>
      <c r="B187" s="116"/>
      <c r="C187" s="470"/>
      <c r="D187" s="1045"/>
      <c r="E187" s="1644"/>
      <c r="F187" s="1646"/>
      <c r="G187" s="118" t="s">
        <v>40</v>
      </c>
      <c r="H187" s="723">
        <v>0</v>
      </c>
      <c r="I187" s="723">
        <v>300</v>
      </c>
      <c r="J187" s="723">
        <v>0</v>
      </c>
      <c r="K187" s="118" t="s">
        <v>371</v>
      </c>
      <c r="L187" s="120">
        <v>0</v>
      </c>
      <c r="M187" s="120">
        <v>100</v>
      </c>
      <c r="N187" s="120">
        <v>0</v>
      </c>
      <c r="O187" s="1601"/>
      <c r="P187" s="1495"/>
      <c r="Q187" s="1989"/>
    </row>
    <row r="188" spans="1:18" ht="28.9" customHeight="1" x14ac:dyDescent="0.25">
      <c r="A188" s="115"/>
      <c r="B188" s="116"/>
      <c r="C188" s="470"/>
      <c r="D188" s="1045"/>
      <c r="E188" s="1643" t="s">
        <v>700</v>
      </c>
      <c r="F188" s="1645" t="s">
        <v>701</v>
      </c>
      <c r="G188" s="118" t="s">
        <v>30</v>
      </c>
      <c r="H188" s="723">
        <v>30</v>
      </c>
      <c r="I188" s="723">
        <v>22</v>
      </c>
      <c r="J188" s="723">
        <v>22</v>
      </c>
      <c r="K188" s="118" t="s">
        <v>430</v>
      </c>
      <c r="L188" s="120">
        <v>1</v>
      </c>
      <c r="M188" s="120">
        <v>0</v>
      </c>
      <c r="N188" s="120">
        <v>0</v>
      </c>
      <c r="O188" s="1601"/>
      <c r="P188" s="1495"/>
      <c r="Q188" s="1989"/>
    </row>
    <row r="189" spans="1:18" ht="18.600000000000001" customHeight="1" x14ac:dyDescent="0.25">
      <c r="A189" s="115"/>
      <c r="B189" s="116"/>
      <c r="C189" s="470"/>
      <c r="D189" s="1045"/>
      <c r="E189" s="1644"/>
      <c r="F189" s="1646"/>
      <c r="G189" s="297" t="s">
        <v>40</v>
      </c>
      <c r="H189" s="724">
        <v>0</v>
      </c>
      <c r="I189" s="724">
        <v>150</v>
      </c>
      <c r="J189" s="724">
        <v>150</v>
      </c>
      <c r="K189" s="120" t="s">
        <v>371</v>
      </c>
      <c r="L189" s="120">
        <v>0</v>
      </c>
      <c r="M189" s="120">
        <v>50</v>
      </c>
      <c r="N189" s="326">
        <v>50</v>
      </c>
      <c r="O189" s="1601"/>
      <c r="P189" s="1495"/>
      <c r="Q189" s="1989"/>
    </row>
    <row r="190" spans="1:18" ht="18" customHeight="1" x14ac:dyDescent="0.25">
      <c r="A190" s="115"/>
      <c r="B190" s="116"/>
      <c r="C190" s="470"/>
      <c r="D190" s="1045"/>
      <c r="E190" s="1638" t="s">
        <v>702</v>
      </c>
      <c r="F190" s="1994" t="s">
        <v>703</v>
      </c>
      <c r="G190" s="297" t="s">
        <v>30</v>
      </c>
      <c r="H190" s="724">
        <v>5</v>
      </c>
      <c r="I190" s="724">
        <v>2</v>
      </c>
      <c r="J190" s="724">
        <v>2</v>
      </c>
      <c r="K190" s="1631" t="s">
        <v>704</v>
      </c>
      <c r="L190" s="1631">
        <v>2</v>
      </c>
      <c r="M190" s="1631">
        <v>1</v>
      </c>
      <c r="N190" s="1631">
        <v>1</v>
      </c>
      <c r="O190" s="1601"/>
      <c r="P190" s="1495"/>
      <c r="Q190" s="1989"/>
    </row>
    <row r="191" spans="1:18" ht="14.45" customHeight="1" x14ac:dyDescent="0.25">
      <c r="A191" s="115"/>
      <c r="B191" s="116"/>
      <c r="C191" s="470"/>
      <c r="D191" s="1045"/>
      <c r="E191" s="1639"/>
      <c r="F191" s="1995"/>
      <c r="G191" s="297" t="s">
        <v>74</v>
      </c>
      <c r="H191" s="724">
        <v>3</v>
      </c>
      <c r="I191" s="724">
        <v>3</v>
      </c>
      <c r="J191" s="724">
        <v>3</v>
      </c>
      <c r="K191" s="1632"/>
      <c r="L191" s="1632"/>
      <c r="M191" s="1632"/>
      <c r="N191" s="1632"/>
      <c r="O191" s="1601"/>
      <c r="P191" s="1495"/>
      <c r="Q191" s="1989"/>
    </row>
    <row r="192" spans="1:18" ht="18.95" customHeight="1" x14ac:dyDescent="0.25">
      <c r="A192" s="115"/>
      <c r="B192" s="116"/>
      <c r="C192" s="470"/>
      <c r="D192" s="1045"/>
      <c r="E192" s="1638" t="s">
        <v>705</v>
      </c>
      <c r="F192" s="1708" t="s">
        <v>706</v>
      </c>
      <c r="G192" s="1631" t="s">
        <v>74</v>
      </c>
      <c r="H192" s="1627">
        <v>15</v>
      </c>
      <c r="I192" s="1627">
        <v>150</v>
      </c>
      <c r="J192" s="1627">
        <v>0</v>
      </c>
      <c r="K192" s="120" t="s">
        <v>324</v>
      </c>
      <c r="L192" s="120">
        <v>1</v>
      </c>
      <c r="M192" s="120">
        <v>0</v>
      </c>
      <c r="N192" s="120">
        <v>0</v>
      </c>
      <c r="O192" s="1601"/>
      <c r="P192" s="1495"/>
      <c r="Q192" s="1989"/>
    </row>
    <row r="193" spans="1:17" ht="15.6" customHeight="1" x14ac:dyDescent="0.25">
      <c r="A193" s="115"/>
      <c r="B193" s="116"/>
      <c r="C193" s="470"/>
      <c r="D193" s="1045"/>
      <c r="E193" s="1639"/>
      <c r="F193" s="1709"/>
      <c r="G193" s="1632"/>
      <c r="H193" s="1628"/>
      <c r="I193" s="1628"/>
      <c r="J193" s="1628"/>
      <c r="K193" s="120" t="s">
        <v>707</v>
      </c>
      <c r="L193" s="120">
        <v>0</v>
      </c>
      <c r="M193" s="120">
        <v>100</v>
      </c>
      <c r="N193" s="120">
        <v>0</v>
      </c>
      <c r="O193" s="1601"/>
      <c r="P193" s="1495"/>
      <c r="Q193" s="1989"/>
    </row>
    <row r="194" spans="1:17" ht="15" customHeight="1" x14ac:dyDescent="0.25">
      <c r="A194" s="115"/>
      <c r="B194" s="116"/>
      <c r="C194" s="470"/>
      <c r="D194" s="1045"/>
      <c r="E194" s="1638" t="s">
        <v>708</v>
      </c>
      <c r="F194" s="1702" t="s">
        <v>709</v>
      </c>
      <c r="G194" s="1470" t="s">
        <v>30</v>
      </c>
      <c r="H194" s="1627">
        <v>0</v>
      </c>
      <c r="I194" s="1627">
        <v>12</v>
      </c>
      <c r="J194" s="1627">
        <v>0</v>
      </c>
      <c r="K194" s="125" t="s">
        <v>324</v>
      </c>
      <c r="L194" s="120">
        <v>0</v>
      </c>
      <c r="M194" s="120">
        <v>1</v>
      </c>
      <c r="N194" s="120">
        <v>0</v>
      </c>
      <c r="O194" s="1601"/>
      <c r="P194" s="1495"/>
      <c r="Q194" s="1989"/>
    </row>
    <row r="195" spans="1:17" ht="14.45" customHeight="1" x14ac:dyDescent="0.25">
      <c r="A195" s="115"/>
      <c r="B195" s="116"/>
      <c r="C195" s="470"/>
      <c r="D195" s="1045"/>
      <c r="E195" s="1639"/>
      <c r="F195" s="1703"/>
      <c r="G195" s="1471"/>
      <c r="H195" s="1628"/>
      <c r="I195" s="1628"/>
      <c r="J195" s="1628"/>
      <c r="K195" s="229" t="s">
        <v>371</v>
      </c>
      <c r="L195" s="120">
        <v>0</v>
      </c>
      <c r="M195" s="120">
        <v>0</v>
      </c>
      <c r="N195" s="120">
        <v>0</v>
      </c>
      <c r="O195" s="1601"/>
      <c r="P195" s="1495"/>
      <c r="Q195" s="1989"/>
    </row>
    <row r="196" spans="1:17" ht="29.25" customHeight="1" x14ac:dyDescent="0.25">
      <c r="A196" s="115"/>
      <c r="B196" s="116"/>
      <c r="C196" s="470"/>
      <c r="D196" s="1045"/>
      <c r="E196" s="493" t="s">
        <v>710</v>
      </c>
      <c r="F196" s="265" t="s">
        <v>711</v>
      </c>
      <c r="G196" s="244" t="s">
        <v>30</v>
      </c>
      <c r="H196" s="724">
        <v>0</v>
      </c>
      <c r="I196" s="1049">
        <v>50</v>
      </c>
      <c r="J196" s="724">
        <v>0</v>
      </c>
      <c r="K196" s="125" t="s">
        <v>371</v>
      </c>
      <c r="L196" s="120">
        <v>0</v>
      </c>
      <c r="M196" s="326">
        <v>100</v>
      </c>
      <c r="N196" s="120">
        <v>0</v>
      </c>
      <c r="O196" s="1601"/>
      <c r="P196" s="1495"/>
      <c r="Q196" s="1989"/>
    </row>
    <row r="197" spans="1:17" ht="15.6" customHeight="1" x14ac:dyDescent="0.25">
      <c r="A197" s="115"/>
      <c r="B197" s="116"/>
      <c r="C197" s="470"/>
      <c r="D197" s="1045"/>
      <c r="E197" s="1638" t="s">
        <v>712</v>
      </c>
      <c r="F197" s="1702" t="s">
        <v>713</v>
      </c>
      <c r="G197" s="265" t="s">
        <v>30</v>
      </c>
      <c r="H197" s="1049">
        <v>0</v>
      </c>
      <c r="I197" s="1049">
        <v>10</v>
      </c>
      <c r="J197" s="1049">
        <v>10</v>
      </c>
      <c r="K197" s="1702" t="s">
        <v>608</v>
      </c>
      <c r="L197" s="1631">
        <v>1</v>
      </c>
      <c r="M197" s="1631">
        <v>2</v>
      </c>
      <c r="N197" s="1631">
        <v>2</v>
      </c>
      <c r="O197" s="1601"/>
      <c r="P197" s="1495"/>
      <c r="Q197" s="1989"/>
    </row>
    <row r="198" spans="1:17" x14ac:dyDescent="0.25">
      <c r="A198" s="115"/>
      <c r="B198" s="116"/>
      <c r="C198" s="470"/>
      <c r="D198" s="1045"/>
      <c r="E198" s="1639"/>
      <c r="F198" s="1703"/>
      <c r="G198" s="265" t="s">
        <v>74</v>
      </c>
      <c r="H198" s="1049">
        <v>40</v>
      </c>
      <c r="I198" s="1049">
        <v>60</v>
      </c>
      <c r="J198" s="1049">
        <v>50</v>
      </c>
      <c r="K198" s="1703"/>
      <c r="L198" s="1632"/>
      <c r="M198" s="1632"/>
      <c r="N198" s="1632"/>
      <c r="O198" s="1601"/>
      <c r="P198" s="1495"/>
      <c r="Q198" s="1989"/>
    </row>
    <row r="199" spans="1:17" ht="15" customHeight="1" x14ac:dyDescent="0.25">
      <c r="A199" s="115"/>
      <c r="B199" s="116"/>
      <c r="C199" s="135"/>
      <c r="D199" s="1045"/>
      <c r="E199" s="494" t="s">
        <v>714</v>
      </c>
      <c r="F199" s="414" t="s">
        <v>715</v>
      </c>
      <c r="G199" s="244" t="s">
        <v>30</v>
      </c>
      <c r="H199" s="724">
        <v>3</v>
      </c>
      <c r="I199" s="724">
        <v>3</v>
      </c>
      <c r="J199" s="724">
        <v>3</v>
      </c>
      <c r="K199" s="125" t="s">
        <v>716</v>
      </c>
      <c r="L199" s="120">
        <v>5</v>
      </c>
      <c r="M199" s="120">
        <v>5</v>
      </c>
      <c r="N199" s="939">
        <v>5</v>
      </c>
      <c r="O199" s="1601"/>
      <c r="P199" s="1496"/>
      <c r="Q199" s="1989"/>
    </row>
    <row r="200" spans="1:17" ht="42" customHeight="1" x14ac:dyDescent="0.25">
      <c r="A200" s="115"/>
      <c r="B200" s="116"/>
      <c r="C200" s="135"/>
      <c r="D200" s="1047"/>
      <c r="E200" s="1176" t="s">
        <v>717</v>
      </c>
      <c r="F200" s="1177" t="s">
        <v>718</v>
      </c>
      <c r="G200" s="1178" t="s">
        <v>355</v>
      </c>
      <c r="H200" s="1179">
        <v>50</v>
      </c>
      <c r="I200" s="1179">
        <v>0</v>
      </c>
      <c r="J200" s="1179">
        <v>50</v>
      </c>
      <c r="K200" s="1180" t="s">
        <v>719</v>
      </c>
      <c r="L200" s="1181">
        <v>1</v>
      </c>
      <c r="M200" s="1181">
        <v>0</v>
      </c>
      <c r="N200" s="1181">
        <v>0</v>
      </c>
      <c r="O200" s="1601"/>
      <c r="P200" s="1175" t="s">
        <v>141</v>
      </c>
      <c r="Q200" s="1989"/>
    </row>
    <row r="201" spans="1:17" ht="38.25" x14ac:dyDescent="0.25">
      <c r="A201" s="115"/>
      <c r="B201" s="116"/>
      <c r="C201" s="135"/>
      <c r="D201" s="1047"/>
      <c r="E201" s="495" t="s">
        <v>720</v>
      </c>
      <c r="F201" s="901" t="s">
        <v>721</v>
      </c>
      <c r="G201" s="331" t="s">
        <v>30</v>
      </c>
      <c r="H201" s="720">
        <v>420</v>
      </c>
      <c r="I201" s="720">
        <v>420</v>
      </c>
      <c r="J201" s="720">
        <v>450</v>
      </c>
      <c r="K201" s="332" t="s">
        <v>722</v>
      </c>
      <c r="L201" s="721">
        <v>3000</v>
      </c>
      <c r="M201" s="721">
        <v>3500</v>
      </c>
      <c r="N201" s="721">
        <v>3500</v>
      </c>
      <c r="O201" s="1601"/>
      <c r="P201" s="1847" t="s">
        <v>723</v>
      </c>
      <c r="Q201" s="1989"/>
    </row>
    <row r="202" spans="1:17" ht="24.75" customHeight="1" x14ac:dyDescent="0.25">
      <c r="A202" s="115"/>
      <c r="B202" s="116"/>
      <c r="C202" s="135"/>
      <c r="D202" s="1047"/>
      <c r="E202" s="496" t="s">
        <v>724</v>
      </c>
      <c r="F202" s="346" t="s">
        <v>725</v>
      </c>
      <c r="G202" s="331" t="s">
        <v>30</v>
      </c>
      <c r="H202" s="720">
        <v>300</v>
      </c>
      <c r="I202" s="720">
        <v>320</v>
      </c>
      <c r="J202" s="720">
        <v>340</v>
      </c>
      <c r="K202" s="332" t="s">
        <v>726</v>
      </c>
      <c r="L202" s="721">
        <v>48</v>
      </c>
      <c r="M202" s="721">
        <v>50</v>
      </c>
      <c r="N202" s="721">
        <v>51</v>
      </c>
      <c r="O202" s="1601"/>
      <c r="P202" s="1847"/>
      <c r="Q202" s="1989"/>
    </row>
    <row r="203" spans="1:17" ht="25.5" x14ac:dyDescent="0.25">
      <c r="A203" s="115"/>
      <c r="B203" s="116"/>
      <c r="C203" s="135"/>
      <c r="D203" s="1047"/>
      <c r="E203" s="496" t="s">
        <v>727</v>
      </c>
      <c r="F203" s="332" t="s">
        <v>728</v>
      </c>
      <c r="G203" s="331" t="s">
        <v>30</v>
      </c>
      <c r="H203" s="720">
        <v>250</v>
      </c>
      <c r="I203" s="720">
        <v>260</v>
      </c>
      <c r="J203" s="720">
        <v>250</v>
      </c>
      <c r="K203" s="332" t="s">
        <v>729</v>
      </c>
      <c r="L203" s="721">
        <v>2360</v>
      </c>
      <c r="M203" s="721">
        <v>2370</v>
      </c>
      <c r="N203" s="721">
        <v>2400</v>
      </c>
      <c r="O203" s="1601"/>
      <c r="P203" s="1847"/>
      <c r="Q203" s="1989"/>
    </row>
    <row r="204" spans="1:17" ht="25.5" x14ac:dyDescent="0.25">
      <c r="A204" s="115"/>
      <c r="B204" s="116"/>
      <c r="C204" s="135"/>
      <c r="D204" s="1047"/>
      <c r="E204" s="496" t="s">
        <v>730</v>
      </c>
      <c r="F204" s="1050" t="s">
        <v>731</v>
      </c>
      <c r="G204" s="1050" t="s">
        <v>30</v>
      </c>
      <c r="H204" s="1179">
        <v>19</v>
      </c>
      <c r="I204" s="1179">
        <v>20</v>
      </c>
      <c r="J204" s="1179">
        <v>20</v>
      </c>
      <c r="K204" s="1050" t="s">
        <v>732</v>
      </c>
      <c r="L204" s="1182">
        <v>1</v>
      </c>
      <c r="M204" s="1182">
        <v>1</v>
      </c>
      <c r="N204" s="1182">
        <v>1</v>
      </c>
      <c r="O204" s="1601"/>
      <c r="P204" s="347" t="s">
        <v>733</v>
      </c>
      <c r="Q204" s="1989"/>
    </row>
    <row r="205" spans="1:17" ht="15" customHeight="1" x14ac:dyDescent="0.25">
      <c r="A205" s="115"/>
      <c r="B205" s="116"/>
      <c r="C205" s="135"/>
      <c r="D205" s="1047"/>
      <c r="E205" s="496" t="s">
        <v>734</v>
      </c>
      <c r="F205" s="346" t="s">
        <v>735</v>
      </c>
      <c r="G205" s="331" t="s">
        <v>30</v>
      </c>
      <c r="H205" s="720">
        <v>95</v>
      </c>
      <c r="I205" s="720">
        <v>100</v>
      </c>
      <c r="J205" s="720">
        <v>120</v>
      </c>
      <c r="K205" s="332" t="s">
        <v>736</v>
      </c>
      <c r="L205" s="721">
        <v>42.5</v>
      </c>
      <c r="M205" s="721">
        <v>43</v>
      </c>
      <c r="N205" s="721">
        <v>43</v>
      </c>
      <c r="O205" s="1601"/>
      <c r="P205" s="347" t="s">
        <v>597</v>
      </c>
      <c r="Q205" s="1989"/>
    </row>
    <row r="206" spans="1:17" ht="25.5" x14ac:dyDescent="0.25">
      <c r="A206" s="115"/>
      <c r="B206" s="116"/>
      <c r="C206" s="135"/>
      <c r="D206" s="1047"/>
      <c r="E206" s="496" t="s">
        <v>737</v>
      </c>
      <c r="F206" s="332" t="s">
        <v>738</v>
      </c>
      <c r="G206" s="331" t="s">
        <v>30</v>
      </c>
      <c r="H206" s="720">
        <v>30</v>
      </c>
      <c r="I206" s="720">
        <v>30</v>
      </c>
      <c r="J206" s="720">
        <v>30</v>
      </c>
      <c r="K206" s="332" t="s">
        <v>739</v>
      </c>
      <c r="L206" s="721">
        <v>1</v>
      </c>
      <c r="M206" s="721">
        <v>1</v>
      </c>
      <c r="N206" s="721">
        <v>1</v>
      </c>
      <c r="O206" s="1601"/>
      <c r="P206" s="347" t="s">
        <v>740</v>
      </c>
      <c r="Q206" s="1989"/>
    </row>
    <row r="207" spans="1:17" ht="15" customHeight="1" x14ac:dyDescent="0.25">
      <c r="A207" s="115"/>
      <c r="B207" s="116"/>
      <c r="C207" s="135"/>
      <c r="D207" s="1047"/>
      <c r="E207" s="496" t="s">
        <v>741</v>
      </c>
      <c r="F207" s="332" t="s">
        <v>742</v>
      </c>
      <c r="G207" s="331" t="s">
        <v>30</v>
      </c>
      <c r="H207" s="720">
        <v>0</v>
      </c>
      <c r="I207" s="720">
        <v>0</v>
      </c>
      <c r="J207" s="720">
        <v>120</v>
      </c>
      <c r="K207" s="332" t="s">
        <v>371</v>
      </c>
      <c r="L207" s="721">
        <v>0</v>
      </c>
      <c r="M207" s="721">
        <v>0</v>
      </c>
      <c r="N207" s="721">
        <v>100</v>
      </c>
      <c r="O207" s="1601"/>
      <c r="P207" s="1705" t="s">
        <v>743</v>
      </c>
      <c r="Q207" s="1989"/>
    </row>
    <row r="208" spans="1:17" ht="15" customHeight="1" x14ac:dyDescent="0.25">
      <c r="A208" s="115"/>
      <c r="B208" s="116"/>
      <c r="C208" s="135"/>
      <c r="D208" s="1047"/>
      <c r="E208" s="496" t="s">
        <v>744</v>
      </c>
      <c r="F208" s="332" t="s">
        <v>745</v>
      </c>
      <c r="G208" s="331" t="s">
        <v>30</v>
      </c>
      <c r="H208" s="1183">
        <v>150</v>
      </c>
      <c r="I208" s="1183">
        <v>155</v>
      </c>
      <c r="J208" s="1183">
        <v>0</v>
      </c>
      <c r="K208" s="332" t="s">
        <v>746</v>
      </c>
      <c r="L208" s="1181">
        <v>50</v>
      </c>
      <c r="M208" s="1181">
        <v>100</v>
      </c>
      <c r="N208" s="1181">
        <v>0</v>
      </c>
      <c r="O208" s="1601"/>
      <c r="P208" s="1706"/>
      <c r="Q208" s="1989"/>
    </row>
    <row r="209" spans="1:17" ht="15" customHeight="1" x14ac:dyDescent="0.25">
      <c r="A209" s="115"/>
      <c r="B209" s="116"/>
      <c r="C209" s="135"/>
      <c r="D209" s="1047"/>
      <c r="E209" s="496" t="s">
        <v>747</v>
      </c>
      <c r="F209" s="332" t="s">
        <v>748</v>
      </c>
      <c r="G209" s="331" t="s">
        <v>30</v>
      </c>
      <c r="H209" s="1183">
        <v>0</v>
      </c>
      <c r="I209" s="1183">
        <v>154</v>
      </c>
      <c r="J209" s="1183">
        <v>154</v>
      </c>
      <c r="K209" s="332" t="s">
        <v>746</v>
      </c>
      <c r="L209" s="1184">
        <v>0</v>
      </c>
      <c r="M209" s="1184">
        <v>50</v>
      </c>
      <c r="N209" s="1184">
        <v>100</v>
      </c>
      <c r="O209" s="1601"/>
      <c r="P209" s="1707"/>
      <c r="Q209" s="1989"/>
    </row>
    <row r="210" spans="1:17" ht="25.5" customHeight="1" x14ac:dyDescent="0.25">
      <c r="A210" s="115"/>
      <c r="B210" s="116"/>
      <c r="C210" s="135"/>
      <c r="D210" s="1047"/>
      <c r="E210" s="1704" t="s">
        <v>749</v>
      </c>
      <c r="F210" s="1838" t="s">
        <v>750</v>
      </c>
      <c r="G210" s="1609" t="s">
        <v>355</v>
      </c>
      <c r="H210" s="1612">
        <v>70</v>
      </c>
      <c r="I210" s="1612">
        <v>70</v>
      </c>
      <c r="J210" s="1612">
        <v>70</v>
      </c>
      <c r="K210" s="1615" t="s">
        <v>608</v>
      </c>
      <c r="L210" s="1618">
        <v>1</v>
      </c>
      <c r="M210" s="1621">
        <v>1</v>
      </c>
      <c r="N210" s="1624">
        <v>1</v>
      </c>
      <c r="O210" s="1601"/>
      <c r="P210" s="1660" t="s">
        <v>38</v>
      </c>
      <c r="Q210" s="1989"/>
    </row>
    <row r="211" spans="1:17" ht="14.45" customHeight="1" x14ac:dyDescent="0.25">
      <c r="A211" s="115"/>
      <c r="B211" s="116"/>
      <c r="C211" s="135"/>
      <c r="D211" s="1047"/>
      <c r="E211" s="1704"/>
      <c r="F211" s="1838"/>
      <c r="G211" s="1610"/>
      <c r="H211" s="1613"/>
      <c r="I211" s="1613"/>
      <c r="J211" s="1613"/>
      <c r="K211" s="1616"/>
      <c r="L211" s="1619"/>
      <c r="M211" s="1622"/>
      <c r="N211" s="1625"/>
      <c r="O211" s="1601"/>
      <c r="P211" s="1661"/>
      <c r="Q211" s="1989"/>
    </row>
    <row r="212" spans="1:17" ht="3.75" customHeight="1" x14ac:dyDescent="0.25">
      <c r="A212" s="115"/>
      <c r="B212" s="116"/>
      <c r="C212" s="135"/>
      <c r="D212" s="1047"/>
      <c r="E212" s="1704"/>
      <c r="F212" s="1838"/>
      <c r="G212" s="1611"/>
      <c r="H212" s="1614"/>
      <c r="I212" s="1614"/>
      <c r="J212" s="1614"/>
      <c r="K212" s="1617"/>
      <c r="L212" s="1620"/>
      <c r="M212" s="1623"/>
      <c r="N212" s="1626"/>
      <c r="O212" s="1601"/>
      <c r="P212" s="1661"/>
      <c r="Q212" s="1989"/>
    </row>
    <row r="213" spans="1:17" ht="14.45" customHeight="1" x14ac:dyDescent="0.25">
      <c r="A213" s="115"/>
      <c r="B213" s="116"/>
      <c r="C213" s="135"/>
      <c r="D213" s="1047"/>
      <c r="E213" s="1704" t="s">
        <v>751</v>
      </c>
      <c r="F213" s="1838" t="s">
        <v>752</v>
      </c>
      <c r="G213" s="333" t="s">
        <v>30</v>
      </c>
      <c r="H213" s="1034">
        <v>0</v>
      </c>
      <c r="I213" s="1034">
        <v>50</v>
      </c>
      <c r="J213" s="1034">
        <v>50</v>
      </c>
      <c r="K213" s="333" t="s">
        <v>746</v>
      </c>
      <c r="L213" s="883">
        <v>0</v>
      </c>
      <c r="M213" s="883">
        <v>50</v>
      </c>
      <c r="N213" s="883">
        <v>100</v>
      </c>
      <c r="O213" s="1601"/>
      <c r="P213" s="1661"/>
      <c r="Q213" s="1989"/>
    </row>
    <row r="214" spans="1:17" ht="14.45" customHeight="1" x14ac:dyDescent="0.25">
      <c r="A214" s="115"/>
      <c r="B214" s="116"/>
      <c r="C214" s="135"/>
      <c r="D214" s="1047"/>
      <c r="E214" s="1704"/>
      <c r="F214" s="1838"/>
      <c r="G214" s="1658" t="s">
        <v>40</v>
      </c>
      <c r="H214" s="1629">
        <v>0</v>
      </c>
      <c r="I214" s="1629">
        <v>200</v>
      </c>
      <c r="J214" s="1629">
        <v>200</v>
      </c>
      <c r="K214" s="1838" t="s">
        <v>753</v>
      </c>
      <c r="L214" s="1695">
        <v>0</v>
      </c>
      <c r="M214" s="1695">
        <v>0.45</v>
      </c>
      <c r="N214" s="1695">
        <v>0.45</v>
      </c>
      <c r="O214" s="1601"/>
      <c r="P214" s="1661"/>
      <c r="Q214" s="1989"/>
    </row>
    <row r="215" spans="1:17" ht="14.45" customHeight="1" x14ac:dyDescent="0.25">
      <c r="A215" s="115"/>
      <c r="B215" s="116"/>
      <c r="C215" s="135"/>
      <c r="D215" s="1047"/>
      <c r="E215" s="1704"/>
      <c r="F215" s="1838"/>
      <c r="G215" s="1659"/>
      <c r="H215" s="1630"/>
      <c r="I215" s="1630"/>
      <c r="J215" s="1630"/>
      <c r="K215" s="1838"/>
      <c r="L215" s="1695"/>
      <c r="M215" s="1695"/>
      <c r="N215" s="1695"/>
      <c r="O215" s="1601"/>
      <c r="P215" s="1661"/>
      <c r="Q215" s="1989"/>
    </row>
    <row r="216" spans="1:17" ht="38.25" x14ac:dyDescent="0.25">
      <c r="A216" s="115"/>
      <c r="B216" s="116"/>
      <c r="C216" s="135"/>
      <c r="D216" s="1047"/>
      <c r="E216" s="343" t="s">
        <v>754</v>
      </c>
      <c r="F216" s="333" t="s">
        <v>755</v>
      </c>
      <c r="G216" s="345" t="s">
        <v>355</v>
      </c>
      <c r="H216" s="1185">
        <v>0</v>
      </c>
      <c r="I216" s="1185">
        <v>30</v>
      </c>
      <c r="J216" s="1185">
        <v>0</v>
      </c>
      <c r="K216" s="345" t="s">
        <v>719</v>
      </c>
      <c r="L216" s="1186">
        <v>0</v>
      </c>
      <c r="M216" s="1186">
        <v>1</v>
      </c>
      <c r="N216" s="1186">
        <v>0</v>
      </c>
      <c r="O216" s="1601"/>
      <c r="P216" s="1661"/>
      <c r="Q216" s="1989"/>
    </row>
    <row r="217" spans="1:17" ht="25.5" x14ac:dyDescent="0.25">
      <c r="A217" s="115"/>
      <c r="B217" s="116"/>
      <c r="C217" s="135"/>
      <c r="D217" s="1047"/>
      <c r="E217" s="343" t="s">
        <v>756</v>
      </c>
      <c r="F217" s="1177" t="s">
        <v>757</v>
      </c>
      <c r="G217" s="1180" t="s">
        <v>30</v>
      </c>
      <c r="H217" s="1185">
        <v>30</v>
      </c>
      <c r="I217" s="1185">
        <v>0</v>
      </c>
      <c r="J217" s="1185">
        <v>0</v>
      </c>
      <c r="K217" s="1180" t="s">
        <v>371</v>
      </c>
      <c r="L217" s="1186">
        <v>100</v>
      </c>
      <c r="M217" s="1186">
        <v>0</v>
      </c>
      <c r="N217" s="1186">
        <v>0</v>
      </c>
      <c r="O217" s="1602"/>
      <c r="P217" s="1662"/>
      <c r="Q217" s="1990"/>
    </row>
    <row r="218" spans="1:17" ht="13.9" customHeight="1" thickBot="1" x14ac:dyDescent="0.3">
      <c r="A218" s="115"/>
      <c r="B218" s="116"/>
      <c r="C218" s="135"/>
      <c r="D218" s="1836" t="s">
        <v>81</v>
      </c>
      <c r="E218" s="1837"/>
      <c r="F218" s="1837"/>
      <c r="G218" s="1837"/>
      <c r="H218" s="1048">
        <f>SUM(H178:H217)</f>
        <v>1954</v>
      </c>
      <c r="I218" s="1048">
        <f>SUM(I178:I217)</f>
        <v>2899</v>
      </c>
      <c r="J218" s="1048">
        <f>SUM(J178:J217)</f>
        <v>2094</v>
      </c>
      <c r="K218" s="1833"/>
      <c r="L218" s="1834"/>
      <c r="M218" s="1834"/>
      <c r="N218" s="1834"/>
      <c r="O218" s="1834"/>
      <c r="P218" s="1834"/>
      <c r="Q218" s="1835"/>
    </row>
    <row r="219" spans="1:17" ht="13.9" customHeight="1" thickBot="1" x14ac:dyDescent="0.3">
      <c r="A219" s="115"/>
      <c r="B219" s="116"/>
      <c r="C219" s="472"/>
      <c r="D219" s="1636" t="s">
        <v>97</v>
      </c>
      <c r="E219" s="1636"/>
      <c r="F219" s="1636"/>
      <c r="G219" s="1637"/>
      <c r="H219" s="1038">
        <f>SUM(H218+H176+H170+H151)</f>
        <v>2537.5</v>
      </c>
      <c r="I219" s="1038">
        <f>SUM(I218+I176+I170+I151)</f>
        <v>4389.5</v>
      </c>
      <c r="J219" s="1038">
        <f>SUM(J218+J176+J170+J151)</f>
        <v>3279.6</v>
      </c>
      <c r="K219" s="1699"/>
      <c r="L219" s="1700"/>
      <c r="M219" s="1700"/>
      <c r="N219" s="1700"/>
      <c r="O219" s="1700"/>
      <c r="P219" s="1700"/>
      <c r="Q219" s="1701"/>
    </row>
    <row r="220" spans="1:17" ht="13.9" customHeight="1" thickBot="1" x14ac:dyDescent="0.3">
      <c r="A220" s="115"/>
      <c r="B220" s="1696" t="s">
        <v>758</v>
      </c>
      <c r="C220" s="1697"/>
      <c r="D220" s="1697"/>
      <c r="E220" s="1697"/>
      <c r="F220" s="1697"/>
      <c r="G220" s="1698"/>
      <c r="H220" s="553">
        <f>H76+H138+H219</f>
        <v>14562.8</v>
      </c>
      <c r="I220" s="553">
        <f>I76+I138+I219</f>
        <v>17837.599999999999</v>
      </c>
      <c r="J220" s="553">
        <f>J76+J138+J219</f>
        <v>15973.2</v>
      </c>
      <c r="K220" s="1666"/>
      <c r="L220" s="1667"/>
      <c r="M220" s="1667"/>
      <c r="N220" s="1667"/>
      <c r="O220" s="1667"/>
      <c r="P220" s="1667"/>
      <c r="Q220" s="1668"/>
    </row>
    <row r="221" spans="1:17" x14ac:dyDescent="0.25">
      <c r="A221" s="141"/>
      <c r="B221" s="142"/>
      <c r="C221" s="142"/>
      <c r="D221" s="142"/>
      <c r="E221" s="142"/>
      <c r="F221" s="1656" t="s">
        <v>759</v>
      </c>
      <c r="G221" s="1657"/>
      <c r="H221" s="554">
        <f>H220</f>
        <v>14562.8</v>
      </c>
      <c r="I221" s="554">
        <f t="shared" ref="I221:J221" si="2">I220</f>
        <v>17837.599999999999</v>
      </c>
      <c r="J221" s="554">
        <f t="shared" si="2"/>
        <v>15973.2</v>
      </c>
      <c r="K221" s="1663"/>
      <c r="L221" s="1664"/>
      <c r="M221" s="1664"/>
      <c r="N221" s="1664"/>
      <c r="O221" s="1664"/>
      <c r="P221" s="1664"/>
      <c r="Q221" s="1665"/>
    </row>
    <row r="222" spans="1:17" ht="13.5" thickBot="1" x14ac:dyDescent="0.3">
      <c r="H222" s="294"/>
      <c r="I222" s="294"/>
      <c r="J222" s="294"/>
      <c r="L222" s="97"/>
      <c r="M222" s="97"/>
      <c r="N222" s="97"/>
    </row>
    <row r="223" spans="1:17" ht="48.75" customHeight="1" thickBot="1" x14ac:dyDescent="0.3">
      <c r="C223" s="1680" t="s">
        <v>145</v>
      </c>
      <c r="D223" s="1681"/>
      <c r="E223" s="1681"/>
      <c r="F223" s="1681"/>
      <c r="G223" s="1682"/>
      <c r="H223" s="812" t="s">
        <v>146</v>
      </c>
      <c r="I223" s="812" t="s">
        <v>147</v>
      </c>
      <c r="J223" s="812" t="s">
        <v>148</v>
      </c>
      <c r="L223" s="97"/>
      <c r="M223" s="97"/>
      <c r="N223" s="97"/>
    </row>
    <row r="224" spans="1:17" ht="12.75" customHeight="1" x14ac:dyDescent="0.25">
      <c r="C224" s="1683" t="s">
        <v>149</v>
      </c>
      <c r="D224" s="1684"/>
      <c r="E224" s="1684"/>
      <c r="F224" s="1684"/>
      <c r="G224" s="1685"/>
      <c r="H224" s="807">
        <f>SUMIF($G$5:$G$221,"SB",H$5:H$221)</f>
        <v>3518.8</v>
      </c>
      <c r="I224" s="807">
        <f>SUMIF($G$5:$G$221,"SB",I$5:I$221)</f>
        <v>3688.1</v>
      </c>
      <c r="J224" s="807">
        <f>SUMIF($G$5:$G$221,"SB",J$5:J$221)</f>
        <v>4217</v>
      </c>
      <c r="L224" s="97"/>
      <c r="M224" s="97"/>
      <c r="N224" s="97"/>
    </row>
    <row r="225" spans="3:14" ht="13.9" customHeight="1" thickBot="1" x14ac:dyDescent="0.3">
      <c r="C225" s="1686" t="s">
        <v>150</v>
      </c>
      <c r="D225" s="1687"/>
      <c r="E225" s="1687"/>
      <c r="F225" s="1687"/>
      <c r="G225" s="1688"/>
      <c r="H225" s="810">
        <f>H226+H227+H228+H229+H230+H231</f>
        <v>11044</v>
      </c>
      <c r="I225" s="810">
        <f>I226+I227+I228+I229+I230+I231</f>
        <v>14149.5</v>
      </c>
      <c r="J225" s="810">
        <f>J226+J227+J228+J229+J230+J231</f>
        <v>11756.2</v>
      </c>
      <c r="L225" s="97"/>
      <c r="M225" s="97"/>
      <c r="N225" s="97"/>
    </row>
    <row r="226" spans="3:14" ht="13.15" customHeight="1" x14ac:dyDescent="0.25">
      <c r="C226" s="1689" t="s">
        <v>760</v>
      </c>
      <c r="D226" s="1690"/>
      <c r="E226" s="1690"/>
      <c r="F226" s="1690"/>
      <c r="G226" s="1691"/>
      <c r="H226" s="813">
        <f>SUMIF($G$5:$G$221,"VB",H$5:H$221)</f>
        <v>282</v>
      </c>
      <c r="I226" s="813">
        <f>SUMIF($G$5:$G$221,"VB",I$5:I$221)</f>
        <v>72</v>
      </c>
      <c r="J226" s="813">
        <f>SUMIF($G$5:$G$221,"VB",J$5:J$221)</f>
        <v>77</v>
      </c>
      <c r="L226" s="97"/>
      <c r="M226" s="97"/>
      <c r="N226" s="97"/>
    </row>
    <row r="227" spans="3:14" ht="13.15" customHeight="1" x14ac:dyDescent="0.25">
      <c r="C227" s="1692" t="s">
        <v>761</v>
      </c>
      <c r="D227" s="1693"/>
      <c r="E227" s="1693"/>
      <c r="F227" s="1693"/>
      <c r="G227" s="1694"/>
      <c r="H227" s="813">
        <f>SUMIF($G$5:$G$221,"ES",H$5:H$221)</f>
        <v>1468.9</v>
      </c>
      <c r="I227" s="813">
        <f>SUMIF($G$5:$G$221,"ES",I$5:I$221)</f>
        <v>6196.5</v>
      </c>
      <c r="J227" s="813">
        <f>SUMIF($G$5:$G$221,"ES",J$5:J$221)</f>
        <v>3864</v>
      </c>
      <c r="L227" s="97"/>
      <c r="M227" s="97"/>
      <c r="N227" s="97"/>
    </row>
    <row r="228" spans="3:14" ht="13.15" customHeight="1" x14ac:dyDescent="0.25">
      <c r="C228" s="1692" t="s">
        <v>762</v>
      </c>
      <c r="D228" s="1693"/>
      <c r="E228" s="1693"/>
      <c r="F228" s="1693"/>
      <c r="G228" s="1694"/>
      <c r="H228" s="813">
        <f>SUMIF($G$5:$G$221,"SL",H$5:H$221)</f>
        <v>610</v>
      </c>
      <c r="I228" s="813">
        <f>SUMIF($G$5:$G$221,"SL",I$5:I$221)</f>
        <v>1578.6</v>
      </c>
      <c r="J228" s="813">
        <f>SUMIF($G$5:$G$221,"SL",J$5:J$221)</f>
        <v>750</v>
      </c>
      <c r="L228" s="97"/>
      <c r="M228" s="97"/>
      <c r="N228" s="97"/>
    </row>
    <row r="229" spans="3:14" ht="13.15" customHeight="1" x14ac:dyDescent="0.25">
      <c r="C229" s="1692" t="s">
        <v>763</v>
      </c>
      <c r="D229" s="1693"/>
      <c r="E229" s="1693"/>
      <c r="F229" s="1693"/>
      <c r="G229" s="1694"/>
      <c r="H229" s="813">
        <f>SUMIF($G$5:$G$221,"Kt",H$5:H$221)</f>
        <v>6434.8</v>
      </c>
      <c r="I229" s="813">
        <f>SUMIF($G$5:$G$221,"Kt",I$5:I$221)</f>
        <v>4495.3999999999996</v>
      </c>
      <c r="J229" s="813">
        <f>SUMIF($G$5:$G$221,"Kt",J$5:J$221)</f>
        <v>4706.2000000000007</v>
      </c>
      <c r="L229" s="97"/>
      <c r="M229" s="97"/>
      <c r="N229" s="97"/>
    </row>
    <row r="230" spans="3:14" ht="13.15" customHeight="1" x14ac:dyDescent="0.2">
      <c r="C230" s="1653" t="s">
        <v>764</v>
      </c>
      <c r="D230" s="1654"/>
      <c r="E230" s="1654"/>
      <c r="F230" s="1654"/>
      <c r="G230" s="1655"/>
      <c r="H230" s="813">
        <f>SUMIF($G$5:$G$221,"SAARP",H$5:H$221)</f>
        <v>168.5</v>
      </c>
      <c r="I230" s="813">
        <f>SUMIF($G$5:$G$221,"SAARP",I$5:I$221)</f>
        <v>161</v>
      </c>
      <c r="J230" s="813">
        <f>SUMIF($G$5:$G$221,"SAARP",J$5:J$221)</f>
        <v>161</v>
      </c>
      <c r="L230" s="97"/>
      <c r="M230" s="97"/>
      <c r="N230" s="97"/>
    </row>
    <row r="231" spans="3:14" ht="13.9" customHeight="1" x14ac:dyDescent="0.2">
      <c r="C231" s="1633" t="s">
        <v>765</v>
      </c>
      <c r="D231" s="1634"/>
      <c r="E231" s="1634"/>
      <c r="F231" s="1634"/>
      <c r="G231" s="1635"/>
      <c r="H231" s="813">
        <f>SUMIF($G$5:$G$217,"KPP",H$5:H$221)</f>
        <v>2079.8000000000002</v>
      </c>
      <c r="I231" s="813">
        <f>SUMIF($G$5:$G$221,"KPP",I$5:I$221)</f>
        <v>1646</v>
      </c>
      <c r="J231" s="813">
        <f>SUMIF($G$5:$G$221,"KPP",J$5:J$221)</f>
        <v>2198</v>
      </c>
      <c r="K231" s="479"/>
      <c r="L231" s="97"/>
      <c r="M231" s="97"/>
      <c r="N231" s="97"/>
    </row>
    <row r="232" spans="3:14" ht="13.9" customHeight="1" thickBot="1" x14ac:dyDescent="0.3">
      <c r="C232" s="1670" t="s">
        <v>157</v>
      </c>
      <c r="D232" s="1671"/>
      <c r="E232" s="1671"/>
      <c r="F232" s="1671"/>
      <c r="G232" s="1672"/>
      <c r="H232" s="803">
        <f>SUM(H224,H225)</f>
        <v>14562.8</v>
      </c>
      <c r="I232" s="803">
        <f>SUM(I224,I225)</f>
        <v>17837.599999999999</v>
      </c>
      <c r="J232" s="803">
        <f>SUM(J224,J225)</f>
        <v>15973.2</v>
      </c>
      <c r="K232" s="583">
        <f>H232-H221</f>
        <v>0</v>
      </c>
      <c r="L232" s="97"/>
      <c r="M232" s="97"/>
      <c r="N232" s="97"/>
    </row>
    <row r="233" spans="3:14" x14ac:dyDescent="0.25">
      <c r="H233" s="294"/>
      <c r="I233" s="294"/>
      <c r="J233" s="294"/>
      <c r="K233" s="583">
        <f>I221-I232</f>
        <v>0</v>
      </c>
      <c r="L233" s="97"/>
      <c r="M233" s="97"/>
      <c r="N233" s="97"/>
    </row>
    <row r="234" spans="3:14" x14ac:dyDescent="0.25">
      <c r="H234" s="294"/>
      <c r="I234" s="294"/>
      <c r="J234" s="294"/>
      <c r="K234" s="583">
        <f>J221-J232</f>
        <v>0</v>
      </c>
      <c r="L234" s="97"/>
      <c r="M234" s="97"/>
      <c r="N234" s="97"/>
    </row>
    <row r="235" spans="3:14" ht="15" x14ac:dyDescent="0.25">
      <c r="F235" s="1199" t="s">
        <v>1487</v>
      </c>
      <c r="H235" s="294"/>
      <c r="I235" s="294"/>
      <c r="J235" s="294"/>
      <c r="L235" s="97"/>
      <c r="M235" s="97"/>
      <c r="N235" s="97"/>
    </row>
    <row r="236" spans="3:14" x14ac:dyDescent="0.25">
      <c r="H236" s="294"/>
      <c r="I236" s="294"/>
      <c r="J236" s="294"/>
      <c r="L236" s="97"/>
      <c r="M236" s="97"/>
      <c r="N236" s="97"/>
    </row>
    <row r="237" spans="3:14" x14ac:dyDescent="0.25">
      <c r="H237" s="294"/>
      <c r="I237" s="294"/>
      <c r="J237" s="294"/>
      <c r="L237" s="97"/>
      <c r="M237" s="97"/>
      <c r="N237" s="97"/>
    </row>
    <row r="238" spans="3:14" x14ac:dyDescent="0.25">
      <c r="H238" s="294"/>
      <c r="I238" s="294"/>
      <c r="J238" s="294"/>
      <c r="L238" s="97"/>
      <c r="M238" s="97"/>
      <c r="N238" s="97"/>
    </row>
    <row r="239" spans="3:14" x14ac:dyDescent="0.25">
      <c r="H239" s="294"/>
      <c r="I239" s="294"/>
      <c r="J239" s="294"/>
      <c r="L239" s="97"/>
      <c r="M239" s="97"/>
      <c r="N239" s="97"/>
    </row>
    <row r="240" spans="3:14" x14ac:dyDescent="0.25">
      <c r="H240" s="294"/>
      <c r="I240" s="294"/>
      <c r="J240" s="294"/>
      <c r="L240" s="97"/>
      <c r="M240" s="97"/>
      <c r="N240" s="97"/>
    </row>
    <row r="241" spans="8:14" x14ac:dyDescent="0.25">
      <c r="H241" s="294"/>
      <c r="I241" s="294"/>
      <c r="J241" s="294"/>
      <c r="L241" s="97"/>
      <c r="M241" s="97"/>
      <c r="N241" s="97"/>
    </row>
    <row r="242" spans="8:14" x14ac:dyDescent="0.25">
      <c r="H242" s="294"/>
      <c r="I242" s="294"/>
      <c r="J242" s="294"/>
      <c r="L242" s="97"/>
      <c r="M242" s="97"/>
      <c r="N242" s="97"/>
    </row>
    <row r="243" spans="8:14" x14ac:dyDescent="0.25">
      <c r="H243" s="294"/>
      <c r="I243" s="294"/>
      <c r="J243" s="294"/>
      <c r="L243" s="97"/>
      <c r="M243" s="97"/>
      <c r="N243" s="97"/>
    </row>
    <row r="244" spans="8:14" x14ac:dyDescent="0.25">
      <c r="H244" s="294"/>
      <c r="I244" s="294"/>
      <c r="J244" s="294"/>
      <c r="L244" s="97"/>
      <c r="M244" s="97"/>
      <c r="N244" s="97"/>
    </row>
    <row r="245" spans="8:14" x14ac:dyDescent="0.25">
      <c r="H245" s="294"/>
      <c r="I245" s="294"/>
      <c r="J245" s="294"/>
      <c r="L245" s="97"/>
      <c r="M245" s="97"/>
      <c r="N245" s="97"/>
    </row>
    <row r="246" spans="8:14" x14ac:dyDescent="0.25">
      <c r="H246" s="294"/>
      <c r="I246" s="294"/>
      <c r="J246" s="294"/>
      <c r="L246" s="97"/>
      <c r="M246" s="97"/>
      <c r="N246" s="97"/>
    </row>
    <row r="247" spans="8:14" x14ac:dyDescent="0.25">
      <c r="H247" s="294"/>
      <c r="I247" s="294"/>
      <c r="J247" s="294"/>
      <c r="L247" s="97"/>
      <c r="M247" s="97"/>
      <c r="N247" s="97"/>
    </row>
    <row r="248" spans="8:14" x14ac:dyDescent="0.25">
      <c r="H248" s="294"/>
      <c r="I248" s="294"/>
      <c r="J248" s="294"/>
      <c r="L248" s="97"/>
      <c r="M248" s="97"/>
      <c r="N248" s="97"/>
    </row>
    <row r="249" spans="8:14" x14ac:dyDescent="0.25">
      <c r="H249" s="294"/>
      <c r="I249" s="294"/>
      <c r="J249" s="294"/>
      <c r="L249" s="97"/>
      <c r="M249" s="97"/>
      <c r="N249" s="97"/>
    </row>
    <row r="250" spans="8:14" x14ac:dyDescent="0.25">
      <c r="H250" s="294"/>
      <c r="I250" s="294"/>
      <c r="J250" s="294"/>
      <c r="L250" s="97"/>
      <c r="M250" s="97"/>
      <c r="N250" s="97"/>
    </row>
    <row r="251" spans="8:14" x14ac:dyDescent="0.25">
      <c r="H251" s="294"/>
      <c r="I251" s="294"/>
      <c r="J251" s="294"/>
      <c r="L251" s="97"/>
      <c r="M251" s="97"/>
      <c r="N251" s="97"/>
    </row>
    <row r="252" spans="8:14" x14ac:dyDescent="0.25">
      <c r="H252" s="294"/>
      <c r="I252" s="294"/>
      <c r="J252" s="294"/>
      <c r="L252" s="97"/>
      <c r="M252" s="97"/>
      <c r="N252" s="97"/>
    </row>
    <row r="253" spans="8:14" x14ac:dyDescent="0.25">
      <c r="H253" s="294"/>
      <c r="I253" s="294"/>
      <c r="J253" s="294"/>
      <c r="L253" s="97"/>
      <c r="M253" s="97"/>
      <c r="N253" s="97"/>
    </row>
    <row r="254" spans="8:14" x14ac:dyDescent="0.25">
      <c r="H254" s="294"/>
      <c r="I254" s="294"/>
      <c r="J254" s="294"/>
      <c r="L254" s="97"/>
      <c r="M254" s="97"/>
      <c r="N254" s="97"/>
    </row>
    <row r="255" spans="8:14" x14ac:dyDescent="0.25">
      <c r="H255" s="294"/>
      <c r="I255" s="294"/>
      <c r="J255" s="294"/>
      <c r="L255" s="97"/>
      <c r="M255" s="97"/>
      <c r="N255" s="97"/>
    </row>
    <row r="256" spans="8:14" x14ac:dyDescent="0.25">
      <c r="H256" s="294"/>
      <c r="I256" s="294"/>
      <c r="J256" s="294"/>
      <c r="L256" s="97"/>
      <c r="M256" s="97"/>
      <c r="N256" s="97"/>
    </row>
    <row r="257" spans="8:14" x14ac:dyDescent="0.25">
      <c r="H257" s="294"/>
      <c r="I257" s="294"/>
      <c r="J257" s="294"/>
      <c r="L257" s="97"/>
      <c r="M257" s="97"/>
      <c r="N257" s="97"/>
    </row>
    <row r="258" spans="8:14" x14ac:dyDescent="0.25">
      <c r="H258" s="294"/>
      <c r="I258" s="294"/>
      <c r="J258" s="294"/>
      <c r="L258" s="97"/>
      <c r="M258" s="97"/>
      <c r="N258" s="97"/>
    </row>
    <row r="259" spans="8:14" x14ac:dyDescent="0.25">
      <c r="H259" s="294"/>
      <c r="I259" s="294"/>
      <c r="J259" s="294"/>
      <c r="L259" s="97"/>
      <c r="M259" s="97"/>
      <c r="N259" s="97"/>
    </row>
    <row r="260" spans="8:14" x14ac:dyDescent="0.25">
      <c r="H260" s="294"/>
      <c r="I260" s="294"/>
      <c r="J260" s="294"/>
      <c r="L260" s="97"/>
      <c r="M260" s="97"/>
      <c r="N260" s="97"/>
    </row>
    <row r="261" spans="8:14" x14ac:dyDescent="0.25">
      <c r="H261" s="294"/>
      <c r="I261" s="294"/>
      <c r="J261" s="294"/>
      <c r="L261" s="97"/>
      <c r="M261" s="97"/>
      <c r="N261" s="97"/>
    </row>
    <row r="262" spans="8:14" x14ac:dyDescent="0.25">
      <c r="H262" s="294"/>
      <c r="I262" s="294"/>
      <c r="J262" s="294"/>
      <c r="L262" s="97"/>
      <c r="M262" s="97"/>
      <c r="N262" s="97"/>
    </row>
    <row r="263" spans="8:14" x14ac:dyDescent="0.25">
      <c r="H263" s="294"/>
      <c r="I263" s="294"/>
      <c r="J263" s="294"/>
      <c r="L263" s="97"/>
      <c r="M263" s="97"/>
      <c r="N263" s="97"/>
    </row>
    <row r="264" spans="8:14" x14ac:dyDescent="0.25">
      <c r="H264" s="294"/>
      <c r="I264" s="294"/>
      <c r="J264" s="294"/>
      <c r="L264" s="97"/>
      <c r="M264" s="97"/>
      <c r="N264" s="97"/>
    </row>
    <row r="265" spans="8:14" x14ac:dyDescent="0.25">
      <c r="H265" s="294"/>
      <c r="I265" s="294"/>
      <c r="J265" s="294"/>
      <c r="L265" s="97"/>
      <c r="M265" s="97"/>
      <c r="N265" s="97"/>
    </row>
    <row r="266" spans="8:14" x14ac:dyDescent="0.25">
      <c r="H266" s="294"/>
      <c r="I266" s="294"/>
      <c r="J266" s="294"/>
      <c r="L266" s="97"/>
      <c r="M266" s="97"/>
      <c r="N266" s="97"/>
    </row>
    <row r="267" spans="8:14" x14ac:dyDescent="0.25">
      <c r="H267" s="294"/>
      <c r="I267" s="294"/>
      <c r="J267" s="294"/>
      <c r="L267" s="97"/>
      <c r="M267" s="97"/>
      <c r="N267" s="97"/>
    </row>
    <row r="268" spans="8:14" x14ac:dyDescent="0.25">
      <c r="H268" s="294"/>
      <c r="I268" s="294"/>
      <c r="J268" s="294"/>
      <c r="L268" s="97"/>
      <c r="M268" s="97"/>
      <c r="N268" s="97"/>
    </row>
    <row r="269" spans="8:14" x14ac:dyDescent="0.25">
      <c r="H269" s="294"/>
      <c r="I269" s="294"/>
      <c r="J269" s="294"/>
      <c r="L269" s="97"/>
      <c r="M269" s="97"/>
      <c r="N269" s="97"/>
    </row>
    <row r="270" spans="8:14" x14ac:dyDescent="0.25">
      <c r="H270" s="294"/>
      <c r="I270" s="294"/>
      <c r="J270" s="294"/>
      <c r="L270" s="97"/>
      <c r="M270" s="97"/>
      <c r="N270" s="97"/>
    </row>
    <row r="271" spans="8:14" x14ac:dyDescent="0.25">
      <c r="H271" s="294"/>
      <c r="I271" s="294"/>
      <c r="J271" s="294"/>
      <c r="L271" s="97"/>
      <c r="M271" s="97"/>
      <c r="N271" s="97"/>
    </row>
    <row r="272" spans="8:14" x14ac:dyDescent="0.25">
      <c r="H272" s="294"/>
      <c r="I272" s="294"/>
      <c r="J272" s="294"/>
      <c r="L272" s="97"/>
      <c r="M272" s="97"/>
      <c r="N272" s="97"/>
    </row>
    <row r="273" spans="8:14" x14ac:dyDescent="0.25">
      <c r="H273" s="294"/>
      <c r="I273" s="294"/>
      <c r="J273" s="294"/>
      <c r="L273" s="97"/>
      <c r="M273" s="97"/>
      <c r="N273" s="97"/>
    </row>
    <row r="274" spans="8:14" x14ac:dyDescent="0.25">
      <c r="H274" s="294"/>
      <c r="I274" s="294"/>
      <c r="J274" s="294"/>
      <c r="L274" s="97"/>
      <c r="M274" s="97"/>
      <c r="N274" s="97"/>
    </row>
    <row r="275" spans="8:14" x14ac:dyDescent="0.25">
      <c r="H275" s="294"/>
      <c r="I275" s="294"/>
      <c r="J275" s="294"/>
      <c r="L275" s="97"/>
      <c r="M275" s="97"/>
      <c r="N275" s="97"/>
    </row>
    <row r="276" spans="8:14" x14ac:dyDescent="0.25">
      <c r="H276" s="294"/>
      <c r="I276" s="294"/>
      <c r="J276" s="294"/>
      <c r="L276" s="97"/>
      <c r="M276" s="97"/>
      <c r="N276" s="97"/>
    </row>
    <row r="277" spans="8:14" x14ac:dyDescent="0.25">
      <c r="H277" s="294"/>
      <c r="I277" s="294"/>
      <c r="J277" s="294"/>
      <c r="L277" s="97"/>
      <c r="M277" s="97"/>
      <c r="N277" s="97"/>
    </row>
    <row r="278" spans="8:14" x14ac:dyDescent="0.25">
      <c r="H278" s="294"/>
      <c r="I278" s="294"/>
      <c r="J278" s="294"/>
      <c r="L278" s="97"/>
      <c r="M278" s="97"/>
      <c r="N278" s="97"/>
    </row>
    <row r="279" spans="8:14" x14ac:dyDescent="0.25">
      <c r="H279" s="294"/>
      <c r="I279" s="294"/>
      <c r="J279" s="294"/>
      <c r="L279" s="97"/>
      <c r="M279" s="97"/>
      <c r="N279" s="97"/>
    </row>
    <row r="280" spans="8:14" x14ac:dyDescent="0.25">
      <c r="H280" s="294"/>
      <c r="I280" s="294"/>
      <c r="J280" s="294"/>
      <c r="L280" s="97"/>
      <c r="M280" s="97"/>
      <c r="N280" s="97"/>
    </row>
    <row r="281" spans="8:14" x14ac:dyDescent="0.25">
      <c r="H281" s="294"/>
      <c r="I281" s="294"/>
      <c r="J281" s="294"/>
      <c r="L281" s="97"/>
      <c r="M281" s="97"/>
      <c r="N281" s="97"/>
    </row>
    <row r="282" spans="8:14" x14ac:dyDescent="0.25">
      <c r="H282" s="294"/>
      <c r="I282" s="294"/>
      <c r="J282" s="294"/>
      <c r="L282" s="97"/>
      <c r="M282" s="97"/>
      <c r="N282" s="97"/>
    </row>
    <row r="283" spans="8:14" x14ac:dyDescent="0.25">
      <c r="H283" s="294"/>
      <c r="I283" s="294"/>
      <c r="J283" s="294"/>
      <c r="L283" s="97"/>
      <c r="M283" s="97"/>
      <c r="N283" s="97"/>
    </row>
    <row r="284" spans="8:14" x14ac:dyDescent="0.25">
      <c r="H284" s="294"/>
      <c r="I284" s="294"/>
      <c r="J284" s="294"/>
      <c r="L284" s="97"/>
      <c r="M284" s="97"/>
      <c r="N284" s="97"/>
    </row>
    <row r="285" spans="8:14" x14ac:dyDescent="0.25">
      <c r="H285" s="294"/>
      <c r="I285" s="294"/>
      <c r="J285" s="294"/>
      <c r="L285" s="97"/>
      <c r="M285" s="97"/>
      <c r="N285" s="97"/>
    </row>
    <row r="286" spans="8:14" x14ac:dyDescent="0.25">
      <c r="H286" s="294"/>
      <c r="I286" s="294"/>
      <c r="J286" s="294"/>
      <c r="L286" s="97"/>
      <c r="M286" s="97"/>
      <c r="N286" s="97"/>
    </row>
    <row r="287" spans="8:14" x14ac:dyDescent="0.25">
      <c r="H287" s="294"/>
      <c r="I287" s="294"/>
      <c r="J287" s="294"/>
      <c r="L287" s="97"/>
      <c r="M287" s="97"/>
      <c r="N287" s="97"/>
    </row>
    <row r="288" spans="8:14" x14ac:dyDescent="0.25">
      <c r="H288" s="294"/>
      <c r="I288" s="294"/>
      <c r="J288" s="294"/>
      <c r="L288" s="97"/>
      <c r="M288" s="97"/>
      <c r="N288" s="97"/>
    </row>
    <row r="289" spans="8:14" x14ac:dyDescent="0.25">
      <c r="H289" s="294"/>
      <c r="I289" s="294"/>
      <c r="J289" s="294"/>
      <c r="L289" s="97"/>
      <c r="M289" s="97"/>
      <c r="N289" s="97"/>
    </row>
    <row r="290" spans="8:14" x14ac:dyDescent="0.25">
      <c r="H290" s="294"/>
      <c r="I290" s="294"/>
      <c r="J290" s="294"/>
      <c r="L290" s="97"/>
      <c r="M290" s="97"/>
      <c r="N290" s="97"/>
    </row>
    <row r="291" spans="8:14" x14ac:dyDescent="0.25">
      <c r="H291" s="294"/>
      <c r="I291" s="294"/>
      <c r="J291" s="294"/>
      <c r="L291" s="97"/>
      <c r="M291" s="97"/>
      <c r="N291" s="97"/>
    </row>
    <row r="292" spans="8:14" x14ac:dyDescent="0.25">
      <c r="H292" s="294"/>
      <c r="I292" s="294"/>
      <c r="J292" s="294"/>
      <c r="L292" s="97"/>
      <c r="M292" s="97"/>
      <c r="N292" s="97"/>
    </row>
    <row r="293" spans="8:14" x14ac:dyDescent="0.25">
      <c r="H293" s="294"/>
      <c r="I293" s="294"/>
      <c r="J293" s="294"/>
      <c r="L293" s="97"/>
      <c r="M293" s="97"/>
      <c r="N293" s="97"/>
    </row>
    <row r="294" spans="8:14" x14ac:dyDescent="0.25">
      <c r="H294" s="294"/>
      <c r="I294" s="294"/>
      <c r="J294" s="294"/>
      <c r="L294" s="97"/>
      <c r="M294" s="97"/>
      <c r="N294" s="97"/>
    </row>
    <row r="295" spans="8:14" x14ac:dyDescent="0.25">
      <c r="H295" s="294"/>
      <c r="I295" s="294"/>
      <c r="J295" s="294"/>
      <c r="L295" s="97"/>
      <c r="M295" s="97"/>
      <c r="N295" s="97"/>
    </row>
    <row r="296" spans="8:14" x14ac:dyDescent="0.25">
      <c r="H296" s="294"/>
      <c r="I296" s="294"/>
      <c r="J296" s="294"/>
      <c r="L296" s="97"/>
      <c r="M296" s="97"/>
      <c r="N296" s="97"/>
    </row>
    <row r="297" spans="8:14" x14ac:dyDescent="0.25">
      <c r="H297" s="294"/>
      <c r="I297" s="294"/>
      <c r="J297" s="294"/>
      <c r="L297" s="97"/>
      <c r="M297" s="97"/>
      <c r="N297" s="97"/>
    </row>
    <row r="298" spans="8:14" x14ac:dyDescent="0.25">
      <c r="H298" s="294"/>
      <c r="I298" s="294"/>
      <c r="J298" s="294"/>
      <c r="L298" s="97"/>
      <c r="M298" s="97"/>
      <c r="N298" s="97"/>
    </row>
    <row r="299" spans="8:14" x14ac:dyDescent="0.25">
      <c r="H299" s="294"/>
      <c r="I299" s="294"/>
      <c r="J299" s="294"/>
      <c r="L299" s="97"/>
      <c r="M299" s="97"/>
      <c r="N299" s="97"/>
    </row>
    <row r="300" spans="8:14" x14ac:dyDescent="0.25">
      <c r="H300" s="294"/>
      <c r="I300" s="294"/>
      <c r="J300" s="294"/>
      <c r="L300" s="97"/>
      <c r="M300" s="97"/>
      <c r="N300" s="97"/>
    </row>
    <row r="301" spans="8:14" x14ac:dyDescent="0.25">
      <c r="H301" s="294"/>
      <c r="I301" s="294"/>
      <c r="J301" s="294"/>
      <c r="L301" s="97"/>
      <c r="M301" s="97"/>
      <c r="N301" s="97"/>
    </row>
    <row r="302" spans="8:14" x14ac:dyDescent="0.25">
      <c r="H302" s="294"/>
      <c r="I302" s="294"/>
      <c r="J302" s="294"/>
      <c r="L302" s="97"/>
      <c r="M302" s="97"/>
      <c r="N302" s="97"/>
    </row>
    <row r="303" spans="8:14" x14ac:dyDescent="0.25">
      <c r="H303" s="294"/>
      <c r="I303" s="294"/>
      <c r="J303" s="294"/>
      <c r="L303" s="97"/>
      <c r="M303" s="97"/>
      <c r="N303" s="97"/>
    </row>
    <row r="304" spans="8:14" x14ac:dyDescent="0.25">
      <c r="H304" s="294"/>
      <c r="I304" s="294"/>
      <c r="J304" s="294"/>
      <c r="L304" s="97"/>
      <c r="M304" s="97"/>
      <c r="N304" s="97"/>
    </row>
    <row r="305" spans="8:14" x14ac:dyDescent="0.25">
      <c r="H305" s="294"/>
      <c r="I305" s="294"/>
      <c r="J305" s="294"/>
      <c r="L305" s="97"/>
      <c r="M305" s="97"/>
      <c r="N305" s="97"/>
    </row>
    <row r="306" spans="8:14" x14ac:dyDescent="0.25">
      <c r="H306" s="294"/>
      <c r="I306" s="294"/>
      <c r="J306" s="294"/>
      <c r="L306" s="97"/>
      <c r="M306" s="97"/>
      <c r="N306" s="97"/>
    </row>
    <row r="307" spans="8:14" x14ac:dyDescent="0.25">
      <c r="H307" s="294"/>
      <c r="I307" s="294"/>
      <c r="J307" s="294"/>
      <c r="L307" s="97"/>
      <c r="M307" s="97"/>
      <c r="N307" s="97"/>
    </row>
    <row r="308" spans="8:14" x14ac:dyDescent="0.25">
      <c r="H308" s="294"/>
      <c r="I308" s="294"/>
      <c r="J308" s="294"/>
      <c r="L308" s="97"/>
      <c r="M308" s="97"/>
      <c r="N308" s="97"/>
    </row>
    <row r="309" spans="8:14" x14ac:dyDescent="0.25">
      <c r="H309" s="294"/>
      <c r="I309" s="294"/>
      <c r="J309" s="294"/>
      <c r="L309" s="97"/>
      <c r="M309" s="97"/>
      <c r="N309" s="97"/>
    </row>
    <row r="310" spans="8:14" x14ac:dyDescent="0.25">
      <c r="H310" s="294"/>
      <c r="I310" s="294"/>
      <c r="J310" s="294"/>
      <c r="L310" s="97"/>
      <c r="M310" s="97"/>
      <c r="N310" s="97"/>
    </row>
    <row r="311" spans="8:14" x14ac:dyDescent="0.25">
      <c r="H311" s="294"/>
      <c r="I311" s="294"/>
      <c r="J311" s="294"/>
      <c r="L311" s="97"/>
      <c r="M311" s="97"/>
      <c r="N311" s="97"/>
    </row>
    <row r="312" spans="8:14" x14ac:dyDescent="0.25">
      <c r="H312" s="294"/>
      <c r="I312" s="294"/>
      <c r="J312" s="294"/>
      <c r="L312" s="97"/>
      <c r="M312" s="97"/>
      <c r="N312" s="97"/>
    </row>
    <row r="313" spans="8:14" x14ac:dyDescent="0.25">
      <c r="H313" s="294"/>
      <c r="I313" s="294"/>
      <c r="J313" s="294"/>
      <c r="L313" s="97"/>
      <c r="M313" s="97"/>
      <c r="N313" s="97"/>
    </row>
    <row r="314" spans="8:14" x14ac:dyDescent="0.25">
      <c r="H314" s="294"/>
      <c r="I314" s="294"/>
      <c r="J314" s="294"/>
      <c r="L314" s="97"/>
      <c r="M314" s="97"/>
      <c r="N314" s="97"/>
    </row>
    <row r="315" spans="8:14" x14ac:dyDescent="0.25">
      <c r="H315" s="294"/>
      <c r="I315" s="294"/>
      <c r="J315" s="294"/>
      <c r="L315" s="97"/>
      <c r="M315" s="97"/>
      <c r="N315" s="97"/>
    </row>
    <row r="316" spans="8:14" x14ac:dyDescent="0.25">
      <c r="H316" s="294"/>
      <c r="I316" s="294"/>
      <c r="J316" s="294"/>
      <c r="L316" s="97"/>
      <c r="M316" s="97"/>
      <c r="N316" s="97"/>
    </row>
    <row r="317" spans="8:14" x14ac:dyDescent="0.25">
      <c r="H317" s="294"/>
      <c r="I317" s="294"/>
      <c r="J317" s="294"/>
      <c r="L317" s="97"/>
      <c r="M317" s="97"/>
      <c r="N317" s="97"/>
    </row>
    <row r="318" spans="8:14" x14ac:dyDescent="0.25">
      <c r="H318" s="294"/>
      <c r="I318" s="294"/>
      <c r="J318" s="294"/>
      <c r="L318" s="97"/>
      <c r="M318" s="97"/>
      <c r="N318" s="97"/>
    </row>
    <row r="319" spans="8:14" x14ac:dyDescent="0.25">
      <c r="H319" s="294"/>
      <c r="I319" s="294"/>
      <c r="J319" s="294"/>
      <c r="L319" s="97"/>
      <c r="M319" s="97"/>
      <c r="N319" s="97"/>
    </row>
    <row r="320" spans="8:14" x14ac:dyDescent="0.25">
      <c r="H320" s="294"/>
      <c r="I320" s="294"/>
      <c r="J320" s="294"/>
      <c r="L320" s="97"/>
      <c r="M320" s="97"/>
      <c r="N320" s="97"/>
    </row>
    <row r="321" spans="8:14" x14ac:dyDescent="0.25">
      <c r="H321" s="294"/>
      <c r="I321" s="294"/>
      <c r="J321" s="294"/>
      <c r="L321" s="97"/>
      <c r="M321" s="97"/>
      <c r="N321" s="97"/>
    </row>
    <row r="322" spans="8:14" x14ac:dyDescent="0.25">
      <c r="H322" s="294"/>
      <c r="I322" s="294"/>
      <c r="J322" s="294"/>
      <c r="L322" s="97"/>
      <c r="M322" s="97"/>
      <c r="N322" s="97"/>
    </row>
    <row r="323" spans="8:14" x14ac:dyDescent="0.25">
      <c r="H323" s="294"/>
      <c r="I323" s="294"/>
      <c r="J323" s="294"/>
      <c r="L323" s="97"/>
      <c r="M323" s="97"/>
      <c r="N323" s="97"/>
    </row>
    <row r="324" spans="8:14" x14ac:dyDescent="0.25">
      <c r="H324" s="294"/>
      <c r="I324" s="294"/>
      <c r="J324" s="294"/>
      <c r="L324" s="97"/>
      <c r="M324" s="97"/>
      <c r="N324" s="97"/>
    </row>
    <row r="325" spans="8:14" x14ac:dyDescent="0.25">
      <c r="H325" s="294"/>
      <c r="I325" s="294"/>
      <c r="J325" s="294"/>
      <c r="L325" s="97"/>
      <c r="M325" s="97"/>
      <c r="N325" s="97"/>
    </row>
    <row r="326" spans="8:14" x14ac:dyDescent="0.25">
      <c r="H326" s="294"/>
      <c r="I326" s="294"/>
      <c r="J326" s="294"/>
      <c r="L326" s="97"/>
      <c r="M326" s="97"/>
      <c r="N326" s="97"/>
    </row>
    <row r="327" spans="8:14" x14ac:dyDescent="0.25">
      <c r="H327" s="294"/>
      <c r="I327" s="294"/>
      <c r="J327" s="294"/>
      <c r="L327" s="97"/>
      <c r="M327" s="97"/>
      <c r="N327" s="97"/>
    </row>
    <row r="328" spans="8:14" x14ac:dyDescent="0.25">
      <c r="H328" s="294"/>
      <c r="I328" s="294"/>
      <c r="J328" s="294"/>
      <c r="L328" s="97"/>
      <c r="M328" s="97"/>
      <c r="N328" s="97"/>
    </row>
    <row r="329" spans="8:14" x14ac:dyDescent="0.25">
      <c r="H329" s="294"/>
      <c r="I329" s="294"/>
      <c r="J329" s="294"/>
      <c r="L329" s="97"/>
      <c r="M329" s="97"/>
      <c r="N329" s="97"/>
    </row>
    <row r="330" spans="8:14" x14ac:dyDescent="0.25">
      <c r="H330" s="294"/>
      <c r="I330" s="294"/>
      <c r="J330" s="294"/>
      <c r="L330" s="97"/>
      <c r="M330" s="97"/>
      <c r="N330" s="97"/>
    </row>
    <row r="331" spans="8:14" x14ac:dyDescent="0.25">
      <c r="H331" s="294"/>
      <c r="I331" s="294"/>
      <c r="J331" s="294"/>
      <c r="L331" s="97"/>
      <c r="M331" s="97"/>
      <c r="N331" s="97"/>
    </row>
    <row r="332" spans="8:14" x14ac:dyDescent="0.25">
      <c r="H332" s="294"/>
      <c r="I332" s="294"/>
      <c r="J332" s="294"/>
      <c r="L332" s="97"/>
      <c r="M332" s="97"/>
      <c r="N332" s="97"/>
    </row>
    <row r="333" spans="8:14" x14ac:dyDescent="0.25">
      <c r="H333" s="294"/>
      <c r="I333" s="294"/>
      <c r="J333" s="294"/>
      <c r="L333" s="97"/>
      <c r="M333" s="97"/>
      <c r="N333" s="97"/>
    </row>
    <row r="334" spans="8:14" x14ac:dyDescent="0.25">
      <c r="H334" s="294"/>
      <c r="I334" s="294"/>
      <c r="J334" s="294"/>
      <c r="L334" s="97"/>
      <c r="M334" s="97"/>
      <c r="N334" s="97"/>
    </row>
    <row r="335" spans="8:14" x14ac:dyDescent="0.25">
      <c r="H335" s="294"/>
      <c r="I335" s="294"/>
      <c r="J335" s="294"/>
      <c r="L335" s="97"/>
      <c r="M335" s="97"/>
      <c r="N335" s="97"/>
    </row>
    <row r="336" spans="8:14" x14ac:dyDescent="0.25">
      <c r="H336" s="294"/>
      <c r="I336" s="294"/>
      <c r="J336" s="294"/>
      <c r="L336" s="97"/>
      <c r="M336" s="97"/>
      <c r="N336" s="97"/>
    </row>
    <row r="337" spans="8:14" x14ac:dyDescent="0.25">
      <c r="H337" s="294"/>
      <c r="I337" s="294"/>
      <c r="J337" s="294"/>
      <c r="L337" s="97"/>
      <c r="M337" s="97"/>
      <c r="N337" s="97"/>
    </row>
    <row r="338" spans="8:14" x14ac:dyDescent="0.25">
      <c r="H338" s="294"/>
      <c r="I338" s="294"/>
      <c r="J338" s="294"/>
      <c r="L338" s="97"/>
      <c r="M338" s="97"/>
      <c r="N338" s="97"/>
    </row>
    <row r="339" spans="8:14" x14ac:dyDescent="0.25">
      <c r="H339" s="294"/>
      <c r="I339" s="294"/>
      <c r="J339" s="294"/>
      <c r="L339" s="97"/>
      <c r="M339" s="97"/>
      <c r="N339" s="97"/>
    </row>
    <row r="340" spans="8:14" x14ac:dyDescent="0.25">
      <c r="H340" s="294"/>
      <c r="I340" s="294"/>
      <c r="J340" s="294"/>
      <c r="L340" s="97"/>
      <c r="M340" s="97"/>
      <c r="N340" s="97"/>
    </row>
    <row r="341" spans="8:14" x14ac:dyDescent="0.25">
      <c r="H341" s="294"/>
      <c r="I341" s="294"/>
      <c r="J341" s="294"/>
      <c r="L341" s="97"/>
      <c r="M341" s="97"/>
      <c r="N341" s="97"/>
    </row>
    <row r="342" spans="8:14" x14ac:dyDescent="0.25">
      <c r="H342" s="294"/>
      <c r="I342" s="294"/>
      <c r="J342" s="294"/>
      <c r="L342" s="97"/>
      <c r="M342" s="97"/>
      <c r="N342" s="97"/>
    </row>
    <row r="343" spans="8:14" x14ac:dyDescent="0.25">
      <c r="H343" s="294"/>
      <c r="I343" s="294"/>
      <c r="J343" s="294"/>
      <c r="L343" s="97"/>
      <c r="M343" s="97"/>
      <c r="N343" s="97"/>
    </row>
    <row r="344" spans="8:14" x14ac:dyDescent="0.25">
      <c r="H344" s="294"/>
      <c r="I344" s="294"/>
      <c r="J344" s="294"/>
      <c r="L344" s="97"/>
      <c r="M344" s="97"/>
      <c r="N344" s="97"/>
    </row>
    <row r="345" spans="8:14" x14ac:dyDescent="0.25">
      <c r="H345" s="294"/>
      <c r="I345" s="294"/>
      <c r="J345" s="294"/>
      <c r="L345" s="97"/>
      <c r="M345" s="97"/>
      <c r="N345" s="97"/>
    </row>
    <row r="346" spans="8:14" x14ac:dyDescent="0.25">
      <c r="H346" s="294"/>
      <c r="I346" s="294"/>
      <c r="J346" s="294"/>
      <c r="L346" s="97"/>
      <c r="M346" s="97"/>
      <c r="N346" s="97"/>
    </row>
    <row r="347" spans="8:14" x14ac:dyDescent="0.25">
      <c r="H347" s="294"/>
      <c r="I347" s="294"/>
      <c r="J347" s="294"/>
      <c r="L347" s="97"/>
      <c r="M347" s="97"/>
      <c r="N347" s="97"/>
    </row>
    <row r="348" spans="8:14" x14ac:dyDescent="0.25">
      <c r="H348" s="294"/>
      <c r="I348" s="294"/>
      <c r="J348" s="294"/>
      <c r="L348" s="97"/>
      <c r="M348" s="97"/>
      <c r="N348" s="97"/>
    </row>
    <row r="349" spans="8:14" x14ac:dyDescent="0.25">
      <c r="H349" s="294"/>
      <c r="I349" s="294"/>
      <c r="J349" s="294"/>
      <c r="L349" s="97"/>
      <c r="M349" s="97"/>
      <c r="N349" s="97"/>
    </row>
    <row r="350" spans="8:14" x14ac:dyDescent="0.25">
      <c r="H350" s="294"/>
      <c r="I350" s="294"/>
      <c r="J350" s="294"/>
      <c r="L350" s="97"/>
      <c r="M350" s="97"/>
      <c r="N350" s="97"/>
    </row>
    <row r="351" spans="8:14" x14ac:dyDescent="0.25">
      <c r="H351" s="294"/>
      <c r="I351" s="294"/>
      <c r="J351" s="294"/>
      <c r="L351" s="97"/>
      <c r="M351" s="97"/>
      <c r="N351" s="97"/>
    </row>
    <row r="352" spans="8:14" x14ac:dyDescent="0.25">
      <c r="H352" s="294"/>
      <c r="I352" s="294"/>
      <c r="J352" s="294"/>
      <c r="L352" s="97"/>
      <c r="M352" s="97"/>
      <c r="N352" s="97"/>
    </row>
    <row r="353" spans="8:14" x14ac:dyDescent="0.25">
      <c r="H353" s="294"/>
      <c r="I353" s="294"/>
      <c r="J353" s="294"/>
      <c r="L353" s="97"/>
      <c r="M353" s="97"/>
      <c r="N353" s="97"/>
    </row>
    <row r="354" spans="8:14" x14ac:dyDescent="0.25">
      <c r="H354" s="294"/>
      <c r="I354" s="294"/>
      <c r="J354" s="294"/>
      <c r="L354" s="97"/>
      <c r="M354" s="97"/>
      <c r="N354" s="97"/>
    </row>
    <row r="355" spans="8:14" x14ac:dyDescent="0.25">
      <c r="H355" s="294"/>
      <c r="I355" s="294"/>
      <c r="J355" s="294"/>
      <c r="L355" s="97"/>
      <c r="M355" s="97"/>
      <c r="N355" s="97"/>
    </row>
    <row r="356" spans="8:14" x14ac:dyDescent="0.25">
      <c r="H356" s="294"/>
      <c r="I356" s="294"/>
      <c r="J356" s="294"/>
      <c r="L356" s="97"/>
      <c r="M356" s="97"/>
      <c r="N356" s="97"/>
    </row>
    <row r="357" spans="8:14" x14ac:dyDescent="0.25">
      <c r="H357" s="294"/>
      <c r="I357" s="294"/>
      <c r="J357" s="294"/>
      <c r="L357" s="97"/>
      <c r="M357" s="97"/>
      <c r="N357" s="97"/>
    </row>
    <row r="358" spans="8:14" x14ac:dyDescent="0.25">
      <c r="H358" s="294"/>
      <c r="I358" s="294"/>
      <c r="J358" s="294"/>
      <c r="L358" s="97"/>
      <c r="M358" s="97"/>
      <c r="N358" s="97"/>
    </row>
    <row r="359" spans="8:14" x14ac:dyDescent="0.25">
      <c r="H359" s="294"/>
      <c r="I359" s="294"/>
      <c r="J359" s="294"/>
      <c r="L359" s="97"/>
      <c r="M359" s="97"/>
      <c r="N359" s="97"/>
    </row>
    <row r="360" spans="8:14" x14ac:dyDescent="0.25">
      <c r="H360" s="294"/>
      <c r="I360" s="294"/>
      <c r="J360" s="294"/>
      <c r="L360" s="97"/>
      <c r="M360" s="97"/>
      <c r="N360" s="97"/>
    </row>
    <row r="361" spans="8:14" x14ac:dyDescent="0.25">
      <c r="H361" s="294"/>
      <c r="I361" s="294"/>
      <c r="J361" s="294"/>
      <c r="L361" s="97"/>
      <c r="M361" s="97"/>
      <c r="N361" s="97"/>
    </row>
    <row r="362" spans="8:14" x14ac:dyDescent="0.25">
      <c r="H362" s="294"/>
      <c r="I362" s="294"/>
      <c r="J362" s="294"/>
      <c r="L362" s="97"/>
      <c r="M362" s="97"/>
      <c r="N362" s="97"/>
    </row>
    <row r="363" spans="8:14" x14ac:dyDescent="0.25">
      <c r="H363" s="294"/>
      <c r="I363" s="294"/>
      <c r="J363" s="294"/>
      <c r="L363" s="97"/>
      <c r="M363" s="97"/>
      <c r="N363" s="97"/>
    </row>
    <row r="364" spans="8:14" x14ac:dyDescent="0.25">
      <c r="H364" s="294"/>
      <c r="I364" s="294"/>
      <c r="J364" s="294"/>
      <c r="L364" s="97"/>
      <c r="M364" s="97"/>
      <c r="N364" s="97"/>
    </row>
    <row r="365" spans="8:14" x14ac:dyDescent="0.25">
      <c r="H365" s="294"/>
      <c r="I365" s="294"/>
      <c r="J365" s="294"/>
      <c r="L365" s="97"/>
      <c r="M365" s="97"/>
      <c r="N365" s="97"/>
    </row>
    <row r="366" spans="8:14" x14ac:dyDescent="0.25">
      <c r="H366" s="294"/>
      <c r="I366" s="294"/>
      <c r="J366" s="294"/>
      <c r="L366" s="97"/>
      <c r="M366" s="97"/>
      <c r="N366" s="97"/>
    </row>
    <row r="367" spans="8:14" x14ac:dyDescent="0.25">
      <c r="H367" s="294"/>
      <c r="I367" s="294"/>
      <c r="J367" s="294"/>
      <c r="L367" s="97"/>
      <c r="M367" s="97"/>
      <c r="N367" s="97"/>
    </row>
    <row r="368" spans="8:14" x14ac:dyDescent="0.25">
      <c r="H368" s="294"/>
      <c r="I368" s="294"/>
      <c r="J368" s="294"/>
      <c r="L368" s="97"/>
      <c r="M368" s="97"/>
      <c r="N368" s="97"/>
    </row>
    <row r="369" spans="8:14" x14ac:dyDescent="0.25">
      <c r="H369" s="294"/>
      <c r="I369" s="294"/>
      <c r="J369" s="294"/>
      <c r="L369" s="97"/>
      <c r="M369" s="97"/>
      <c r="N369" s="97"/>
    </row>
    <row r="370" spans="8:14" x14ac:dyDescent="0.25">
      <c r="H370" s="294"/>
      <c r="I370" s="294"/>
      <c r="J370" s="294"/>
      <c r="L370" s="97"/>
      <c r="M370" s="97"/>
      <c r="N370" s="97"/>
    </row>
    <row r="371" spans="8:14" x14ac:dyDescent="0.25">
      <c r="H371" s="294"/>
      <c r="I371" s="294"/>
      <c r="J371" s="294"/>
      <c r="L371" s="97"/>
      <c r="M371" s="97"/>
      <c r="N371" s="97"/>
    </row>
    <row r="372" spans="8:14" x14ac:dyDescent="0.25">
      <c r="H372" s="294"/>
      <c r="I372" s="294"/>
      <c r="J372" s="294"/>
      <c r="L372" s="97"/>
      <c r="M372" s="97"/>
      <c r="N372" s="97"/>
    </row>
    <row r="373" spans="8:14" x14ac:dyDescent="0.25">
      <c r="H373" s="294"/>
      <c r="I373" s="294"/>
      <c r="J373" s="294"/>
      <c r="L373" s="97"/>
      <c r="M373" s="97"/>
      <c r="N373" s="97"/>
    </row>
    <row r="374" spans="8:14" x14ac:dyDescent="0.25">
      <c r="H374" s="294"/>
      <c r="I374" s="294"/>
      <c r="J374" s="294"/>
      <c r="L374" s="97"/>
      <c r="M374" s="97"/>
      <c r="N374" s="97"/>
    </row>
    <row r="375" spans="8:14" x14ac:dyDescent="0.25">
      <c r="H375" s="294"/>
      <c r="I375" s="294"/>
      <c r="J375" s="294"/>
      <c r="L375" s="97"/>
      <c r="M375" s="97"/>
      <c r="N375" s="97"/>
    </row>
    <row r="376" spans="8:14" x14ac:dyDescent="0.25">
      <c r="H376" s="294"/>
      <c r="I376" s="294"/>
      <c r="J376" s="294"/>
      <c r="L376" s="97"/>
      <c r="M376" s="97"/>
      <c r="N376" s="97"/>
    </row>
    <row r="377" spans="8:14" x14ac:dyDescent="0.25">
      <c r="H377" s="294"/>
      <c r="I377" s="294"/>
      <c r="J377" s="294"/>
      <c r="L377" s="97"/>
      <c r="M377" s="97"/>
      <c r="N377" s="97"/>
    </row>
    <row r="378" spans="8:14" x14ac:dyDescent="0.25">
      <c r="H378" s="294"/>
      <c r="I378" s="294"/>
      <c r="J378" s="294"/>
      <c r="L378" s="97"/>
      <c r="M378" s="97"/>
      <c r="N378" s="97"/>
    </row>
    <row r="379" spans="8:14" x14ac:dyDescent="0.25">
      <c r="H379" s="294"/>
      <c r="I379" s="294"/>
      <c r="J379" s="294"/>
      <c r="L379" s="97"/>
      <c r="M379" s="97"/>
      <c r="N379" s="97"/>
    </row>
    <row r="380" spans="8:14" x14ac:dyDescent="0.25">
      <c r="H380" s="294"/>
      <c r="I380" s="294"/>
      <c r="J380" s="294"/>
      <c r="L380" s="97"/>
      <c r="M380" s="97"/>
      <c r="N380" s="97"/>
    </row>
    <row r="381" spans="8:14" x14ac:dyDescent="0.25">
      <c r="H381" s="294"/>
      <c r="I381" s="294"/>
      <c r="J381" s="294"/>
      <c r="L381" s="97"/>
      <c r="M381" s="97"/>
      <c r="N381" s="97"/>
    </row>
    <row r="382" spans="8:14" x14ac:dyDescent="0.25">
      <c r="H382" s="294"/>
      <c r="I382" s="294"/>
      <c r="J382" s="294"/>
      <c r="L382" s="97"/>
      <c r="M382" s="97"/>
      <c r="N382" s="97"/>
    </row>
    <row r="383" spans="8:14" x14ac:dyDescent="0.25">
      <c r="H383" s="294"/>
      <c r="I383" s="294"/>
      <c r="J383" s="294"/>
      <c r="L383" s="97"/>
      <c r="M383" s="97"/>
      <c r="N383" s="97"/>
    </row>
    <row r="384" spans="8:14" x14ac:dyDescent="0.25">
      <c r="H384" s="294"/>
      <c r="I384" s="294"/>
      <c r="J384" s="294"/>
      <c r="L384" s="97"/>
      <c r="M384" s="97"/>
      <c r="N384" s="97"/>
    </row>
    <row r="385" spans="8:14" x14ac:dyDescent="0.25">
      <c r="H385" s="294"/>
      <c r="I385" s="294"/>
      <c r="J385" s="294"/>
      <c r="L385" s="97"/>
      <c r="M385" s="97"/>
      <c r="N385" s="97"/>
    </row>
    <row r="386" spans="8:14" x14ac:dyDescent="0.25">
      <c r="H386" s="294"/>
      <c r="I386" s="294"/>
      <c r="J386" s="294"/>
      <c r="L386" s="97"/>
      <c r="M386" s="97"/>
      <c r="N386" s="97"/>
    </row>
    <row r="387" spans="8:14" x14ac:dyDescent="0.25">
      <c r="H387" s="294"/>
      <c r="I387" s="294"/>
      <c r="J387" s="294"/>
      <c r="L387" s="97"/>
      <c r="M387" s="97"/>
      <c r="N387" s="97"/>
    </row>
    <row r="388" spans="8:14" x14ac:dyDescent="0.25">
      <c r="H388" s="294"/>
      <c r="I388" s="294"/>
      <c r="J388" s="294"/>
      <c r="L388" s="97"/>
      <c r="M388" s="97"/>
      <c r="N388" s="97"/>
    </row>
    <row r="389" spans="8:14" x14ac:dyDescent="0.25">
      <c r="H389" s="294"/>
      <c r="I389" s="294"/>
      <c r="J389" s="294"/>
      <c r="L389" s="97"/>
      <c r="M389" s="97"/>
      <c r="N389" s="97"/>
    </row>
    <row r="390" spans="8:14" x14ac:dyDescent="0.25">
      <c r="H390" s="294"/>
      <c r="I390" s="294"/>
      <c r="J390" s="294"/>
      <c r="L390" s="97"/>
      <c r="M390" s="97"/>
      <c r="N390" s="97"/>
    </row>
    <row r="391" spans="8:14" x14ac:dyDescent="0.25">
      <c r="H391" s="294"/>
      <c r="I391" s="294"/>
      <c r="J391" s="294"/>
      <c r="L391" s="97"/>
      <c r="M391" s="97"/>
      <c r="N391" s="97"/>
    </row>
    <row r="392" spans="8:14" x14ac:dyDescent="0.25">
      <c r="H392" s="294"/>
      <c r="I392" s="294"/>
      <c r="J392" s="294"/>
      <c r="L392" s="97"/>
      <c r="M392" s="97"/>
      <c r="N392" s="97"/>
    </row>
    <row r="393" spans="8:14" x14ac:dyDescent="0.25">
      <c r="H393" s="294"/>
      <c r="I393" s="294"/>
      <c r="J393" s="294"/>
      <c r="L393" s="97"/>
      <c r="M393" s="97"/>
      <c r="N393" s="97"/>
    </row>
    <row r="394" spans="8:14" x14ac:dyDescent="0.25">
      <c r="H394" s="294"/>
      <c r="I394" s="294"/>
      <c r="J394" s="294"/>
      <c r="L394" s="97"/>
      <c r="M394" s="97"/>
      <c r="N394" s="97"/>
    </row>
    <row r="395" spans="8:14" x14ac:dyDescent="0.25">
      <c r="H395" s="294"/>
      <c r="I395" s="294"/>
      <c r="J395" s="294"/>
      <c r="L395" s="97"/>
      <c r="M395" s="97"/>
      <c r="N395" s="97"/>
    </row>
    <row r="396" spans="8:14" x14ac:dyDescent="0.25">
      <c r="H396" s="294"/>
      <c r="I396" s="294"/>
      <c r="J396" s="294"/>
      <c r="L396" s="97"/>
      <c r="M396" s="97"/>
      <c r="N396" s="97"/>
    </row>
    <row r="397" spans="8:14" x14ac:dyDescent="0.25">
      <c r="H397" s="294"/>
      <c r="I397" s="294"/>
      <c r="J397" s="294"/>
      <c r="L397" s="97"/>
      <c r="M397" s="97"/>
      <c r="N397" s="97"/>
    </row>
    <row r="398" spans="8:14" x14ac:dyDescent="0.25">
      <c r="H398" s="294"/>
      <c r="I398" s="294"/>
      <c r="J398" s="294"/>
      <c r="L398" s="97"/>
      <c r="M398" s="97"/>
      <c r="N398" s="97"/>
    </row>
    <row r="399" spans="8:14" x14ac:dyDescent="0.25">
      <c r="H399" s="294"/>
      <c r="I399" s="294"/>
      <c r="J399" s="294"/>
      <c r="L399" s="97"/>
      <c r="M399" s="97"/>
      <c r="N399" s="97"/>
    </row>
    <row r="400" spans="8:14" x14ac:dyDescent="0.25">
      <c r="H400" s="294"/>
      <c r="I400" s="294"/>
      <c r="J400" s="294"/>
      <c r="L400" s="97"/>
      <c r="M400" s="97"/>
      <c r="N400" s="97"/>
    </row>
    <row r="401" spans="8:14" x14ac:dyDescent="0.25">
      <c r="H401" s="294"/>
      <c r="I401" s="294"/>
      <c r="J401" s="294"/>
      <c r="L401" s="97"/>
      <c r="M401" s="97"/>
      <c r="N401" s="97"/>
    </row>
    <row r="402" spans="8:14" x14ac:dyDescent="0.25">
      <c r="H402" s="294"/>
      <c r="I402" s="294"/>
      <c r="J402" s="294"/>
      <c r="L402" s="97"/>
      <c r="M402" s="97"/>
      <c r="N402" s="97"/>
    </row>
    <row r="403" spans="8:14" x14ac:dyDescent="0.25">
      <c r="H403" s="294"/>
      <c r="I403" s="294"/>
      <c r="J403" s="294"/>
      <c r="L403" s="97"/>
      <c r="M403" s="97"/>
      <c r="N403" s="97"/>
    </row>
    <row r="404" spans="8:14" x14ac:dyDescent="0.25">
      <c r="H404" s="294"/>
      <c r="I404" s="294"/>
      <c r="J404" s="294"/>
      <c r="L404" s="97"/>
      <c r="M404" s="97"/>
      <c r="N404" s="97"/>
    </row>
    <row r="405" spans="8:14" x14ac:dyDescent="0.25">
      <c r="H405" s="294"/>
      <c r="I405" s="294"/>
      <c r="J405" s="294"/>
      <c r="L405" s="97"/>
      <c r="M405" s="97"/>
      <c r="N405" s="97"/>
    </row>
    <row r="406" spans="8:14" x14ac:dyDescent="0.25">
      <c r="H406" s="294"/>
      <c r="I406" s="294"/>
      <c r="J406" s="294"/>
      <c r="L406" s="97"/>
      <c r="M406" s="97"/>
      <c r="N406" s="97"/>
    </row>
    <row r="407" spans="8:14" x14ac:dyDescent="0.25">
      <c r="H407" s="294"/>
      <c r="I407" s="294"/>
      <c r="J407" s="294"/>
      <c r="L407" s="97"/>
      <c r="M407" s="97"/>
      <c r="N407" s="97"/>
    </row>
    <row r="408" spans="8:14" x14ac:dyDescent="0.25">
      <c r="H408" s="294"/>
      <c r="I408" s="294"/>
      <c r="J408" s="294"/>
      <c r="L408" s="97"/>
      <c r="M408" s="97"/>
      <c r="N408" s="97"/>
    </row>
    <row r="409" spans="8:14" x14ac:dyDescent="0.25">
      <c r="H409" s="294"/>
      <c r="I409" s="294"/>
      <c r="J409" s="294"/>
      <c r="L409" s="97"/>
      <c r="M409" s="97"/>
      <c r="N409" s="97"/>
    </row>
    <row r="410" spans="8:14" x14ac:dyDescent="0.25">
      <c r="H410" s="294"/>
      <c r="I410" s="294"/>
      <c r="J410" s="294"/>
      <c r="L410" s="97"/>
      <c r="M410" s="97"/>
      <c r="N410" s="97"/>
    </row>
    <row r="411" spans="8:14" x14ac:dyDescent="0.25">
      <c r="H411" s="294"/>
      <c r="I411" s="294"/>
      <c r="J411" s="294"/>
      <c r="L411" s="97"/>
      <c r="M411" s="97"/>
      <c r="N411" s="97"/>
    </row>
    <row r="412" spans="8:14" x14ac:dyDescent="0.25">
      <c r="H412" s="294"/>
      <c r="I412" s="294"/>
      <c r="J412" s="294"/>
      <c r="L412" s="97"/>
      <c r="M412" s="97"/>
      <c r="N412" s="97"/>
    </row>
    <row r="413" spans="8:14" x14ac:dyDescent="0.25">
      <c r="H413" s="294"/>
      <c r="I413" s="294"/>
      <c r="J413" s="294"/>
      <c r="L413" s="97"/>
      <c r="M413" s="97"/>
      <c r="N413" s="97"/>
    </row>
    <row r="414" spans="8:14" x14ac:dyDescent="0.25">
      <c r="H414" s="294"/>
      <c r="I414" s="294"/>
      <c r="J414" s="294"/>
      <c r="L414" s="97"/>
      <c r="M414" s="97"/>
      <c r="N414" s="97"/>
    </row>
    <row r="415" spans="8:14" x14ac:dyDescent="0.25">
      <c r="H415" s="294"/>
      <c r="I415" s="294"/>
      <c r="J415" s="294"/>
      <c r="L415" s="97"/>
      <c r="M415" s="97"/>
      <c r="N415" s="97"/>
    </row>
    <row r="416" spans="8:14" x14ac:dyDescent="0.25">
      <c r="H416" s="294"/>
      <c r="I416" s="294"/>
      <c r="J416" s="294"/>
      <c r="L416" s="97"/>
      <c r="M416" s="97"/>
      <c r="N416" s="97"/>
    </row>
    <row r="417" spans="8:14" x14ac:dyDescent="0.25">
      <c r="H417" s="294"/>
      <c r="I417" s="294"/>
      <c r="J417" s="294"/>
      <c r="L417" s="97"/>
      <c r="M417" s="97"/>
      <c r="N417" s="97"/>
    </row>
    <row r="418" spans="8:14" x14ac:dyDescent="0.25">
      <c r="H418" s="294"/>
      <c r="I418" s="294"/>
      <c r="J418" s="294"/>
      <c r="L418" s="97"/>
      <c r="M418" s="97"/>
      <c r="N418" s="97"/>
    </row>
    <row r="419" spans="8:14" x14ac:dyDescent="0.25">
      <c r="H419" s="294"/>
      <c r="I419" s="294"/>
      <c r="J419" s="294"/>
      <c r="L419" s="97"/>
      <c r="M419" s="97"/>
      <c r="N419" s="97"/>
    </row>
    <row r="420" spans="8:14" x14ac:dyDescent="0.25">
      <c r="H420" s="294"/>
      <c r="I420" s="294"/>
      <c r="J420" s="294"/>
      <c r="L420" s="97"/>
      <c r="M420" s="97"/>
      <c r="N420" s="97"/>
    </row>
    <row r="421" spans="8:14" x14ac:dyDescent="0.25">
      <c r="H421" s="294"/>
      <c r="I421" s="294"/>
      <c r="J421" s="294"/>
      <c r="L421" s="97"/>
      <c r="M421" s="97"/>
      <c r="N421" s="97"/>
    </row>
    <row r="422" spans="8:14" x14ac:dyDescent="0.25">
      <c r="H422" s="294"/>
      <c r="I422" s="294"/>
      <c r="J422" s="294"/>
      <c r="L422" s="97"/>
      <c r="M422" s="97"/>
      <c r="N422" s="97"/>
    </row>
    <row r="423" spans="8:14" x14ac:dyDescent="0.25">
      <c r="H423" s="294"/>
      <c r="I423" s="294"/>
      <c r="J423" s="294"/>
      <c r="L423" s="97"/>
      <c r="M423" s="97"/>
      <c r="N423" s="97"/>
    </row>
    <row r="424" spans="8:14" x14ac:dyDescent="0.25">
      <c r="H424" s="294"/>
      <c r="I424" s="294"/>
      <c r="J424" s="294"/>
      <c r="L424" s="97"/>
      <c r="M424" s="97"/>
      <c r="N424" s="97"/>
    </row>
    <row r="425" spans="8:14" x14ac:dyDescent="0.25">
      <c r="H425" s="294"/>
      <c r="I425" s="294"/>
      <c r="J425" s="294"/>
      <c r="L425" s="97"/>
      <c r="M425" s="97"/>
      <c r="N425" s="97"/>
    </row>
    <row r="426" spans="8:14" x14ac:dyDescent="0.25">
      <c r="H426" s="294"/>
      <c r="I426" s="294"/>
      <c r="J426" s="294"/>
      <c r="L426" s="97"/>
      <c r="M426" s="97"/>
      <c r="N426" s="97"/>
    </row>
    <row r="427" spans="8:14" x14ac:dyDescent="0.25">
      <c r="H427" s="294"/>
      <c r="I427" s="294"/>
      <c r="J427" s="294"/>
      <c r="L427" s="97"/>
      <c r="M427" s="97"/>
      <c r="N427" s="97"/>
    </row>
    <row r="428" spans="8:14" x14ac:dyDescent="0.25">
      <c r="H428" s="294"/>
      <c r="I428" s="294"/>
      <c r="J428" s="294"/>
      <c r="L428" s="97"/>
      <c r="M428" s="97"/>
      <c r="N428" s="97"/>
    </row>
    <row r="429" spans="8:14" x14ac:dyDescent="0.25">
      <c r="H429" s="294"/>
      <c r="I429" s="294"/>
      <c r="J429" s="294"/>
      <c r="L429" s="97"/>
      <c r="M429" s="97"/>
      <c r="N429" s="97"/>
    </row>
    <row r="430" spans="8:14" x14ac:dyDescent="0.25">
      <c r="H430" s="294"/>
      <c r="I430" s="294"/>
      <c r="J430" s="294"/>
      <c r="L430" s="97"/>
      <c r="M430" s="97"/>
      <c r="N430" s="97"/>
    </row>
    <row r="431" spans="8:14" x14ac:dyDescent="0.25">
      <c r="H431" s="294"/>
      <c r="I431" s="294"/>
      <c r="J431" s="294"/>
      <c r="L431" s="97"/>
      <c r="M431" s="97"/>
      <c r="N431" s="97"/>
    </row>
    <row r="432" spans="8:14" x14ac:dyDescent="0.25">
      <c r="H432" s="294"/>
      <c r="I432" s="294"/>
      <c r="J432" s="294"/>
      <c r="L432" s="97"/>
      <c r="M432" s="97"/>
      <c r="N432" s="97"/>
    </row>
    <row r="433" spans="8:14" x14ac:dyDescent="0.25">
      <c r="H433" s="294"/>
      <c r="I433" s="294"/>
      <c r="J433" s="294"/>
      <c r="L433" s="97"/>
      <c r="M433" s="97"/>
      <c r="N433" s="97"/>
    </row>
    <row r="434" spans="8:14" x14ac:dyDescent="0.25">
      <c r="H434" s="294"/>
      <c r="I434" s="294"/>
      <c r="J434" s="294"/>
      <c r="L434" s="97"/>
      <c r="M434" s="97"/>
      <c r="N434" s="97"/>
    </row>
    <row r="435" spans="8:14" x14ac:dyDescent="0.25">
      <c r="H435" s="294"/>
      <c r="I435" s="294"/>
      <c r="J435" s="294"/>
      <c r="L435" s="97"/>
      <c r="M435" s="97"/>
      <c r="N435" s="97"/>
    </row>
    <row r="436" spans="8:14" x14ac:dyDescent="0.25">
      <c r="H436" s="294"/>
      <c r="I436" s="294"/>
      <c r="J436" s="294"/>
      <c r="L436" s="97"/>
      <c r="M436" s="97"/>
      <c r="N436" s="97"/>
    </row>
    <row r="437" spans="8:14" x14ac:dyDescent="0.25">
      <c r="H437" s="294"/>
      <c r="I437" s="294"/>
      <c r="J437" s="294"/>
      <c r="L437" s="97"/>
      <c r="M437" s="97"/>
      <c r="N437" s="97"/>
    </row>
    <row r="438" spans="8:14" x14ac:dyDescent="0.25">
      <c r="H438" s="294"/>
      <c r="I438" s="294"/>
      <c r="J438" s="294"/>
      <c r="L438" s="97"/>
      <c r="M438" s="97"/>
      <c r="N438" s="97"/>
    </row>
    <row r="439" spans="8:14" x14ac:dyDescent="0.25">
      <c r="H439" s="294"/>
      <c r="I439" s="294"/>
      <c r="J439" s="294"/>
      <c r="L439" s="97"/>
      <c r="M439" s="97"/>
      <c r="N439" s="97"/>
    </row>
    <row r="440" spans="8:14" x14ac:dyDescent="0.25">
      <c r="H440" s="294"/>
      <c r="I440" s="294"/>
      <c r="J440" s="294"/>
      <c r="L440" s="97"/>
      <c r="M440" s="97"/>
      <c r="N440" s="97"/>
    </row>
    <row r="441" spans="8:14" x14ac:dyDescent="0.25">
      <c r="H441" s="294"/>
      <c r="I441" s="294"/>
      <c r="J441" s="294"/>
      <c r="L441" s="97"/>
      <c r="M441" s="97"/>
      <c r="N441" s="97"/>
    </row>
    <row r="442" spans="8:14" x14ac:dyDescent="0.25">
      <c r="H442" s="294"/>
      <c r="I442" s="294"/>
      <c r="J442" s="294"/>
      <c r="L442" s="97"/>
      <c r="M442" s="97"/>
      <c r="N442" s="97"/>
    </row>
    <row r="443" spans="8:14" x14ac:dyDescent="0.25">
      <c r="H443" s="294"/>
      <c r="I443" s="294"/>
      <c r="J443" s="294"/>
      <c r="L443" s="97"/>
      <c r="M443" s="97"/>
      <c r="N443" s="97"/>
    </row>
    <row r="444" spans="8:14" x14ac:dyDescent="0.25">
      <c r="H444" s="294"/>
      <c r="I444" s="294"/>
      <c r="J444" s="294"/>
      <c r="L444" s="97"/>
      <c r="M444" s="97"/>
      <c r="N444" s="97"/>
    </row>
    <row r="445" spans="8:14" x14ac:dyDescent="0.25">
      <c r="H445" s="294"/>
      <c r="I445" s="294"/>
      <c r="J445" s="294"/>
      <c r="L445" s="97"/>
      <c r="M445" s="97"/>
      <c r="N445" s="97"/>
    </row>
    <row r="446" spans="8:14" x14ac:dyDescent="0.25">
      <c r="H446" s="294"/>
      <c r="I446" s="294"/>
      <c r="J446" s="294"/>
      <c r="L446" s="97"/>
      <c r="M446" s="97"/>
      <c r="N446" s="97"/>
    </row>
    <row r="447" spans="8:14" x14ac:dyDescent="0.25">
      <c r="H447" s="294"/>
      <c r="I447" s="294"/>
      <c r="J447" s="294"/>
      <c r="L447" s="97"/>
      <c r="M447" s="97"/>
      <c r="N447" s="97"/>
    </row>
    <row r="448" spans="8:14" x14ac:dyDescent="0.25">
      <c r="H448" s="294"/>
      <c r="I448" s="294"/>
      <c r="J448" s="294"/>
      <c r="L448" s="97"/>
      <c r="M448" s="97"/>
      <c r="N448" s="97"/>
    </row>
    <row r="449" spans="8:14" x14ac:dyDescent="0.25">
      <c r="H449" s="294"/>
      <c r="I449" s="294"/>
      <c r="J449" s="294"/>
      <c r="L449" s="97"/>
      <c r="M449" s="97"/>
      <c r="N449" s="97"/>
    </row>
    <row r="450" spans="8:14" x14ac:dyDescent="0.25">
      <c r="H450" s="294"/>
      <c r="I450" s="294"/>
      <c r="J450" s="294"/>
      <c r="L450" s="97"/>
      <c r="M450" s="97"/>
      <c r="N450" s="97"/>
    </row>
    <row r="451" spans="8:14" x14ac:dyDescent="0.25">
      <c r="H451" s="294"/>
      <c r="I451" s="294"/>
      <c r="J451" s="294"/>
      <c r="L451" s="97"/>
      <c r="M451" s="97"/>
      <c r="N451" s="97"/>
    </row>
    <row r="452" spans="8:14" x14ac:dyDescent="0.25">
      <c r="H452" s="294"/>
      <c r="I452" s="294"/>
      <c r="J452" s="294"/>
      <c r="L452" s="97"/>
      <c r="M452" s="97"/>
      <c r="N452" s="97"/>
    </row>
    <row r="453" spans="8:14" x14ac:dyDescent="0.25">
      <c r="H453" s="294"/>
      <c r="I453" s="294"/>
      <c r="J453" s="294"/>
      <c r="L453" s="97"/>
      <c r="M453" s="97"/>
      <c r="N453" s="97"/>
    </row>
    <row r="454" spans="8:14" x14ac:dyDescent="0.25">
      <c r="H454" s="294"/>
      <c r="I454" s="294"/>
      <c r="J454" s="294"/>
      <c r="L454" s="97"/>
      <c r="M454" s="97"/>
      <c r="N454" s="97"/>
    </row>
    <row r="455" spans="8:14" x14ac:dyDescent="0.25">
      <c r="H455" s="294"/>
      <c r="I455" s="294"/>
      <c r="J455" s="294"/>
      <c r="L455" s="97"/>
      <c r="M455" s="97"/>
      <c r="N455" s="97"/>
    </row>
    <row r="456" spans="8:14" x14ac:dyDescent="0.25">
      <c r="H456" s="294"/>
      <c r="I456" s="294"/>
      <c r="J456" s="294"/>
      <c r="L456" s="97"/>
      <c r="M456" s="97"/>
      <c r="N456" s="97"/>
    </row>
    <row r="457" spans="8:14" x14ac:dyDescent="0.25">
      <c r="H457" s="294"/>
      <c r="I457" s="294"/>
      <c r="J457" s="294"/>
      <c r="L457" s="97"/>
      <c r="M457" s="97"/>
      <c r="N457" s="97"/>
    </row>
    <row r="458" spans="8:14" x14ac:dyDescent="0.25">
      <c r="H458" s="294"/>
      <c r="I458" s="294"/>
      <c r="J458" s="294"/>
      <c r="L458" s="97"/>
      <c r="M458" s="97"/>
      <c r="N458" s="97"/>
    </row>
    <row r="459" spans="8:14" x14ac:dyDescent="0.25">
      <c r="H459" s="294"/>
      <c r="I459" s="294"/>
      <c r="J459" s="294"/>
      <c r="L459" s="97"/>
      <c r="M459" s="97"/>
      <c r="N459" s="97"/>
    </row>
    <row r="460" spans="8:14" x14ac:dyDescent="0.25">
      <c r="H460" s="294"/>
      <c r="I460" s="294"/>
      <c r="J460" s="294"/>
      <c r="L460" s="97"/>
      <c r="M460" s="97"/>
      <c r="N460" s="97"/>
    </row>
    <row r="461" spans="8:14" x14ac:dyDescent="0.25">
      <c r="H461" s="294"/>
      <c r="I461" s="294"/>
      <c r="J461" s="294"/>
      <c r="L461" s="97"/>
      <c r="M461" s="97"/>
      <c r="N461" s="97"/>
    </row>
    <row r="462" spans="8:14" x14ac:dyDescent="0.25">
      <c r="H462" s="294"/>
      <c r="I462" s="294"/>
      <c r="J462" s="294"/>
      <c r="L462" s="97"/>
      <c r="M462" s="97"/>
      <c r="N462" s="97"/>
    </row>
    <row r="463" spans="8:14" x14ac:dyDescent="0.25">
      <c r="H463" s="294"/>
      <c r="I463" s="294"/>
      <c r="J463" s="294"/>
      <c r="L463" s="97"/>
      <c r="M463" s="97"/>
      <c r="N463" s="97"/>
    </row>
    <row r="464" spans="8:14" x14ac:dyDescent="0.25">
      <c r="H464" s="294"/>
      <c r="I464" s="294"/>
      <c r="J464" s="294"/>
      <c r="L464" s="97"/>
      <c r="M464" s="97"/>
      <c r="N464" s="97"/>
    </row>
    <row r="465" spans="8:14" x14ac:dyDescent="0.25">
      <c r="H465" s="294"/>
      <c r="I465" s="294"/>
      <c r="J465" s="294"/>
      <c r="L465" s="97"/>
      <c r="M465" s="97"/>
      <c r="N465" s="97"/>
    </row>
    <row r="466" spans="8:14" x14ac:dyDescent="0.25">
      <c r="H466" s="294"/>
      <c r="I466" s="294"/>
      <c r="J466" s="294"/>
      <c r="L466" s="97"/>
      <c r="M466" s="97"/>
      <c r="N466" s="97"/>
    </row>
    <row r="467" spans="8:14" x14ac:dyDescent="0.25">
      <c r="H467" s="294"/>
      <c r="I467" s="294"/>
      <c r="J467" s="294"/>
      <c r="L467" s="97"/>
      <c r="M467" s="97"/>
      <c r="N467" s="97"/>
    </row>
    <row r="468" spans="8:14" x14ac:dyDescent="0.25">
      <c r="H468" s="294"/>
      <c r="I468" s="294"/>
      <c r="J468" s="294"/>
      <c r="L468" s="97"/>
      <c r="M468" s="97"/>
      <c r="N468" s="97"/>
    </row>
    <row r="469" spans="8:14" x14ac:dyDescent="0.25">
      <c r="H469" s="294"/>
      <c r="I469" s="294"/>
      <c r="J469" s="294"/>
      <c r="L469" s="97"/>
      <c r="M469" s="97"/>
      <c r="N469" s="97"/>
    </row>
    <row r="470" spans="8:14" x14ac:dyDescent="0.25">
      <c r="H470" s="294"/>
      <c r="I470" s="294"/>
      <c r="J470" s="294"/>
      <c r="L470" s="97"/>
      <c r="M470" s="97"/>
      <c r="N470" s="97"/>
    </row>
    <row r="471" spans="8:14" x14ac:dyDescent="0.25">
      <c r="H471" s="294"/>
      <c r="I471" s="294"/>
      <c r="J471" s="294"/>
      <c r="L471" s="97"/>
      <c r="M471" s="97"/>
      <c r="N471" s="97"/>
    </row>
    <row r="472" spans="8:14" x14ac:dyDescent="0.25">
      <c r="H472" s="294"/>
      <c r="I472" s="294"/>
      <c r="J472" s="294"/>
      <c r="L472" s="97"/>
      <c r="M472" s="97"/>
      <c r="N472" s="97"/>
    </row>
    <row r="473" spans="8:14" x14ac:dyDescent="0.25">
      <c r="H473" s="294"/>
      <c r="I473" s="294"/>
      <c r="J473" s="294"/>
      <c r="L473" s="97"/>
      <c r="M473" s="97"/>
      <c r="N473" s="97"/>
    </row>
    <row r="474" spans="8:14" x14ac:dyDescent="0.25">
      <c r="H474" s="294"/>
      <c r="I474" s="294"/>
      <c r="J474" s="294"/>
      <c r="L474" s="97"/>
      <c r="M474" s="97"/>
      <c r="N474" s="97"/>
    </row>
    <row r="475" spans="8:14" x14ac:dyDescent="0.25">
      <c r="H475" s="294"/>
      <c r="I475" s="294"/>
      <c r="J475" s="294"/>
      <c r="L475" s="97"/>
      <c r="M475" s="97"/>
      <c r="N475" s="97"/>
    </row>
    <row r="476" spans="8:14" x14ac:dyDescent="0.25">
      <c r="H476" s="294"/>
      <c r="I476" s="294"/>
      <c r="J476" s="294"/>
      <c r="L476" s="97"/>
      <c r="M476" s="97"/>
      <c r="N476" s="97"/>
    </row>
    <row r="477" spans="8:14" x14ac:dyDescent="0.25">
      <c r="H477" s="294"/>
      <c r="I477" s="294"/>
      <c r="J477" s="294"/>
      <c r="L477" s="97"/>
      <c r="M477" s="97"/>
      <c r="N477" s="97"/>
    </row>
    <row r="478" spans="8:14" x14ac:dyDescent="0.25">
      <c r="H478" s="294"/>
      <c r="I478" s="294"/>
      <c r="J478" s="294"/>
      <c r="L478" s="97"/>
      <c r="M478" s="97"/>
      <c r="N478" s="97"/>
    </row>
    <row r="479" spans="8:14" x14ac:dyDescent="0.25">
      <c r="H479" s="294"/>
      <c r="I479" s="294"/>
      <c r="J479" s="294"/>
      <c r="L479" s="97"/>
      <c r="M479" s="97"/>
      <c r="N479" s="97"/>
    </row>
    <row r="480" spans="8:14" x14ac:dyDescent="0.25">
      <c r="H480" s="294"/>
      <c r="I480" s="294"/>
      <c r="J480" s="294"/>
      <c r="L480" s="97"/>
      <c r="M480" s="97"/>
      <c r="N480" s="97"/>
    </row>
    <row r="481" spans="8:14" x14ac:dyDescent="0.25">
      <c r="H481" s="294"/>
      <c r="I481" s="294"/>
      <c r="J481" s="294"/>
      <c r="L481" s="97"/>
      <c r="M481" s="97"/>
      <c r="N481" s="97"/>
    </row>
    <row r="482" spans="8:14" x14ac:dyDescent="0.25">
      <c r="H482" s="294"/>
      <c r="I482" s="294"/>
      <c r="J482" s="294"/>
      <c r="L482" s="97"/>
      <c r="M482" s="97"/>
      <c r="N482" s="97"/>
    </row>
    <row r="483" spans="8:14" x14ac:dyDescent="0.25">
      <c r="H483" s="294"/>
      <c r="I483" s="294"/>
      <c r="J483" s="294"/>
      <c r="L483" s="97"/>
      <c r="M483" s="97"/>
      <c r="N483" s="97"/>
    </row>
    <row r="484" spans="8:14" x14ac:dyDescent="0.25">
      <c r="H484" s="294"/>
      <c r="I484" s="294"/>
      <c r="J484" s="294"/>
      <c r="L484" s="97"/>
      <c r="M484" s="97"/>
      <c r="N484" s="97"/>
    </row>
    <row r="485" spans="8:14" x14ac:dyDescent="0.25">
      <c r="H485" s="294"/>
      <c r="I485" s="294"/>
      <c r="J485" s="294"/>
      <c r="L485" s="97"/>
      <c r="M485" s="97"/>
      <c r="N485" s="97"/>
    </row>
    <row r="486" spans="8:14" x14ac:dyDescent="0.25">
      <c r="H486" s="294"/>
      <c r="I486" s="294"/>
      <c r="J486" s="294"/>
      <c r="L486" s="97"/>
      <c r="M486" s="97"/>
      <c r="N486" s="97"/>
    </row>
    <row r="487" spans="8:14" x14ac:dyDescent="0.25">
      <c r="H487" s="294"/>
      <c r="I487" s="294"/>
      <c r="J487" s="294"/>
      <c r="L487" s="97"/>
      <c r="M487" s="97"/>
      <c r="N487" s="97"/>
    </row>
    <row r="488" spans="8:14" x14ac:dyDescent="0.25">
      <c r="H488" s="294"/>
      <c r="I488" s="294"/>
      <c r="J488" s="294"/>
      <c r="L488" s="97"/>
      <c r="M488" s="97"/>
      <c r="N488" s="97"/>
    </row>
    <row r="489" spans="8:14" x14ac:dyDescent="0.25">
      <c r="H489" s="294"/>
      <c r="I489" s="294"/>
      <c r="J489" s="294"/>
      <c r="L489" s="97"/>
      <c r="M489" s="97"/>
      <c r="N489" s="97"/>
    </row>
    <row r="490" spans="8:14" x14ac:dyDescent="0.25">
      <c r="H490" s="294"/>
      <c r="I490" s="294"/>
      <c r="J490" s="294"/>
      <c r="L490" s="97"/>
      <c r="M490" s="97"/>
      <c r="N490" s="97"/>
    </row>
    <row r="491" spans="8:14" x14ac:dyDescent="0.25">
      <c r="H491" s="294"/>
      <c r="I491" s="294"/>
      <c r="J491" s="294"/>
      <c r="L491" s="97"/>
      <c r="M491" s="97"/>
      <c r="N491" s="97"/>
    </row>
    <row r="492" spans="8:14" x14ac:dyDescent="0.25">
      <c r="H492" s="294"/>
      <c r="I492" s="294"/>
      <c r="J492" s="294"/>
      <c r="L492" s="97"/>
      <c r="M492" s="97"/>
      <c r="N492" s="97"/>
    </row>
    <row r="493" spans="8:14" x14ac:dyDescent="0.25">
      <c r="H493" s="294"/>
      <c r="I493" s="294"/>
      <c r="J493" s="294"/>
      <c r="L493" s="97"/>
      <c r="M493" s="97"/>
      <c r="N493" s="97"/>
    </row>
    <row r="494" spans="8:14" x14ac:dyDescent="0.25">
      <c r="H494" s="294"/>
      <c r="I494" s="294"/>
      <c r="J494" s="294"/>
      <c r="L494" s="97"/>
      <c r="M494" s="97"/>
      <c r="N494" s="97"/>
    </row>
    <row r="495" spans="8:14" x14ac:dyDescent="0.25">
      <c r="H495" s="294"/>
      <c r="I495" s="294"/>
      <c r="J495" s="294"/>
      <c r="L495" s="97"/>
      <c r="M495" s="97"/>
      <c r="N495" s="97"/>
    </row>
    <row r="496" spans="8:14" x14ac:dyDescent="0.25">
      <c r="H496" s="294"/>
      <c r="I496" s="294"/>
      <c r="J496" s="294"/>
      <c r="L496" s="97"/>
      <c r="M496" s="97"/>
      <c r="N496" s="97"/>
    </row>
    <row r="497" spans="8:14" x14ac:dyDescent="0.25">
      <c r="H497" s="294"/>
      <c r="I497" s="294"/>
      <c r="J497" s="294"/>
      <c r="L497" s="97"/>
      <c r="M497" s="97"/>
      <c r="N497" s="97"/>
    </row>
    <row r="498" spans="8:14" x14ac:dyDescent="0.25">
      <c r="H498" s="294"/>
      <c r="I498" s="294"/>
      <c r="J498" s="294"/>
      <c r="L498" s="97"/>
      <c r="M498" s="97"/>
      <c r="N498" s="97"/>
    </row>
    <row r="499" spans="8:14" x14ac:dyDescent="0.25">
      <c r="H499" s="294"/>
      <c r="I499" s="294"/>
      <c r="J499" s="294"/>
      <c r="L499" s="97"/>
      <c r="M499" s="97"/>
      <c r="N499" s="97"/>
    </row>
    <row r="500" spans="8:14" x14ac:dyDescent="0.25">
      <c r="H500" s="294"/>
      <c r="I500" s="294"/>
      <c r="J500" s="294"/>
      <c r="L500" s="97"/>
      <c r="M500" s="97"/>
      <c r="N500" s="97"/>
    </row>
    <row r="501" spans="8:14" x14ac:dyDescent="0.25">
      <c r="H501" s="294"/>
      <c r="I501" s="294"/>
      <c r="J501" s="294"/>
      <c r="L501" s="97"/>
      <c r="M501" s="97"/>
      <c r="N501" s="97"/>
    </row>
    <row r="502" spans="8:14" x14ac:dyDescent="0.25">
      <c r="H502" s="294"/>
      <c r="I502" s="294"/>
      <c r="J502" s="294"/>
      <c r="L502" s="97"/>
      <c r="M502" s="97"/>
      <c r="N502" s="97"/>
    </row>
    <row r="503" spans="8:14" x14ac:dyDescent="0.25">
      <c r="H503" s="294"/>
      <c r="I503" s="294"/>
      <c r="J503" s="294"/>
      <c r="L503" s="97"/>
      <c r="M503" s="97"/>
      <c r="N503" s="97"/>
    </row>
    <row r="504" spans="8:14" x14ac:dyDescent="0.25">
      <c r="H504" s="294"/>
      <c r="I504" s="294"/>
      <c r="J504" s="294"/>
      <c r="L504" s="97"/>
      <c r="M504" s="97"/>
      <c r="N504" s="97"/>
    </row>
    <row r="505" spans="8:14" x14ac:dyDescent="0.25">
      <c r="H505" s="294"/>
      <c r="I505" s="294"/>
      <c r="J505" s="294"/>
      <c r="L505" s="97"/>
      <c r="M505" s="97"/>
      <c r="N505" s="97"/>
    </row>
    <row r="506" spans="8:14" x14ac:dyDescent="0.25">
      <c r="H506" s="294"/>
      <c r="I506" s="294"/>
      <c r="J506" s="294"/>
      <c r="L506" s="97"/>
      <c r="M506" s="97"/>
      <c r="N506" s="97"/>
    </row>
    <row r="507" spans="8:14" x14ac:dyDescent="0.25">
      <c r="H507" s="294"/>
      <c r="I507" s="294"/>
      <c r="J507" s="294"/>
      <c r="L507" s="97"/>
      <c r="M507" s="97"/>
      <c r="N507" s="97"/>
    </row>
    <row r="508" spans="8:14" x14ac:dyDescent="0.25">
      <c r="H508" s="294"/>
      <c r="I508" s="294"/>
      <c r="J508" s="294"/>
      <c r="L508" s="97"/>
      <c r="M508" s="97"/>
      <c r="N508" s="97"/>
    </row>
    <row r="509" spans="8:14" x14ac:dyDescent="0.25">
      <c r="H509" s="294"/>
      <c r="I509" s="294"/>
      <c r="J509" s="294"/>
      <c r="L509" s="97"/>
      <c r="M509" s="97"/>
      <c r="N509" s="97"/>
    </row>
    <row r="510" spans="8:14" x14ac:dyDescent="0.25">
      <c r="H510" s="294"/>
      <c r="I510" s="294"/>
      <c r="J510" s="294"/>
      <c r="L510" s="97"/>
      <c r="M510" s="97"/>
      <c r="N510" s="97"/>
    </row>
    <row r="511" spans="8:14" x14ac:dyDescent="0.25">
      <c r="H511" s="294"/>
      <c r="I511" s="294"/>
      <c r="J511" s="294"/>
      <c r="L511" s="97"/>
      <c r="M511" s="97"/>
      <c r="N511" s="97"/>
    </row>
    <row r="512" spans="8:14" x14ac:dyDescent="0.25">
      <c r="H512" s="294"/>
      <c r="I512" s="294"/>
      <c r="J512" s="294"/>
      <c r="L512" s="97"/>
      <c r="M512" s="97"/>
      <c r="N512" s="97"/>
    </row>
    <row r="513" spans="8:14" x14ac:dyDescent="0.25">
      <c r="H513" s="294"/>
      <c r="I513" s="294"/>
      <c r="J513" s="294"/>
      <c r="L513" s="97"/>
      <c r="M513" s="97"/>
      <c r="N513" s="97"/>
    </row>
    <row r="514" spans="8:14" x14ac:dyDescent="0.25">
      <c r="H514" s="294"/>
      <c r="I514" s="294"/>
      <c r="J514" s="294"/>
      <c r="L514" s="97"/>
      <c r="M514" s="97"/>
      <c r="N514" s="97"/>
    </row>
    <row r="515" spans="8:14" x14ac:dyDescent="0.25">
      <c r="H515" s="294"/>
      <c r="I515" s="294"/>
      <c r="J515" s="294"/>
      <c r="L515" s="97"/>
      <c r="M515" s="97"/>
      <c r="N515" s="97"/>
    </row>
    <row r="516" spans="8:14" x14ac:dyDescent="0.25">
      <c r="H516" s="294"/>
      <c r="I516" s="294"/>
      <c r="J516" s="294"/>
      <c r="L516" s="97"/>
      <c r="M516" s="97"/>
      <c r="N516" s="97"/>
    </row>
    <row r="517" spans="8:14" x14ac:dyDescent="0.25">
      <c r="H517" s="294"/>
      <c r="I517" s="294"/>
      <c r="J517" s="294"/>
      <c r="L517" s="97"/>
      <c r="M517" s="97"/>
      <c r="N517" s="97"/>
    </row>
    <row r="518" spans="8:14" x14ac:dyDescent="0.25">
      <c r="H518" s="294"/>
      <c r="I518" s="294"/>
      <c r="J518" s="294"/>
      <c r="L518" s="97"/>
      <c r="M518" s="97"/>
      <c r="N518" s="97"/>
    </row>
    <row r="519" spans="8:14" x14ac:dyDescent="0.25">
      <c r="H519" s="294"/>
      <c r="I519" s="294"/>
      <c r="J519" s="294"/>
      <c r="L519" s="97"/>
      <c r="M519" s="97"/>
      <c r="N519" s="97"/>
    </row>
    <row r="520" spans="8:14" x14ac:dyDescent="0.25">
      <c r="H520" s="294"/>
      <c r="I520" s="294"/>
      <c r="J520" s="294"/>
      <c r="L520" s="97"/>
      <c r="M520" s="97"/>
      <c r="N520" s="97"/>
    </row>
    <row r="521" spans="8:14" x14ac:dyDescent="0.25">
      <c r="H521" s="294"/>
      <c r="I521" s="294"/>
      <c r="J521" s="294"/>
      <c r="L521" s="97"/>
      <c r="M521" s="97"/>
      <c r="N521" s="97"/>
    </row>
    <row r="522" spans="8:14" x14ac:dyDescent="0.25">
      <c r="H522" s="294"/>
      <c r="I522" s="294"/>
      <c r="J522" s="294"/>
      <c r="L522" s="97"/>
      <c r="M522" s="97"/>
      <c r="N522" s="97"/>
    </row>
    <row r="523" spans="8:14" x14ac:dyDescent="0.25">
      <c r="H523" s="294"/>
      <c r="I523" s="294"/>
      <c r="J523" s="294"/>
      <c r="L523" s="97"/>
      <c r="M523" s="97"/>
      <c r="N523" s="97"/>
    </row>
    <row r="524" spans="8:14" x14ac:dyDescent="0.25">
      <c r="H524" s="294"/>
      <c r="I524" s="294"/>
      <c r="J524" s="294"/>
      <c r="L524" s="97"/>
      <c r="M524" s="97"/>
      <c r="N524" s="97"/>
    </row>
    <row r="525" spans="8:14" x14ac:dyDescent="0.25">
      <c r="H525" s="294"/>
      <c r="I525" s="294"/>
      <c r="J525" s="294"/>
      <c r="L525" s="97"/>
      <c r="M525" s="97"/>
      <c r="N525" s="97"/>
    </row>
    <row r="526" spans="8:14" x14ac:dyDescent="0.25">
      <c r="H526" s="294"/>
      <c r="I526" s="294"/>
      <c r="J526" s="294"/>
      <c r="L526" s="97"/>
      <c r="M526" s="97"/>
      <c r="N526" s="97"/>
    </row>
    <row r="527" spans="8:14" x14ac:dyDescent="0.25">
      <c r="H527" s="294"/>
      <c r="I527" s="294"/>
      <c r="J527" s="294"/>
      <c r="L527" s="97"/>
      <c r="M527" s="97"/>
      <c r="N527" s="97"/>
    </row>
    <row r="528" spans="8:14" x14ac:dyDescent="0.25">
      <c r="H528" s="294"/>
      <c r="I528" s="294"/>
      <c r="J528" s="294"/>
      <c r="L528" s="97"/>
      <c r="M528" s="97"/>
      <c r="N528" s="97"/>
    </row>
    <row r="529" spans="8:14" x14ac:dyDescent="0.25">
      <c r="H529" s="294"/>
      <c r="I529" s="294"/>
      <c r="J529" s="294"/>
      <c r="L529" s="97"/>
      <c r="M529" s="97"/>
      <c r="N529" s="97"/>
    </row>
    <row r="530" spans="8:14" x14ac:dyDescent="0.25">
      <c r="H530" s="294"/>
      <c r="I530" s="294"/>
      <c r="J530" s="294"/>
      <c r="L530" s="97"/>
      <c r="M530" s="97"/>
      <c r="N530" s="97"/>
    </row>
    <row r="531" spans="8:14" x14ac:dyDescent="0.25">
      <c r="H531" s="294"/>
      <c r="I531" s="294"/>
      <c r="J531" s="294"/>
      <c r="L531" s="97"/>
      <c r="M531" s="97"/>
      <c r="N531" s="97"/>
    </row>
    <row r="532" spans="8:14" x14ac:dyDescent="0.25">
      <c r="H532" s="294"/>
      <c r="I532" s="294"/>
      <c r="J532" s="294"/>
      <c r="L532" s="97"/>
      <c r="M532" s="97"/>
      <c r="N532" s="97"/>
    </row>
    <row r="533" spans="8:14" x14ac:dyDescent="0.25">
      <c r="H533" s="294"/>
      <c r="I533" s="294"/>
      <c r="J533" s="294"/>
      <c r="L533" s="97"/>
      <c r="M533" s="97"/>
      <c r="N533" s="97"/>
    </row>
    <row r="534" spans="8:14" x14ac:dyDescent="0.25">
      <c r="H534" s="294"/>
      <c r="I534" s="294"/>
      <c r="J534" s="294"/>
      <c r="L534" s="97"/>
      <c r="M534" s="97"/>
      <c r="N534" s="97"/>
    </row>
    <row r="535" spans="8:14" x14ac:dyDescent="0.25">
      <c r="H535" s="294"/>
      <c r="I535" s="294"/>
      <c r="J535" s="294"/>
      <c r="L535" s="97"/>
      <c r="M535" s="97"/>
      <c r="N535" s="97"/>
    </row>
    <row r="536" spans="8:14" x14ac:dyDescent="0.25">
      <c r="H536" s="294"/>
      <c r="I536" s="294"/>
      <c r="J536" s="294"/>
      <c r="L536" s="97"/>
      <c r="M536" s="97"/>
      <c r="N536" s="97"/>
    </row>
    <row r="537" spans="8:14" x14ac:dyDescent="0.25">
      <c r="H537" s="294"/>
      <c r="I537" s="294"/>
      <c r="J537" s="294"/>
      <c r="L537" s="97"/>
      <c r="M537" s="97"/>
      <c r="N537" s="97"/>
    </row>
    <row r="538" spans="8:14" x14ac:dyDescent="0.25">
      <c r="H538" s="294"/>
      <c r="I538" s="294"/>
      <c r="J538" s="294"/>
      <c r="L538" s="97"/>
      <c r="M538" s="97"/>
      <c r="N538" s="97"/>
    </row>
    <row r="539" spans="8:14" x14ac:dyDescent="0.25">
      <c r="H539" s="294"/>
      <c r="I539" s="294"/>
      <c r="J539" s="294"/>
      <c r="L539" s="97"/>
      <c r="M539" s="97"/>
      <c r="N539" s="97"/>
    </row>
    <row r="540" spans="8:14" x14ac:dyDescent="0.25">
      <c r="H540" s="294"/>
      <c r="I540" s="294"/>
      <c r="J540" s="294"/>
      <c r="L540" s="97"/>
      <c r="M540" s="97"/>
      <c r="N540" s="97"/>
    </row>
    <row r="541" spans="8:14" x14ac:dyDescent="0.25">
      <c r="H541" s="294"/>
      <c r="I541" s="294"/>
      <c r="J541" s="294"/>
      <c r="L541" s="97"/>
      <c r="M541" s="97"/>
      <c r="N541" s="97"/>
    </row>
    <row r="542" spans="8:14" x14ac:dyDescent="0.25">
      <c r="H542" s="294"/>
      <c r="I542" s="294"/>
      <c r="J542" s="294"/>
      <c r="L542" s="97"/>
      <c r="M542" s="97"/>
      <c r="N542" s="97"/>
    </row>
    <row r="543" spans="8:14" x14ac:dyDescent="0.25">
      <c r="H543" s="294"/>
      <c r="I543" s="294"/>
      <c r="J543" s="294"/>
      <c r="L543" s="97"/>
      <c r="M543" s="97"/>
      <c r="N543" s="97"/>
    </row>
    <row r="544" spans="8:14" x14ac:dyDescent="0.25">
      <c r="H544" s="294"/>
      <c r="I544" s="294"/>
      <c r="J544" s="294"/>
      <c r="L544" s="97"/>
      <c r="M544" s="97"/>
      <c r="N544" s="97"/>
    </row>
    <row r="545" spans="8:14" x14ac:dyDescent="0.25">
      <c r="H545" s="294"/>
      <c r="I545" s="294"/>
      <c r="J545" s="294"/>
      <c r="L545" s="97"/>
      <c r="M545" s="97"/>
      <c r="N545" s="97"/>
    </row>
    <row r="546" spans="8:14" x14ac:dyDescent="0.25">
      <c r="H546" s="294"/>
      <c r="I546" s="294"/>
      <c r="J546" s="294"/>
      <c r="L546" s="97"/>
      <c r="M546" s="97"/>
      <c r="N546" s="97"/>
    </row>
    <row r="547" spans="8:14" x14ac:dyDescent="0.25">
      <c r="H547" s="294"/>
      <c r="I547" s="294"/>
      <c r="J547" s="294"/>
      <c r="L547" s="97"/>
      <c r="M547" s="97"/>
      <c r="N547" s="97"/>
    </row>
    <row r="548" spans="8:14" x14ac:dyDescent="0.25">
      <c r="H548" s="294"/>
      <c r="I548" s="294"/>
      <c r="J548" s="294"/>
      <c r="L548" s="97"/>
      <c r="M548" s="97"/>
      <c r="N548" s="97"/>
    </row>
    <row r="549" spans="8:14" x14ac:dyDescent="0.25">
      <c r="H549" s="294"/>
      <c r="I549" s="294"/>
      <c r="J549" s="294"/>
      <c r="L549" s="97"/>
      <c r="M549" s="97"/>
      <c r="N549" s="97"/>
    </row>
    <row r="550" spans="8:14" x14ac:dyDescent="0.25">
      <c r="H550" s="294"/>
      <c r="I550" s="294"/>
      <c r="J550" s="294"/>
      <c r="L550" s="97"/>
      <c r="M550" s="97"/>
      <c r="N550" s="97"/>
    </row>
    <row r="551" spans="8:14" x14ac:dyDescent="0.25">
      <c r="H551" s="294"/>
      <c r="I551" s="294"/>
      <c r="J551" s="294"/>
      <c r="L551" s="97"/>
      <c r="M551" s="97"/>
      <c r="N551" s="97"/>
    </row>
    <row r="552" spans="8:14" x14ac:dyDescent="0.25">
      <c r="H552" s="294"/>
      <c r="I552" s="294"/>
      <c r="J552" s="294"/>
      <c r="L552" s="97"/>
      <c r="M552" s="97"/>
      <c r="N552" s="97"/>
    </row>
    <row r="553" spans="8:14" x14ac:dyDescent="0.25">
      <c r="H553" s="294"/>
      <c r="I553" s="294"/>
      <c r="J553" s="294"/>
      <c r="L553" s="97"/>
      <c r="M553" s="97"/>
      <c r="N553" s="97"/>
    </row>
    <row r="554" spans="8:14" x14ac:dyDescent="0.25">
      <c r="H554" s="294"/>
      <c r="I554" s="294"/>
      <c r="J554" s="294"/>
      <c r="L554" s="97"/>
      <c r="M554" s="97"/>
      <c r="N554" s="97"/>
    </row>
    <row r="555" spans="8:14" x14ac:dyDescent="0.25">
      <c r="H555" s="294"/>
      <c r="I555" s="294"/>
      <c r="J555" s="294"/>
      <c r="L555" s="97"/>
      <c r="M555" s="97"/>
      <c r="N555" s="97"/>
    </row>
    <row r="556" spans="8:14" x14ac:dyDescent="0.25">
      <c r="H556" s="294"/>
      <c r="I556" s="294"/>
      <c r="J556" s="294"/>
      <c r="L556" s="97"/>
      <c r="M556" s="97"/>
      <c r="N556" s="97"/>
    </row>
    <row r="557" spans="8:14" x14ac:dyDescent="0.25">
      <c r="H557" s="294"/>
      <c r="I557" s="294"/>
      <c r="J557" s="294"/>
      <c r="L557" s="97"/>
      <c r="M557" s="97"/>
      <c r="N557" s="97"/>
    </row>
    <row r="558" spans="8:14" x14ac:dyDescent="0.25">
      <c r="H558" s="294"/>
      <c r="I558" s="294"/>
      <c r="J558" s="294"/>
      <c r="L558" s="97"/>
      <c r="M558" s="97"/>
      <c r="N558" s="97"/>
    </row>
    <row r="559" spans="8:14" x14ac:dyDescent="0.25">
      <c r="H559" s="294"/>
      <c r="I559" s="294"/>
      <c r="J559" s="294"/>
      <c r="L559" s="97"/>
      <c r="M559" s="97"/>
      <c r="N559" s="97"/>
    </row>
    <row r="560" spans="8:14" x14ac:dyDescent="0.25">
      <c r="H560" s="294"/>
      <c r="I560" s="294"/>
      <c r="J560" s="294"/>
      <c r="L560" s="97"/>
      <c r="M560" s="97"/>
      <c r="N560" s="97"/>
    </row>
    <row r="561" spans="8:14" x14ac:dyDescent="0.25">
      <c r="H561" s="294"/>
      <c r="I561" s="294"/>
      <c r="J561" s="294"/>
      <c r="L561" s="97"/>
      <c r="M561" s="97"/>
      <c r="N561" s="97"/>
    </row>
    <row r="562" spans="8:14" x14ac:dyDescent="0.25">
      <c r="H562" s="294"/>
      <c r="I562" s="294"/>
      <c r="J562" s="294"/>
      <c r="L562" s="97"/>
      <c r="M562" s="97"/>
      <c r="N562" s="97"/>
    </row>
    <row r="563" spans="8:14" x14ac:dyDescent="0.25">
      <c r="H563" s="294"/>
      <c r="I563" s="294"/>
      <c r="J563" s="294"/>
      <c r="L563" s="97"/>
      <c r="M563" s="97"/>
      <c r="N563" s="97"/>
    </row>
    <row r="564" spans="8:14" x14ac:dyDescent="0.25">
      <c r="H564" s="294"/>
      <c r="I564" s="294"/>
      <c r="J564" s="294"/>
      <c r="L564" s="97"/>
      <c r="M564" s="97"/>
      <c r="N564" s="97"/>
    </row>
    <row r="565" spans="8:14" x14ac:dyDescent="0.25">
      <c r="H565" s="294"/>
      <c r="I565" s="294"/>
      <c r="J565" s="294"/>
      <c r="L565" s="97"/>
      <c r="M565" s="97"/>
      <c r="N565" s="97"/>
    </row>
    <row r="566" spans="8:14" x14ac:dyDescent="0.25">
      <c r="H566" s="294"/>
      <c r="I566" s="294"/>
      <c r="J566" s="294"/>
      <c r="L566" s="97"/>
      <c r="M566" s="97"/>
      <c r="N566" s="97"/>
    </row>
    <row r="567" spans="8:14" x14ac:dyDescent="0.25">
      <c r="H567" s="294"/>
      <c r="I567" s="294"/>
      <c r="J567" s="294"/>
      <c r="L567" s="97"/>
      <c r="M567" s="97"/>
      <c r="N567" s="97"/>
    </row>
    <row r="568" spans="8:14" x14ac:dyDescent="0.25">
      <c r="H568" s="294"/>
      <c r="I568" s="294"/>
      <c r="J568" s="294"/>
      <c r="L568" s="97"/>
      <c r="M568" s="97"/>
      <c r="N568" s="97"/>
    </row>
    <row r="569" spans="8:14" x14ac:dyDescent="0.25">
      <c r="H569" s="294"/>
      <c r="I569" s="294"/>
      <c r="J569" s="294"/>
      <c r="L569" s="97"/>
      <c r="M569" s="97"/>
      <c r="N569" s="97"/>
    </row>
    <row r="570" spans="8:14" x14ac:dyDescent="0.25">
      <c r="H570" s="294"/>
      <c r="I570" s="294"/>
      <c r="J570" s="294"/>
      <c r="L570" s="97"/>
      <c r="M570" s="97"/>
      <c r="N570" s="97"/>
    </row>
    <row r="571" spans="8:14" x14ac:dyDescent="0.25">
      <c r="H571" s="294"/>
      <c r="I571" s="294"/>
      <c r="J571" s="294"/>
      <c r="L571" s="97"/>
      <c r="M571" s="97"/>
      <c r="N571" s="97"/>
    </row>
    <row r="572" spans="8:14" x14ac:dyDescent="0.25">
      <c r="H572" s="294"/>
      <c r="I572" s="294"/>
      <c r="J572" s="294"/>
      <c r="L572" s="97"/>
      <c r="M572" s="97"/>
      <c r="N572" s="97"/>
    </row>
    <row r="573" spans="8:14" x14ac:dyDescent="0.25">
      <c r="H573" s="294"/>
      <c r="I573" s="294"/>
      <c r="J573" s="294"/>
      <c r="L573" s="97"/>
      <c r="M573" s="97"/>
      <c r="N573" s="97"/>
    </row>
    <row r="574" spans="8:14" x14ac:dyDescent="0.25">
      <c r="H574" s="294"/>
      <c r="I574" s="294"/>
      <c r="J574" s="294"/>
      <c r="L574" s="97"/>
      <c r="M574" s="97"/>
      <c r="N574" s="97"/>
    </row>
    <row r="575" spans="8:14" x14ac:dyDescent="0.25">
      <c r="H575" s="294"/>
      <c r="I575" s="294"/>
      <c r="J575" s="294"/>
      <c r="L575" s="97"/>
      <c r="M575" s="97"/>
      <c r="N575" s="97"/>
    </row>
    <row r="576" spans="8:14" x14ac:dyDescent="0.25">
      <c r="H576" s="294"/>
      <c r="I576" s="294"/>
      <c r="J576" s="294"/>
      <c r="L576" s="97"/>
      <c r="M576" s="97"/>
      <c r="N576" s="97"/>
    </row>
    <row r="577" spans="8:14" x14ac:dyDescent="0.25">
      <c r="H577" s="294"/>
      <c r="I577" s="294"/>
      <c r="J577" s="294"/>
      <c r="L577" s="97"/>
      <c r="M577" s="97"/>
      <c r="N577" s="97"/>
    </row>
    <row r="578" spans="8:14" x14ac:dyDescent="0.25">
      <c r="H578" s="294"/>
      <c r="I578" s="294"/>
      <c r="J578" s="294"/>
      <c r="L578" s="97"/>
      <c r="M578" s="97"/>
      <c r="N578" s="97"/>
    </row>
    <row r="579" spans="8:14" x14ac:dyDescent="0.25">
      <c r="H579" s="294"/>
      <c r="I579" s="294"/>
      <c r="J579" s="294"/>
      <c r="L579" s="97"/>
      <c r="M579" s="97"/>
      <c r="N579" s="97"/>
    </row>
    <row r="580" spans="8:14" x14ac:dyDescent="0.25">
      <c r="H580" s="294"/>
      <c r="I580" s="294"/>
      <c r="J580" s="294"/>
      <c r="L580" s="97"/>
      <c r="M580" s="97"/>
      <c r="N580" s="97"/>
    </row>
    <row r="581" spans="8:14" x14ac:dyDescent="0.25">
      <c r="H581" s="294"/>
      <c r="I581" s="294"/>
      <c r="J581" s="294"/>
      <c r="L581" s="97"/>
      <c r="M581" s="97"/>
      <c r="N581" s="97"/>
    </row>
    <row r="582" spans="8:14" x14ac:dyDescent="0.25">
      <c r="H582" s="294"/>
      <c r="I582" s="294"/>
      <c r="J582" s="294"/>
      <c r="L582" s="97"/>
      <c r="M582" s="97"/>
      <c r="N582" s="97"/>
    </row>
    <row r="583" spans="8:14" x14ac:dyDescent="0.25">
      <c r="H583" s="294"/>
      <c r="I583" s="294"/>
      <c r="J583" s="294"/>
      <c r="L583" s="97"/>
      <c r="M583" s="97"/>
      <c r="N583" s="97"/>
    </row>
    <row r="584" spans="8:14" x14ac:dyDescent="0.25">
      <c r="H584" s="294"/>
      <c r="I584" s="294"/>
      <c r="J584" s="294"/>
      <c r="L584" s="97"/>
      <c r="M584" s="97"/>
      <c r="N584" s="97"/>
    </row>
    <row r="585" spans="8:14" x14ac:dyDescent="0.25">
      <c r="H585" s="294"/>
      <c r="I585" s="294"/>
      <c r="J585" s="294"/>
      <c r="L585" s="97"/>
      <c r="M585" s="97"/>
      <c r="N585" s="97"/>
    </row>
    <row r="586" spans="8:14" x14ac:dyDescent="0.25">
      <c r="H586" s="294"/>
      <c r="I586" s="294"/>
      <c r="J586" s="294"/>
      <c r="L586" s="97"/>
      <c r="M586" s="97"/>
      <c r="N586" s="97"/>
    </row>
    <row r="587" spans="8:14" x14ac:dyDescent="0.25">
      <c r="H587" s="294"/>
      <c r="I587" s="294"/>
      <c r="J587" s="294"/>
      <c r="L587" s="97"/>
      <c r="M587" s="97"/>
      <c r="N587" s="97"/>
    </row>
    <row r="588" spans="8:14" x14ac:dyDescent="0.25">
      <c r="H588" s="294"/>
      <c r="I588" s="294"/>
      <c r="J588" s="294"/>
      <c r="L588" s="97"/>
      <c r="M588" s="97"/>
      <c r="N588" s="97"/>
    </row>
    <row r="589" spans="8:14" x14ac:dyDescent="0.25">
      <c r="H589" s="294"/>
      <c r="I589" s="294"/>
      <c r="J589" s="294"/>
      <c r="L589" s="97"/>
      <c r="M589" s="97"/>
      <c r="N589" s="97"/>
    </row>
    <row r="590" spans="8:14" x14ac:dyDescent="0.25">
      <c r="H590" s="294"/>
      <c r="I590" s="294"/>
      <c r="J590" s="294"/>
      <c r="L590" s="97"/>
      <c r="M590" s="97"/>
      <c r="N590" s="97"/>
    </row>
    <row r="591" spans="8:14" x14ac:dyDescent="0.25">
      <c r="H591" s="294"/>
      <c r="I591" s="294"/>
      <c r="J591" s="294"/>
      <c r="L591" s="97"/>
      <c r="M591" s="97"/>
      <c r="N591" s="97"/>
    </row>
    <row r="592" spans="8:14" x14ac:dyDescent="0.25">
      <c r="H592" s="294"/>
      <c r="I592" s="294"/>
      <c r="J592" s="294"/>
      <c r="L592" s="97"/>
      <c r="M592" s="97"/>
      <c r="N592" s="97"/>
    </row>
    <row r="593" spans="8:14" x14ac:dyDescent="0.25">
      <c r="H593" s="294"/>
      <c r="I593" s="294"/>
      <c r="J593" s="294"/>
      <c r="L593" s="97"/>
      <c r="M593" s="97"/>
      <c r="N593" s="97"/>
    </row>
    <row r="594" spans="8:14" x14ac:dyDescent="0.25">
      <c r="H594" s="294"/>
      <c r="I594" s="294"/>
      <c r="J594" s="294"/>
      <c r="L594" s="97"/>
      <c r="M594" s="97"/>
      <c r="N594" s="97"/>
    </row>
    <row r="595" spans="8:14" x14ac:dyDescent="0.25">
      <c r="H595" s="294"/>
      <c r="I595" s="294"/>
      <c r="J595" s="294"/>
      <c r="L595" s="97"/>
      <c r="M595" s="97"/>
      <c r="N595" s="97"/>
    </row>
    <row r="596" spans="8:14" x14ac:dyDescent="0.25">
      <c r="H596" s="294"/>
      <c r="I596" s="294"/>
      <c r="J596" s="294"/>
      <c r="L596" s="97"/>
      <c r="M596" s="97"/>
      <c r="N596" s="97"/>
    </row>
    <row r="597" spans="8:14" x14ac:dyDescent="0.25">
      <c r="H597" s="294"/>
      <c r="I597" s="294"/>
      <c r="J597" s="294"/>
      <c r="L597" s="97"/>
      <c r="M597" s="97"/>
      <c r="N597" s="97"/>
    </row>
    <row r="598" spans="8:14" x14ac:dyDescent="0.25">
      <c r="H598" s="294"/>
      <c r="I598" s="294"/>
      <c r="J598" s="294"/>
      <c r="L598" s="97"/>
      <c r="M598" s="97"/>
      <c r="N598" s="97"/>
    </row>
    <row r="599" spans="8:14" x14ac:dyDescent="0.25">
      <c r="H599" s="294"/>
      <c r="I599" s="294"/>
      <c r="J599" s="294"/>
      <c r="L599" s="97"/>
      <c r="M599" s="97"/>
      <c r="N599" s="97"/>
    </row>
    <row r="600" spans="8:14" x14ac:dyDescent="0.25">
      <c r="H600" s="294"/>
      <c r="I600" s="294"/>
      <c r="J600" s="294"/>
      <c r="L600" s="97"/>
      <c r="M600" s="97"/>
      <c r="N600" s="97"/>
    </row>
    <row r="601" spans="8:14" x14ac:dyDescent="0.25">
      <c r="H601" s="294"/>
      <c r="I601" s="294"/>
      <c r="J601" s="294"/>
      <c r="L601" s="97"/>
      <c r="M601" s="97"/>
      <c r="N601" s="97"/>
    </row>
    <row r="602" spans="8:14" x14ac:dyDescent="0.25">
      <c r="H602" s="294"/>
      <c r="I602" s="294"/>
      <c r="J602" s="294"/>
      <c r="L602" s="97"/>
      <c r="M602" s="97"/>
      <c r="N602" s="97"/>
    </row>
    <row r="603" spans="8:14" x14ac:dyDescent="0.25">
      <c r="H603" s="294"/>
      <c r="I603" s="294"/>
      <c r="J603" s="294"/>
      <c r="L603" s="97"/>
      <c r="M603" s="97"/>
      <c r="N603" s="97"/>
    </row>
    <row r="604" spans="8:14" x14ac:dyDescent="0.25">
      <c r="H604" s="294"/>
      <c r="I604" s="294"/>
      <c r="J604" s="294"/>
      <c r="L604" s="97"/>
      <c r="M604" s="97"/>
      <c r="N604" s="97"/>
    </row>
    <row r="605" spans="8:14" x14ac:dyDescent="0.25">
      <c r="H605" s="294"/>
      <c r="I605" s="294"/>
      <c r="J605" s="294"/>
      <c r="L605" s="97"/>
      <c r="M605" s="97"/>
      <c r="N605" s="97"/>
    </row>
    <row r="606" spans="8:14" x14ac:dyDescent="0.25">
      <c r="H606" s="294"/>
      <c r="I606" s="294"/>
      <c r="J606" s="294"/>
      <c r="L606" s="97"/>
      <c r="M606" s="97"/>
      <c r="N606" s="97"/>
    </row>
    <row r="607" spans="8:14" x14ac:dyDescent="0.25">
      <c r="H607" s="294"/>
      <c r="I607" s="294"/>
      <c r="J607" s="294"/>
      <c r="L607" s="97"/>
      <c r="M607" s="97"/>
      <c r="N607" s="97"/>
    </row>
    <row r="608" spans="8:14" x14ac:dyDescent="0.25">
      <c r="H608" s="294"/>
      <c r="I608" s="294"/>
      <c r="J608" s="294"/>
      <c r="L608" s="97"/>
      <c r="M608" s="97"/>
      <c r="N608" s="97"/>
    </row>
    <row r="609" spans="8:14" x14ac:dyDescent="0.25">
      <c r="H609" s="294"/>
      <c r="I609" s="294"/>
      <c r="J609" s="294"/>
      <c r="L609" s="97"/>
      <c r="M609" s="97"/>
      <c r="N609" s="97"/>
    </row>
    <row r="610" spans="8:14" x14ac:dyDescent="0.25">
      <c r="H610" s="294"/>
      <c r="I610" s="294"/>
      <c r="J610" s="294"/>
      <c r="L610" s="97"/>
      <c r="M610" s="97"/>
      <c r="N610" s="97"/>
    </row>
    <row r="611" spans="8:14" x14ac:dyDescent="0.25">
      <c r="H611" s="294"/>
      <c r="I611" s="294"/>
      <c r="J611" s="294"/>
      <c r="L611" s="97"/>
      <c r="M611" s="97"/>
      <c r="N611" s="97"/>
    </row>
    <row r="612" spans="8:14" x14ac:dyDescent="0.25">
      <c r="H612" s="294"/>
      <c r="I612" s="294"/>
      <c r="J612" s="294"/>
      <c r="L612" s="97"/>
      <c r="M612" s="97"/>
      <c r="N612" s="97"/>
    </row>
    <row r="613" spans="8:14" x14ac:dyDescent="0.25">
      <c r="H613" s="294"/>
      <c r="I613" s="294"/>
      <c r="J613" s="294"/>
      <c r="L613" s="97"/>
      <c r="M613" s="97"/>
      <c r="N613" s="97"/>
    </row>
    <row r="614" spans="8:14" x14ac:dyDescent="0.25">
      <c r="H614" s="294"/>
      <c r="I614" s="294"/>
      <c r="J614" s="294"/>
      <c r="L614" s="97"/>
      <c r="M614" s="97"/>
      <c r="N614" s="97"/>
    </row>
    <row r="615" spans="8:14" x14ac:dyDescent="0.25">
      <c r="H615" s="294"/>
      <c r="I615" s="294"/>
      <c r="J615" s="294"/>
      <c r="L615" s="97"/>
      <c r="M615" s="97"/>
      <c r="N615" s="97"/>
    </row>
    <row r="616" spans="8:14" x14ac:dyDescent="0.25">
      <c r="H616" s="294"/>
      <c r="I616" s="294"/>
      <c r="J616" s="294"/>
      <c r="L616" s="97"/>
      <c r="M616" s="97"/>
      <c r="N616" s="97"/>
    </row>
    <row r="617" spans="8:14" x14ac:dyDescent="0.25">
      <c r="H617" s="294"/>
      <c r="I617" s="294"/>
      <c r="J617" s="294"/>
      <c r="L617" s="97"/>
      <c r="M617" s="97"/>
      <c r="N617" s="97"/>
    </row>
    <row r="618" spans="8:14" x14ac:dyDescent="0.25">
      <c r="H618" s="294"/>
      <c r="I618" s="294"/>
      <c r="J618" s="294"/>
      <c r="L618" s="97"/>
      <c r="M618" s="97"/>
      <c r="N618" s="97"/>
    </row>
    <row r="619" spans="8:14" x14ac:dyDescent="0.25">
      <c r="H619" s="294"/>
      <c r="I619" s="294"/>
      <c r="J619" s="294"/>
      <c r="L619" s="97"/>
      <c r="M619" s="97"/>
      <c r="N619" s="97"/>
    </row>
    <row r="620" spans="8:14" x14ac:dyDescent="0.25">
      <c r="H620" s="294"/>
      <c r="I620" s="294"/>
      <c r="J620" s="294"/>
      <c r="L620" s="97"/>
      <c r="M620" s="97"/>
      <c r="N620" s="97"/>
    </row>
    <row r="621" spans="8:14" x14ac:dyDescent="0.25">
      <c r="H621" s="294"/>
      <c r="I621" s="294"/>
      <c r="J621" s="294"/>
      <c r="L621" s="97"/>
      <c r="M621" s="97"/>
      <c r="N621" s="97"/>
    </row>
    <row r="622" spans="8:14" x14ac:dyDescent="0.25">
      <c r="H622" s="294"/>
      <c r="I622" s="294"/>
      <c r="J622" s="294"/>
      <c r="L622" s="97"/>
      <c r="M622" s="97"/>
      <c r="N622" s="97"/>
    </row>
    <row r="623" spans="8:14" x14ac:dyDescent="0.25">
      <c r="H623" s="294"/>
      <c r="I623" s="294"/>
      <c r="J623" s="294"/>
      <c r="L623" s="97"/>
      <c r="M623" s="97"/>
      <c r="N623" s="97"/>
    </row>
    <row r="624" spans="8:14" x14ac:dyDescent="0.25">
      <c r="H624" s="294"/>
      <c r="I624" s="294"/>
      <c r="J624" s="294"/>
      <c r="L624" s="97"/>
      <c r="M624" s="97"/>
      <c r="N624" s="97"/>
    </row>
    <row r="625" spans="8:14" x14ac:dyDescent="0.25">
      <c r="H625" s="294"/>
      <c r="I625" s="294"/>
      <c r="J625" s="294"/>
      <c r="L625" s="97"/>
      <c r="M625" s="97"/>
      <c r="N625" s="97"/>
    </row>
    <row r="626" spans="8:14" x14ac:dyDescent="0.25">
      <c r="H626" s="294"/>
      <c r="I626" s="294"/>
      <c r="J626" s="294"/>
      <c r="L626" s="97"/>
      <c r="M626" s="97"/>
      <c r="N626" s="97"/>
    </row>
    <row r="627" spans="8:14" x14ac:dyDescent="0.25">
      <c r="H627" s="294"/>
      <c r="I627" s="294"/>
      <c r="J627" s="294"/>
      <c r="L627" s="97"/>
      <c r="M627" s="97"/>
      <c r="N627" s="97"/>
    </row>
    <row r="628" spans="8:14" x14ac:dyDescent="0.25">
      <c r="H628" s="294"/>
      <c r="I628" s="294"/>
      <c r="J628" s="294"/>
      <c r="L628" s="97"/>
      <c r="M628" s="97"/>
      <c r="N628" s="97"/>
    </row>
    <row r="629" spans="8:14" x14ac:dyDescent="0.25">
      <c r="H629" s="294"/>
      <c r="I629" s="294"/>
      <c r="J629" s="294"/>
      <c r="L629" s="97"/>
      <c r="M629" s="97"/>
      <c r="N629" s="97"/>
    </row>
    <row r="630" spans="8:14" x14ac:dyDescent="0.25">
      <c r="H630" s="294"/>
      <c r="I630" s="294"/>
      <c r="J630" s="294"/>
      <c r="L630" s="97"/>
      <c r="M630" s="97"/>
      <c r="N630" s="97"/>
    </row>
    <row r="631" spans="8:14" x14ac:dyDescent="0.25">
      <c r="H631" s="294"/>
      <c r="I631" s="294"/>
      <c r="J631" s="294"/>
      <c r="L631" s="97"/>
      <c r="M631" s="97"/>
      <c r="N631" s="97"/>
    </row>
    <row r="632" spans="8:14" x14ac:dyDescent="0.25">
      <c r="H632" s="294"/>
      <c r="I632" s="294"/>
      <c r="J632" s="294"/>
      <c r="L632" s="97"/>
      <c r="M632" s="97"/>
      <c r="N632" s="97"/>
    </row>
    <row r="633" spans="8:14" x14ac:dyDescent="0.25">
      <c r="H633" s="294"/>
      <c r="I633" s="294"/>
      <c r="J633" s="294"/>
      <c r="L633" s="97"/>
      <c r="M633" s="97"/>
      <c r="N633" s="97"/>
    </row>
    <row r="634" spans="8:14" x14ac:dyDescent="0.25">
      <c r="H634" s="294"/>
      <c r="I634" s="294"/>
      <c r="J634" s="294"/>
      <c r="L634" s="97"/>
      <c r="M634" s="97"/>
      <c r="N634" s="97"/>
    </row>
    <row r="635" spans="8:14" x14ac:dyDescent="0.25">
      <c r="H635" s="294"/>
      <c r="I635" s="294"/>
      <c r="J635" s="294"/>
      <c r="L635" s="97"/>
      <c r="M635" s="97"/>
      <c r="N635" s="97"/>
    </row>
    <row r="636" spans="8:14" x14ac:dyDescent="0.25">
      <c r="H636" s="294"/>
      <c r="I636" s="294"/>
      <c r="J636" s="294"/>
      <c r="L636" s="97"/>
      <c r="M636" s="97"/>
      <c r="N636" s="97"/>
    </row>
    <row r="637" spans="8:14" x14ac:dyDescent="0.25">
      <c r="H637" s="294"/>
      <c r="I637" s="294"/>
      <c r="J637" s="294"/>
      <c r="L637" s="97"/>
      <c r="M637" s="97"/>
      <c r="N637" s="97"/>
    </row>
    <row r="638" spans="8:14" x14ac:dyDescent="0.25">
      <c r="H638" s="294"/>
      <c r="I638" s="294"/>
      <c r="J638" s="294"/>
      <c r="L638" s="97"/>
      <c r="M638" s="97"/>
      <c r="N638" s="97"/>
    </row>
    <row r="639" spans="8:14" x14ac:dyDescent="0.25">
      <c r="H639" s="294"/>
      <c r="I639" s="294"/>
      <c r="J639" s="294"/>
      <c r="L639" s="97"/>
      <c r="M639" s="97"/>
      <c r="N639" s="97"/>
    </row>
    <row r="640" spans="8:14" x14ac:dyDescent="0.25">
      <c r="H640" s="294"/>
      <c r="I640" s="294"/>
      <c r="J640" s="294"/>
      <c r="L640" s="97"/>
      <c r="M640" s="97"/>
      <c r="N640" s="97"/>
    </row>
    <row r="641" spans="8:14" x14ac:dyDescent="0.25">
      <c r="H641" s="294"/>
      <c r="I641" s="294"/>
      <c r="J641" s="294"/>
      <c r="L641" s="97"/>
      <c r="M641" s="97"/>
      <c r="N641" s="97"/>
    </row>
    <row r="642" spans="8:14" x14ac:dyDescent="0.25">
      <c r="H642" s="294"/>
      <c r="I642" s="294"/>
      <c r="J642" s="294"/>
      <c r="L642" s="97"/>
      <c r="M642" s="97"/>
      <c r="N642" s="97"/>
    </row>
    <row r="643" spans="8:14" x14ac:dyDescent="0.25">
      <c r="H643" s="294"/>
      <c r="I643" s="294"/>
      <c r="J643" s="294"/>
      <c r="L643" s="97"/>
      <c r="M643" s="97"/>
      <c r="N643" s="97"/>
    </row>
    <row r="644" spans="8:14" x14ac:dyDescent="0.25">
      <c r="H644" s="294"/>
      <c r="I644" s="294"/>
      <c r="J644" s="294"/>
      <c r="L644" s="97"/>
      <c r="M644" s="97"/>
      <c r="N644" s="97"/>
    </row>
    <row r="645" spans="8:14" x14ac:dyDescent="0.25">
      <c r="H645" s="294"/>
      <c r="I645" s="294"/>
      <c r="J645" s="294"/>
      <c r="L645" s="97"/>
      <c r="M645" s="97"/>
      <c r="N645" s="97"/>
    </row>
    <row r="646" spans="8:14" x14ac:dyDescent="0.25">
      <c r="H646" s="294"/>
      <c r="I646" s="294"/>
      <c r="J646" s="294"/>
      <c r="L646" s="97"/>
      <c r="M646" s="97"/>
      <c r="N646" s="97"/>
    </row>
    <row r="647" spans="8:14" x14ac:dyDescent="0.25">
      <c r="H647" s="294"/>
      <c r="I647" s="294"/>
      <c r="J647" s="294"/>
      <c r="L647" s="97"/>
      <c r="M647" s="97"/>
      <c r="N647" s="97"/>
    </row>
    <row r="648" spans="8:14" x14ac:dyDescent="0.25">
      <c r="H648" s="294"/>
      <c r="I648" s="294"/>
      <c r="J648" s="294"/>
      <c r="L648" s="97"/>
      <c r="M648" s="97"/>
      <c r="N648" s="97"/>
    </row>
    <row r="649" spans="8:14" x14ac:dyDescent="0.25">
      <c r="H649" s="294"/>
      <c r="I649" s="294"/>
      <c r="J649" s="294"/>
      <c r="L649" s="97"/>
      <c r="M649" s="97"/>
      <c r="N649" s="97"/>
    </row>
    <row r="650" spans="8:14" x14ac:dyDescent="0.25">
      <c r="H650" s="294"/>
      <c r="I650" s="294"/>
      <c r="J650" s="294"/>
      <c r="L650" s="97"/>
      <c r="M650" s="97"/>
      <c r="N650" s="97"/>
    </row>
    <row r="651" spans="8:14" x14ac:dyDescent="0.25">
      <c r="H651" s="294"/>
      <c r="I651" s="294"/>
      <c r="J651" s="294"/>
      <c r="L651" s="97"/>
      <c r="M651" s="97"/>
      <c r="N651" s="97"/>
    </row>
    <row r="652" spans="8:14" x14ac:dyDescent="0.25">
      <c r="H652" s="294"/>
      <c r="I652" s="294"/>
      <c r="J652" s="294"/>
      <c r="L652" s="97"/>
      <c r="M652" s="97"/>
      <c r="N652" s="97"/>
    </row>
    <row r="653" spans="8:14" x14ac:dyDescent="0.25">
      <c r="H653" s="294"/>
      <c r="I653" s="294"/>
      <c r="J653" s="294"/>
      <c r="L653" s="97"/>
      <c r="M653" s="97"/>
      <c r="N653" s="97"/>
    </row>
    <row r="654" spans="8:14" x14ac:dyDescent="0.25">
      <c r="H654" s="294"/>
      <c r="I654" s="294"/>
      <c r="J654" s="294"/>
      <c r="L654" s="97"/>
      <c r="M654" s="97"/>
      <c r="N654" s="97"/>
    </row>
    <row r="655" spans="8:14" x14ac:dyDescent="0.25">
      <c r="H655" s="294"/>
      <c r="I655" s="294"/>
      <c r="J655" s="294"/>
      <c r="L655" s="97"/>
      <c r="M655" s="97"/>
      <c r="N655" s="97"/>
    </row>
    <row r="656" spans="8:14" x14ac:dyDescent="0.25">
      <c r="H656" s="294"/>
      <c r="I656" s="294"/>
      <c r="J656" s="294"/>
      <c r="L656" s="97"/>
      <c r="M656" s="97"/>
      <c r="N656" s="97"/>
    </row>
    <row r="657" spans="8:14" x14ac:dyDescent="0.25">
      <c r="H657" s="294"/>
      <c r="I657" s="294"/>
      <c r="J657" s="294"/>
      <c r="L657" s="97"/>
      <c r="M657" s="97"/>
      <c r="N657" s="97"/>
    </row>
    <row r="658" spans="8:14" x14ac:dyDescent="0.25">
      <c r="H658" s="294"/>
      <c r="I658" s="294"/>
      <c r="J658" s="294"/>
      <c r="L658" s="97"/>
      <c r="M658" s="97"/>
      <c r="N658" s="97"/>
    </row>
    <row r="659" spans="8:14" x14ac:dyDescent="0.25">
      <c r="H659" s="294"/>
      <c r="I659" s="294"/>
      <c r="J659" s="294"/>
      <c r="L659" s="97"/>
      <c r="M659" s="97"/>
      <c r="N659" s="97"/>
    </row>
    <row r="660" spans="8:14" x14ac:dyDescent="0.25">
      <c r="H660" s="294"/>
      <c r="I660" s="294"/>
      <c r="J660" s="294"/>
      <c r="L660" s="97"/>
      <c r="M660" s="97"/>
      <c r="N660" s="97"/>
    </row>
    <row r="661" spans="8:14" x14ac:dyDescent="0.25">
      <c r="H661" s="294"/>
      <c r="I661" s="294"/>
      <c r="J661" s="294"/>
      <c r="L661" s="97"/>
      <c r="M661" s="97"/>
      <c r="N661" s="97"/>
    </row>
    <row r="662" spans="8:14" x14ac:dyDescent="0.25">
      <c r="H662" s="294"/>
      <c r="I662" s="294"/>
      <c r="J662" s="294"/>
      <c r="L662" s="97"/>
      <c r="M662" s="97"/>
      <c r="N662" s="97"/>
    </row>
    <row r="663" spans="8:14" x14ac:dyDescent="0.25">
      <c r="H663" s="294"/>
      <c r="I663" s="294"/>
      <c r="J663" s="294"/>
      <c r="L663" s="97"/>
      <c r="M663" s="97"/>
      <c r="N663" s="97"/>
    </row>
    <row r="664" spans="8:14" x14ac:dyDescent="0.25">
      <c r="H664" s="294"/>
      <c r="I664" s="294"/>
      <c r="J664" s="294"/>
      <c r="L664" s="97"/>
      <c r="M664" s="97"/>
      <c r="N664" s="97"/>
    </row>
    <row r="665" spans="8:14" x14ac:dyDescent="0.25">
      <c r="H665" s="294"/>
      <c r="I665" s="294"/>
      <c r="J665" s="294"/>
      <c r="L665" s="97"/>
      <c r="M665" s="97"/>
      <c r="N665" s="97"/>
    </row>
    <row r="666" spans="8:14" x14ac:dyDescent="0.25">
      <c r="H666" s="294"/>
      <c r="I666" s="294"/>
      <c r="J666" s="294"/>
      <c r="L666" s="97"/>
      <c r="M666" s="97"/>
      <c r="N666" s="97"/>
    </row>
    <row r="667" spans="8:14" x14ac:dyDescent="0.25">
      <c r="H667" s="294"/>
      <c r="I667" s="294"/>
      <c r="J667" s="294"/>
      <c r="L667" s="97"/>
      <c r="M667" s="97"/>
      <c r="N667" s="97"/>
    </row>
    <row r="668" spans="8:14" x14ac:dyDescent="0.25">
      <c r="H668" s="294"/>
      <c r="I668" s="294"/>
      <c r="J668" s="294"/>
      <c r="L668" s="97"/>
      <c r="M668" s="97"/>
      <c r="N668" s="97"/>
    </row>
    <row r="669" spans="8:14" x14ac:dyDescent="0.25">
      <c r="H669" s="294"/>
      <c r="I669" s="294"/>
      <c r="J669" s="294"/>
      <c r="L669" s="97"/>
      <c r="M669" s="97"/>
      <c r="N669" s="97"/>
    </row>
    <row r="670" spans="8:14" x14ac:dyDescent="0.25">
      <c r="H670" s="294"/>
      <c r="I670" s="294"/>
      <c r="J670" s="294"/>
      <c r="L670" s="97"/>
      <c r="M670" s="97"/>
      <c r="N670" s="97"/>
    </row>
    <row r="671" spans="8:14" x14ac:dyDescent="0.25">
      <c r="H671" s="294"/>
      <c r="I671" s="294"/>
      <c r="J671" s="294"/>
      <c r="L671" s="97"/>
      <c r="M671" s="97"/>
      <c r="N671" s="97"/>
    </row>
    <row r="672" spans="8:14" x14ac:dyDescent="0.25">
      <c r="H672" s="294"/>
      <c r="I672" s="294"/>
      <c r="J672" s="294"/>
      <c r="L672" s="97"/>
      <c r="M672" s="97"/>
      <c r="N672" s="97"/>
    </row>
    <row r="673" spans="8:14" x14ac:dyDescent="0.25">
      <c r="H673" s="294"/>
      <c r="I673" s="294"/>
      <c r="J673" s="294"/>
      <c r="L673" s="97"/>
      <c r="M673" s="97"/>
      <c r="N673" s="97"/>
    </row>
    <row r="674" spans="8:14" x14ac:dyDescent="0.25">
      <c r="H674" s="294"/>
      <c r="I674" s="294"/>
      <c r="J674" s="294"/>
      <c r="L674" s="97"/>
      <c r="M674" s="97"/>
      <c r="N674" s="97"/>
    </row>
    <row r="675" spans="8:14" x14ac:dyDescent="0.25">
      <c r="H675" s="294"/>
      <c r="I675" s="294"/>
      <c r="J675" s="294"/>
      <c r="L675" s="97"/>
      <c r="M675" s="97"/>
      <c r="N675" s="97"/>
    </row>
    <row r="676" spans="8:14" x14ac:dyDescent="0.25">
      <c r="H676" s="294"/>
      <c r="I676" s="294"/>
      <c r="J676" s="294"/>
      <c r="L676" s="97"/>
      <c r="M676" s="97"/>
      <c r="N676" s="97"/>
    </row>
    <row r="677" spans="8:14" x14ac:dyDescent="0.25">
      <c r="H677" s="294"/>
      <c r="I677" s="294"/>
      <c r="J677" s="294"/>
      <c r="L677" s="97"/>
      <c r="M677" s="97"/>
      <c r="N677" s="97"/>
    </row>
    <row r="678" spans="8:14" x14ac:dyDescent="0.25">
      <c r="H678" s="294"/>
      <c r="I678" s="294"/>
      <c r="J678" s="294"/>
      <c r="L678" s="97"/>
      <c r="M678" s="97"/>
      <c r="N678" s="97"/>
    </row>
    <row r="679" spans="8:14" x14ac:dyDescent="0.25">
      <c r="H679" s="294"/>
      <c r="I679" s="294"/>
      <c r="J679" s="294"/>
      <c r="L679" s="97"/>
      <c r="M679" s="97"/>
      <c r="N679" s="97"/>
    </row>
    <row r="680" spans="8:14" x14ac:dyDescent="0.25">
      <c r="H680" s="294"/>
      <c r="I680" s="294"/>
      <c r="J680" s="294"/>
      <c r="L680" s="97"/>
      <c r="M680" s="97"/>
      <c r="N680" s="97"/>
    </row>
    <row r="681" spans="8:14" x14ac:dyDescent="0.25">
      <c r="H681" s="294"/>
      <c r="I681" s="294"/>
      <c r="J681" s="294"/>
      <c r="L681" s="97"/>
      <c r="M681" s="97"/>
      <c r="N681" s="97"/>
    </row>
    <row r="682" spans="8:14" x14ac:dyDescent="0.25">
      <c r="H682" s="294"/>
      <c r="I682" s="294"/>
      <c r="J682" s="294"/>
      <c r="L682" s="97"/>
      <c r="M682" s="97"/>
      <c r="N682" s="97"/>
    </row>
    <row r="683" spans="8:14" x14ac:dyDescent="0.25">
      <c r="H683" s="294"/>
      <c r="I683" s="294"/>
      <c r="J683" s="294"/>
      <c r="L683" s="97"/>
      <c r="M683" s="97"/>
      <c r="N683" s="97"/>
    </row>
    <row r="684" spans="8:14" x14ac:dyDescent="0.25">
      <c r="H684" s="294"/>
      <c r="I684" s="294"/>
      <c r="J684" s="294"/>
      <c r="L684" s="97"/>
      <c r="M684" s="97"/>
      <c r="N684" s="97"/>
    </row>
    <row r="685" spans="8:14" x14ac:dyDescent="0.25">
      <c r="H685" s="294"/>
      <c r="I685" s="294"/>
      <c r="J685" s="294"/>
      <c r="L685" s="97"/>
      <c r="M685" s="97"/>
      <c r="N685" s="97"/>
    </row>
    <row r="686" spans="8:14" x14ac:dyDescent="0.25">
      <c r="H686" s="294"/>
      <c r="I686" s="294"/>
      <c r="J686" s="294"/>
      <c r="L686" s="97"/>
      <c r="M686" s="97"/>
      <c r="N686" s="97"/>
    </row>
    <row r="687" spans="8:14" x14ac:dyDescent="0.25">
      <c r="H687" s="294"/>
      <c r="I687" s="294"/>
      <c r="J687" s="294"/>
      <c r="L687" s="97"/>
      <c r="M687" s="97"/>
      <c r="N687" s="97"/>
    </row>
    <row r="688" spans="8:14" x14ac:dyDescent="0.25">
      <c r="H688" s="294"/>
      <c r="I688" s="294"/>
      <c r="J688" s="294"/>
      <c r="L688" s="97"/>
      <c r="M688" s="97"/>
      <c r="N688" s="97"/>
    </row>
    <row r="689" spans="8:14" x14ac:dyDescent="0.25">
      <c r="H689" s="294"/>
      <c r="I689" s="294"/>
      <c r="J689" s="294"/>
      <c r="L689" s="97"/>
      <c r="M689" s="97"/>
      <c r="N689" s="97"/>
    </row>
    <row r="690" spans="8:14" x14ac:dyDescent="0.25">
      <c r="H690" s="294"/>
      <c r="I690" s="294"/>
      <c r="J690" s="294"/>
      <c r="L690" s="97"/>
      <c r="M690" s="97"/>
      <c r="N690" s="97"/>
    </row>
    <row r="691" spans="8:14" x14ac:dyDescent="0.25">
      <c r="H691" s="294"/>
      <c r="I691" s="294"/>
      <c r="J691" s="294"/>
      <c r="L691" s="97"/>
      <c r="M691" s="97"/>
      <c r="N691" s="97"/>
    </row>
    <row r="692" spans="8:14" x14ac:dyDescent="0.25">
      <c r="H692" s="294"/>
      <c r="I692" s="294"/>
      <c r="J692" s="294"/>
      <c r="L692" s="97"/>
      <c r="M692" s="97"/>
      <c r="N692" s="97"/>
    </row>
    <row r="693" spans="8:14" x14ac:dyDescent="0.25">
      <c r="H693" s="294"/>
      <c r="I693" s="294"/>
      <c r="J693" s="294"/>
      <c r="L693" s="97"/>
      <c r="M693" s="97"/>
      <c r="N693" s="97"/>
    </row>
    <row r="694" spans="8:14" x14ac:dyDescent="0.25">
      <c r="H694" s="294"/>
      <c r="I694" s="294"/>
      <c r="J694" s="294"/>
      <c r="L694" s="97"/>
      <c r="M694" s="97"/>
      <c r="N694" s="97"/>
    </row>
    <row r="695" spans="8:14" x14ac:dyDescent="0.25">
      <c r="H695" s="294"/>
      <c r="I695" s="294"/>
      <c r="J695" s="294"/>
      <c r="L695" s="97"/>
      <c r="M695" s="97"/>
      <c r="N695" s="97"/>
    </row>
    <row r="696" spans="8:14" x14ac:dyDescent="0.25">
      <c r="H696" s="294"/>
      <c r="I696" s="294"/>
      <c r="J696" s="294"/>
      <c r="L696" s="97"/>
      <c r="M696" s="97"/>
      <c r="N696" s="97"/>
    </row>
    <row r="697" spans="8:14" x14ac:dyDescent="0.25">
      <c r="H697" s="294"/>
      <c r="I697" s="294"/>
      <c r="J697" s="294"/>
      <c r="L697" s="97"/>
      <c r="M697" s="97"/>
      <c r="N697" s="97"/>
    </row>
    <row r="698" spans="8:14" x14ac:dyDescent="0.25">
      <c r="H698" s="294"/>
      <c r="I698" s="294"/>
      <c r="J698" s="294"/>
      <c r="L698" s="97"/>
      <c r="M698" s="97"/>
      <c r="N698" s="97"/>
    </row>
    <row r="699" spans="8:14" x14ac:dyDescent="0.25">
      <c r="H699" s="294"/>
      <c r="I699" s="294"/>
      <c r="J699" s="294"/>
      <c r="L699" s="97"/>
      <c r="M699" s="97"/>
      <c r="N699" s="97"/>
    </row>
    <row r="700" spans="8:14" x14ac:dyDescent="0.25">
      <c r="H700" s="294"/>
      <c r="I700" s="294"/>
      <c r="J700" s="294"/>
      <c r="L700" s="97"/>
      <c r="M700" s="97"/>
      <c r="N700" s="97"/>
    </row>
    <row r="701" spans="8:14" x14ac:dyDescent="0.25">
      <c r="H701" s="294"/>
      <c r="I701" s="294"/>
      <c r="J701" s="294"/>
      <c r="L701" s="97"/>
      <c r="M701" s="97"/>
      <c r="N701" s="97"/>
    </row>
    <row r="702" spans="8:14" x14ac:dyDescent="0.25">
      <c r="H702" s="294"/>
      <c r="I702" s="294"/>
      <c r="J702" s="294"/>
      <c r="L702" s="97"/>
      <c r="M702" s="97"/>
      <c r="N702" s="97"/>
    </row>
    <row r="703" spans="8:14" x14ac:dyDescent="0.25">
      <c r="H703" s="294"/>
      <c r="I703" s="294"/>
      <c r="J703" s="294"/>
      <c r="L703" s="97"/>
      <c r="M703" s="97"/>
      <c r="N703" s="97"/>
    </row>
    <row r="704" spans="8:14" x14ac:dyDescent="0.25">
      <c r="H704" s="294"/>
      <c r="I704" s="294"/>
      <c r="J704" s="294"/>
      <c r="L704" s="97"/>
      <c r="M704" s="97"/>
      <c r="N704" s="97"/>
    </row>
    <row r="705" spans="8:14" x14ac:dyDescent="0.25">
      <c r="H705" s="294"/>
      <c r="I705" s="294"/>
      <c r="J705" s="294"/>
      <c r="L705" s="97"/>
      <c r="M705" s="97"/>
      <c r="N705" s="97"/>
    </row>
    <row r="706" spans="8:14" x14ac:dyDescent="0.25">
      <c r="H706" s="294"/>
      <c r="I706" s="294"/>
      <c r="J706" s="294"/>
      <c r="L706" s="97"/>
      <c r="M706" s="97"/>
      <c r="N706" s="97"/>
    </row>
    <row r="707" spans="8:14" x14ac:dyDescent="0.25">
      <c r="H707" s="294"/>
      <c r="I707" s="294"/>
      <c r="J707" s="294"/>
      <c r="L707" s="97"/>
      <c r="M707" s="97"/>
      <c r="N707" s="97"/>
    </row>
    <row r="708" spans="8:14" x14ac:dyDescent="0.25">
      <c r="H708" s="294"/>
      <c r="I708" s="294"/>
      <c r="J708" s="294"/>
      <c r="L708" s="97"/>
      <c r="M708" s="97"/>
      <c r="N708" s="97"/>
    </row>
    <row r="709" spans="8:14" x14ac:dyDescent="0.25">
      <c r="H709" s="294"/>
      <c r="I709" s="294"/>
      <c r="J709" s="294"/>
      <c r="L709" s="97"/>
      <c r="M709" s="97"/>
      <c r="N709" s="97"/>
    </row>
    <row r="710" spans="8:14" x14ac:dyDescent="0.25">
      <c r="H710" s="294"/>
      <c r="I710" s="294"/>
      <c r="J710" s="294"/>
      <c r="L710" s="97"/>
      <c r="M710" s="97"/>
      <c r="N710" s="97"/>
    </row>
    <row r="711" spans="8:14" x14ac:dyDescent="0.25">
      <c r="H711" s="294"/>
      <c r="I711" s="294"/>
      <c r="J711" s="294"/>
      <c r="L711" s="97"/>
      <c r="M711" s="97"/>
      <c r="N711" s="97"/>
    </row>
    <row r="712" spans="8:14" x14ac:dyDescent="0.25">
      <c r="H712" s="294"/>
      <c r="I712" s="294"/>
      <c r="J712" s="294"/>
      <c r="L712" s="97"/>
      <c r="M712" s="97"/>
      <c r="N712" s="97"/>
    </row>
    <row r="713" spans="8:14" x14ac:dyDescent="0.25">
      <c r="H713" s="294"/>
      <c r="I713" s="294"/>
      <c r="J713" s="294"/>
      <c r="L713" s="97"/>
      <c r="M713" s="97"/>
      <c r="N713" s="97"/>
    </row>
    <row r="714" spans="8:14" x14ac:dyDescent="0.25">
      <c r="H714" s="294"/>
      <c r="I714" s="294"/>
      <c r="J714" s="294"/>
      <c r="L714" s="97"/>
      <c r="M714" s="97"/>
      <c r="N714" s="97"/>
    </row>
    <row r="715" spans="8:14" x14ac:dyDescent="0.25">
      <c r="H715" s="294"/>
      <c r="I715" s="294"/>
      <c r="J715" s="294"/>
      <c r="L715" s="97"/>
      <c r="M715" s="97"/>
      <c r="N715" s="97"/>
    </row>
    <row r="716" spans="8:14" x14ac:dyDescent="0.25">
      <c r="H716" s="294"/>
      <c r="I716" s="294"/>
      <c r="J716" s="294"/>
      <c r="L716" s="97"/>
      <c r="M716" s="97"/>
      <c r="N716" s="97"/>
    </row>
    <row r="717" spans="8:14" x14ac:dyDescent="0.25">
      <c r="H717" s="294"/>
      <c r="I717" s="294"/>
      <c r="J717" s="294"/>
      <c r="L717" s="97"/>
      <c r="M717" s="97"/>
      <c r="N717" s="97"/>
    </row>
    <row r="718" spans="8:14" x14ac:dyDescent="0.25">
      <c r="H718" s="294"/>
      <c r="I718" s="294"/>
      <c r="J718" s="294"/>
      <c r="L718" s="97"/>
      <c r="M718" s="97"/>
      <c r="N718" s="97"/>
    </row>
    <row r="719" spans="8:14" x14ac:dyDescent="0.25">
      <c r="H719" s="294"/>
      <c r="I719" s="294"/>
      <c r="J719" s="294"/>
      <c r="L719" s="97"/>
      <c r="M719" s="97"/>
      <c r="N719" s="97"/>
    </row>
    <row r="720" spans="8:14" x14ac:dyDescent="0.25">
      <c r="H720" s="294"/>
      <c r="I720" s="294"/>
      <c r="J720" s="294"/>
      <c r="L720" s="97"/>
      <c r="M720" s="97"/>
      <c r="N720" s="97"/>
    </row>
    <row r="721" spans="8:14" x14ac:dyDescent="0.25">
      <c r="H721" s="294"/>
      <c r="I721" s="294"/>
      <c r="J721" s="294"/>
      <c r="L721" s="97"/>
      <c r="M721" s="97"/>
      <c r="N721" s="97"/>
    </row>
    <row r="722" spans="8:14" x14ac:dyDescent="0.25">
      <c r="H722" s="294"/>
      <c r="I722" s="294"/>
      <c r="J722" s="294"/>
      <c r="L722" s="97"/>
      <c r="M722" s="97"/>
      <c r="N722" s="97"/>
    </row>
    <row r="723" spans="8:14" x14ac:dyDescent="0.25">
      <c r="H723" s="294"/>
      <c r="I723" s="294"/>
      <c r="J723" s="294"/>
      <c r="L723" s="97"/>
      <c r="M723" s="97"/>
      <c r="N723" s="97"/>
    </row>
    <row r="724" spans="8:14" x14ac:dyDescent="0.25">
      <c r="H724" s="294"/>
      <c r="I724" s="294"/>
      <c r="J724" s="294"/>
      <c r="L724" s="97"/>
      <c r="M724" s="97"/>
      <c r="N724" s="97"/>
    </row>
    <row r="725" spans="8:14" x14ac:dyDescent="0.25">
      <c r="H725" s="294"/>
      <c r="I725" s="294"/>
      <c r="J725" s="294"/>
      <c r="L725" s="97"/>
      <c r="M725" s="97"/>
      <c r="N725" s="97"/>
    </row>
    <row r="726" spans="8:14" x14ac:dyDescent="0.25">
      <c r="H726" s="294"/>
      <c r="I726" s="294"/>
      <c r="J726" s="294"/>
      <c r="L726" s="97"/>
      <c r="M726" s="97"/>
      <c r="N726" s="97"/>
    </row>
    <row r="727" spans="8:14" x14ac:dyDescent="0.25">
      <c r="H727" s="294"/>
      <c r="I727" s="294"/>
      <c r="J727" s="294"/>
      <c r="L727" s="97"/>
      <c r="M727" s="97"/>
      <c r="N727" s="97"/>
    </row>
    <row r="728" spans="8:14" x14ac:dyDescent="0.25">
      <c r="H728" s="294"/>
      <c r="I728" s="294"/>
      <c r="J728" s="294"/>
      <c r="L728" s="97"/>
      <c r="M728" s="97"/>
      <c r="N728" s="97"/>
    </row>
    <row r="729" spans="8:14" x14ac:dyDescent="0.25">
      <c r="H729" s="294"/>
      <c r="I729" s="294"/>
      <c r="J729" s="294"/>
      <c r="L729" s="97"/>
      <c r="M729" s="97"/>
      <c r="N729" s="97"/>
    </row>
    <row r="730" spans="8:14" x14ac:dyDescent="0.25">
      <c r="H730" s="294"/>
      <c r="I730" s="294"/>
      <c r="J730" s="294"/>
      <c r="L730" s="97"/>
      <c r="M730" s="97"/>
      <c r="N730" s="97"/>
    </row>
    <row r="731" spans="8:14" x14ac:dyDescent="0.25">
      <c r="H731" s="294"/>
      <c r="I731" s="294"/>
      <c r="J731" s="294"/>
      <c r="L731" s="97"/>
      <c r="M731" s="97"/>
      <c r="N731" s="97"/>
    </row>
    <row r="732" spans="8:14" x14ac:dyDescent="0.25">
      <c r="H732" s="294"/>
      <c r="I732" s="294"/>
      <c r="J732" s="294"/>
      <c r="L732" s="97"/>
      <c r="M732" s="97"/>
      <c r="N732" s="97"/>
    </row>
    <row r="733" spans="8:14" x14ac:dyDescent="0.25">
      <c r="H733" s="294"/>
      <c r="I733" s="294"/>
      <c r="J733" s="294"/>
      <c r="L733" s="97"/>
      <c r="M733" s="97"/>
      <c r="N733" s="97"/>
    </row>
    <row r="734" spans="8:14" x14ac:dyDescent="0.25">
      <c r="H734" s="294"/>
      <c r="I734" s="294"/>
      <c r="J734" s="294"/>
      <c r="L734" s="97"/>
      <c r="M734" s="97"/>
      <c r="N734" s="97"/>
    </row>
    <row r="735" spans="8:14" x14ac:dyDescent="0.25">
      <c r="H735" s="294"/>
      <c r="I735" s="294"/>
      <c r="J735" s="294"/>
      <c r="L735" s="97"/>
      <c r="M735" s="97"/>
      <c r="N735" s="97"/>
    </row>
    <row r="736" spans="8:14" x14ac:dyDescent="0.25">
      <c r="H736" s="294"/>
      <c r="I736" s="294"/>
      <c r="J736" s="294"/>
      <c r="L736" s="97"/>
      <c r="M736" s="97"/>
      <c r="N736" s="97"/>
    </row>
    <row r="737" spans="8:14" x14ac:dyDescent="0.25">
      <c r="H737" s="294"/>
      <c r="I737" s="294"/>
      <c r="J737" s="294"/>
      <c r="L737" s="97"/>
      <c r="M737" s="97"/>
      <c r="N737" s="97"/>
    </row>
    <row r="738" spans="8:14" x14ac:dyDescent="0.25">
      <c r="H738" s="294"/>
      <c r="I738" s="294"/>
      <c r="J738" s="294"/>
      <c r="L738" s="97"/>
      <c r="M738" s="97"/>
      <c r="N738" s="97"/>
    </row>
    <row r="739" spans="8:14" x14ac:dyDescent="0.25">
      <c r="H739" s="294"/>
      <c r="I739" s="294"/>
      <c r="J739" s="294"/>
      <c r="L739" s="97"/>
      <c r="M739" s="97"/>
      <c r="N739" s="97"/>
    </row>
    <row r="740" spans="8:14" x14ac:dyDescent="0.25">
      <c r="H740" s="294"/>
      <c r="I740" s="294"/>
      <c r="J740" s="294"/>
      <c r="L740" s="97"/>
      <c r="M740" s="97"/>
      <c r="N740" s="97"/>
    </row>
    <row r="741" spans="8:14" x14ac:dyDescent="0.25">
      <c r="H741" s="294"/>
      <c r="I741" s="294"/>
      <c r="J741" s="294"/>
      <c r="L741" s="97"/>
      <c r="M741" s="97"/>
      <c r="N741" s="97"/>
    </row>
    <row r="742" spans="8:14" x14ac:dyDescent="0.25">
      <c r="H742" s="294"/>
      <c r="I742" s="294"/>
      <c r="J742" s="294"/>
      <c r="L742" s="97"/>
      <c r="M742" s="97"/>
      <c r="N742" s="97"/>
    </row>
    <row r="743" spans="8:14" x14ac:dyDescent="0.25">
      <c r="H743" s="294"/>
      <c r="I743" s="294"/>
      <c r="J743" s="294"/>
      <c r="L743" s="97"/>
      <c r="M743" s="97"/>
      <c r="N743" s="97"/>
    </row>
    <row r="744" spans="8:14" x14ac:dyDescent="0.25">
      <c r="H744" s="294"/>
      <c r="I744" s="294"/>
      <c r="J744" s="294"/>
      <c r="L744" s="97"/>
      <c r="M744" s="97"/>
      <c r="N744" s="97"/>
    </row>
    <row r="745" spans="8:14" x14ac:dyDescent="0.25">
      <c r="H745" s="294"/>
      <c r="I745" s="294"/>
      <c r="J745" s="294"/>
      <c r="L745" s="97"/>
      <c r="M745" s="97"/>
      <c r="N745" s="97"/>
    </row>
    <row r="746" spans="8:14" x14ac:dyDescent="0.25">
      <c r="H746" s="294"/>
      <c r="I746" s="294"/>
      <c r="J746" s="294"/>
      <c r="L746" s="97"/>
      <c r="M746" s="97"/>
      <c r="N746" s="97"/>
    </row>
    <row r="747" spans="8:14" x14ac:dyDescent="0.25">
      <c r="H747" s="294"/>
      <c r="I747" s="294"/>
      <c r="J747" s="294"/>
      <c r="L747" s="97"/>
      <c r="M747" s="97"/>
      <c r="N747" s="97"/>
    </row>
    <row r="748" spans="8:14" x14ac:dyDescent="0.25">
      <c r="H748" s="294"/>
      <c r="I748" s="294"/>
      <c r="J748" s="294"/>
      <c r="L748" s="97"/>
      <c r="M748" s="97"/>
      <c r="N748" s="97"/>
    </row>
    <row r="749" spans="8:14" x14ac:dyDescent="0.25">
      <c r="H749" s="294"/>
      <c r="I749" s="294"/>
      <c r="J749" s="294"/>
      <c r="L749" s="97"/>
      <c r="M749" s="97"/>
      <c r="N749" s="97"/>
    </row>
    <row r="750" spans="8:14" x14ac:dyDescent="0.25">
      <c r="H750" s="294"/>
      <c r="I750" s="294"/>
      <c r="J750" s="294"/>
      <c r="L750" s="97"/>
      <c r="M750" s="97"/>
      <c r="N750" s="97"/>
    </row>
    <row r="751" spans="8:14" x14ac:dyDescent="0.25">
      <c r="H751" s="294"/>
      <c r="I751" s="294"/>
      <c r="J751" s="294"/>
      <c r="L751" s="97"/>
      <c r="M751" s="97"/>
      <c r="N751" s="97"/>
    </row>
    <row r="752" spans="8:14" x14ac:dyDescent="0.25">
      <c r="H752" s="294"/>
      <c r="I752" s="294"/>
      <c r="J752" s="294"/>
      <c r="L752" s="97"/>
      <c r="M752" s="97"/>
      <c r="N752" s="97"/>
    </row>
    <row r="753" spans="8:14" x14ac:dyDescent="0.25">
      <c r="H753" s="294"/>
      <c r="I753" s="294"/>
      <c r="J753" s="294"/>
      <c r="L753" s="97"/>
      <c r="M753" s="97"/>
      <c r="N753" s="97"/>
    </row>
    <row r="754" spans="8:14" x14ac:dyDescent="0.25">
      <c r="H754" s="294"/>
      <c r="I754" s="294"/>
      <c r="J754" s="294"/>
      <c r="L754" s="97"/>
      <c r="M754" s="97"/>
      <c r="N754" s="97"/>
    </row>
    <row r="755" spans="8:14" x14ac:dyDescent="0.25">
      <c r="H755" s="294"/>
      <c r="I755" s="294"/>
      <c r="J755" s="294"/>
      <c r="L755" s="97"/>
      <c r="M755" s="97"/>
      <c r="N755" s="97"/>
    </row>
    <row r="756" spans="8:14" x14ac:dyDescent="0.25">
      <c r="H756" s="294"/>
      <c r="I756" s="294"/>
      <c r="J756" s="294"/>
      <c r="L756" s="97"/>
      <c r="M756" s="97"/>
      <c r="N756" s="97"/>
    </row>
    <row r="757" spans="8:14" x14ac:dyDescent="0.25">
      <c r="H757" s="294"/>
      <c r="I757" s="294"/>
      <c r="J757" s="294"/>
      <c r="L757" s="97"/>
      <c r="M757" s="97"/>
      <c r="N757" s="97"/>
    </row>
    <row r="758" spans="8:14" x14ac:dyDescent="0.25">
      <c r="H758" s="294"/>
      <c r="I758" s="294"/>
      <c r="J758" s="294"/>
      <c r="L758" s="97"/>
      <c r="M758" s="97"/>
      <c r="N758" s="97"/>
    </row>
    <row r="759" spans="8:14" x14ac:dyDescent="0.25">
      <c r="H759" s="294"/>
      <c r="I759" s="294"/>
      <c r="J759" s="294"/>
      <c r="L759" s="97"/>
      <c r="M759" s="97"/>
      <c r="N759" s="97"/>
    </row>
    <row r="760" spans="8:14" x14ac:dyDescent="0.25">
      <c r="H760" s="294"/>
      <c r="I760" s="294"/>
      <c r="J760" s="294"/>
      <c r="L760" s="97"/>
      <c r="M760" s="97"/>
      <c r="N760" s="97"/>
    </row>
    <row r="761" spans="8:14" x14ac:dyDescent="0.25">
      <c r="H761" s="294"/>
      <c r="I761" s="294"/>
      <c r="J761" s="294"/>
      <c r="L761" s="97"/>
      <c r="M761" s="97"/>
      <c r="N761" s="97"/>
    </row>
    <row r="762" spans="8:14" x14ac:dyDescent="0.25">
      <c r="H762" s="294"/>
      <c r="I762" s="294"/>
      <c r="J762" s="294"/>
      <c r="L762" s="97"/>
      <c r="M762" s="97"/>
      <c r="N762" s="97"/>
    </row>
    <row r="763" spans="8:14" x14ac:dyDescent="0.25">
      <c r="H763" s="294"/>
      <c r="I763" s="294"/>
      <c r="J763" s="294"/>
      <c r="L763" s="97"/>
      <c r="M763" s="97"/>
      <c r="N763" s="97"/>
    </row>
    <row r="764" spans="8:14" x14ac:dyDescent="0.25">
      <c r="H764" s="294"/>
      <c r="I764" s="294"/>
      <c r="J764" s="294"/>
      <c r="L764" s="97"/>
      <c r="M764" s="97"/>
      <c r="N764" s="97"/>
    </row>
    <row r="765" spans="8:14" x14ac:dyDescent="0.25">
      <c r="H765" s="294"/>
      <c r="I765" s="294"/>
      <c r="J765" s="294"/>
      <c r="L765" s="97"/>
      <c r="M765" s="97"/>
      <c r="N765" s="97"/>
    </row>
    <row r="766" spans="8:14" x14ac:dyDescent="0.25">
      <c r="H766" s="294"/>
      <c r="I766" s="294"/>
      <c r="J766" s="294"/>
      <c r="L766" s="97"/>
      <c r="M766" s="97"/>
      <c r="N766" s="97"/>
    </row>
    <row r="767" spans="8:14" x14ac:dyDescent="0.25">
      <c r="H767" s="294"/>
      <c r="I767" s="294"/>
      <c r="J767" s="294"/>
      <c r="L767" s="97"/>
      <c r="M767" s="97"/>
      <c r="N767" s="97"/>
    </row>
    <row r="768" spans="8:14" x14ac:dyDescent="0.25">
      <c r="H768" s="294"/>
      <c r="I768" s="294"/>
      <c r="J768" s="294"/>
      <c r="L768" s="97"/>
      <c r="M768" s="97"/>
      <c r="N768" s="97"/>
    </row>
    <row r="769" spans="8:14" x14ac:dyDescent="0.25">
      <c r="H769" s="294"/>
      <c r="I769" s="294"/>
      <c r="J769" s="294"/>
      <c r="L769" s="97"/>
      <c r="M769" s="97"/>
      <c r="N769" s="97"/>
    </row>
    <row r="770" spans="8:14" x14ac:dyDescent="0.25">
      <c r="H770" s="294"/>
      <c r="I770" s="294"/>
      <c r="J770" s="294"/>
      <c r="L770" s="97"/>
      <c r="M770" s="97"/>
      <c r="N770" s="97"/>
    </row>
    <row r="771" spans="8:14" x14ac:dyDescent="0.25">
      <c r="H771" s="294"/>
      <c r="I771" s="294"/>
      <c r="J771" s="294"/>
      <c r="L771" s="97"/>
      <c r="M771" s="97"/>
      <c r="N771" s="97"/>
    </row>
    <row r="772" spans="8:14" x14ac:dyDescent="0.25">
      <c r="H772" s="294"/>
      <c r="I772" s="294"/>
      <c r="J772" s="294"/>
      <c r="L772" s="97"/>
      <c r="M772" s="97"/>
      <c r="N772" s="97"/>
    </row>
    <row r="773" spans="8:14" x14ac:dyDescent="0.25">
      <c r="H773" s="294"/>
      <c r="I773" s="294"/>
      <c r="J773" s="294"/>
      <c r="L773" s="97"/>
      <c r="M773" s="97"/>
      <c r="N773" s="97"/>
    </row>
    <row r="774" spans="8:14" x14ac:dyDescent="0.25">
      <c r="H774" s="294"/>
      <c r="I774" s="294"/>
      <c r="J774" s="294"/>
      <c r="L774" s="97"/>
      <c r="M774" s="97"/>
      <c r="N774" s="97"/>
    </row>
    <row r="775" spans="8:14" x14ac:dyDescent="0.25">
      <c r="H775" s="294"/>
      <c r="I775" s="294"/>
      <c r="J775" s="294"/>
      <c r="L775" s="97"/>
      <c r="M775" s="97"/>
      <c r="N775" s="97"/>
    </row>
    <row r="776" spans="8:14" x14ac:dyDescent="0.25">
      <c r="H776" s="294"/>
      <c r="I776" s="294"/>
      <c r="J776" s="294"/>
      <c r="L776" s="97"/>
      <c r="M776" s="97"/>
      <c r="N776" s="97"/>
    </row>
    <row r="777" spans="8:14" x14ac:dyDescent="0.25">
      <c r="H777" s="294"/>
      <c r="I777" s="294"/>
      <c r="J777" s="294"/>
      <c r="L777" s="97"/>
      <c r="M777" s="97"/>
      <c r="N777" s="97"/>
    </row>
    <row r="778" spans="8:14" x14ac:dyDescent="0.25">
      <c r="H778" s="294"/>
      <c r="I778" s="294"/>
      <c r="J778" s="294"/>
      <c r="L778" s="97"/>
      <c r="M778" s="97"/>
      <c r="N778" s="97"/>
    </row>
    <row r="779" spans="8:14" x14ac:dyDescent="0.25">
      <c r="H779" s="294"/>
      <c r="I779" s="294"/>
      <c r="J779" s="294"/>
      <c r="L779" s="97"/>
      <c r="M779" s="97"/>
      <c r="N779" s="97"/>
    </row>
    <row r="780" spans="8:14" x14ac:dyDescent="0.25">
      <c r="H780" s="294"/>
      <c r="I780" s="294"/>
      <c r="J780" s="294"/>
      <c r="L780" s="97"/>
      <c r="M780" s="97"/>
      <c r="N780" s="97"/>
    </row>
    <row r="781" spans="8:14" x14ac:dyDescent="0.25">
      <c r="H781" s="294"/>
      <c r="I781" s="294"/>
      <c r="J781" s="294"/>
      <c r="L781" s="97"/>
      <c r="M781" s="97"/>
      <c r="N781" s="97"/>
    </row>
    <row r="782" spans="8:14" x14ac:dyDescent="0.25">
      <c r="H782" s="294"/>
      <c r="I782" s="294"/>
      <c r="J782" s="294"/>
      <c r="L782" s="97"/>
      <c r="M782" s="97"/>
      <c r="N782" s="97"/>
    </row>
    <row r="783" spans="8:14" x14ac:dyDescent="0.25">
      <c r="H783" s="294"/>
      <c r="I783" s="294"/>
      <c r="J783" s="294"/>
      <c r="L783" s="97"/>
      <c r="M783" s="97"/>
      <c r="N783" s="97"/>
    </row>
    <row r="784" spans="8:14" x14ac:dyDescent="0.25">
      <c r="H784" s="294"/>
      <c r="I784" s="294"/>
      <c r="J784" s="294"/>
      <c r="L784" s="97"/>
      <c r="M784" s="97"/>
      <c r="N784" s="97"/>
    </row>
    <row r="785" spans="8:14" x14ac:dyDescent="0.25">
      <c r="H785" s="294"/>
      <c r="I785" s="294"/>
      <c r="J785" s="294"/>
      <c r="L785" s="97"/>
      <c r="M785" s="97"/>
      <c r="N785" s="97"/>
    </row>
    <row r="786" spans="8:14" x14ac:dyDescent="0.25">
      <c r="H786" s="294"/>
      <c r="I786" s="294"/>
      <c r="J786" s="294"/>
      <c r="L786" s="97"/>
      <c r="M786" s="97"/>
      <c r="N786" s="97"/>
    </row>
    <row r="787" spans="8:14" x14ac:dyDescent="0.25">
      <c r="H787" s="294"/>
      <c r="I787" s="294"/>
      <c r="J787" s="294"/>
      <c r="L787" s="97"/>
      <c r="M787" s="97"/>
      <c r="N787" s="97"/>
    </row>
    <row r="788" spans="8:14" x14ac:dyDescent="0.25">
      <c r="H788" s="294"/>
      <c r="I788" s="294"/>
      <c r="J788" s="294"/>
      <c r="L788" s="97"/>
      <c r="M788" s="97"/>
      <c r="N788" s="97"/>
    </row>
    <row r="789" spans="8:14" x14ac:dyDescent="0.25">
      <c r="H789" s="294"/>
      <c r="I789" s="294"/>
      <c r="J789" s="294"/>
      <c r="L789" s="97"/>
      <c r="M789" s="97"/>
      <c r="N789" s="97"/>
    </row>
    <row r="790" spans="8:14" x14ac:dyDescent="0.25">
      <c r="H790" s="294"/>
      <c r="I790" s="294"/>
      <c r="J790" s="294"/>
      <c r="L790" s="97"/>
      <c r="M790" s="97"/>
      <c r="N790" s="97"/>
    </row>
    <row r="791" spans="8:14" x14ac:dyDescent="0.25">
      <c r="H791" s="294"/>
      <c r="I791" s="294"/>
      <c r="J791" s="294"/>
      <c r="L791" s="97"/>
      <c r="M791" s="97"/>
      <c r="N791" s="97"/>
    </row>
    <row r="792" spans="8:14" x14ac:dyDescent="0.25">
      <c r="H792" s="294"/>
      <c r="I792" s="294"/>
      <c r="J792" s="294"/>
      <c r="L792" s="97"/>
      <c r="M792" s="97"/>
      <c r="N792" s="97"/>
    </row>
    <row r="793" spans="8:14" x14ac:dyDescent="0.25">
      <c r="H793" s="294"/>
      <c r="I793" s="294"/>
      <c r="J793" s="294"/>
      <c r="L793" s="97"/>
      <c r="M793" s="97"/>
      <c r="N793" s="97"/>
    </row>
    <row r="794" spans="8:14" x14ac:dyDescent="0.25">
      <c r="H794" s="294"/>
      <c r="I794" s="294"/>
      <c r="J794" s="294"/>
      <c r="L794" s="97"/>
      <c r="M794" s="97"/>
      <c r="N794" s="97"/>
    </row>
    <row r="795" spans="8:14" x14ac:dyDescent="0.25">
      <c r="H795" s="294"/>
      <c r="I795" s="294"/>
      <c r="J795" s="294"/>
      <c r="L795" s="97"/>
      <c r="M795" s="97"/>
      <c r="N795" s="97"/>
    </row>
    <row r="796" spans="8:14" x14ac:dyDescent="0.25">
      <c r="H796" s="294"/>
      <c r="I796" s="294"/>
      <c r="J796" s="294"/>
      <c r="L796" s="97"/>
      <c r="M796" s="97"/>
      <c r="N796" s="97"/>
    </row>
    <row r="797" spans="8:14" x14ac:dyDescent="0.25">
      <c r="H797" s="294"/>
      <c r="I797" s="294"/>
      <c r="J797" s="294"/>
      <c r="L797" s="97"/>
      <c r="M797" s="97"/>
      <c r="N797" s="97"/>
    </row>
    <row r="798" spans="8:14" x14ac:dyDescent="0.25">
      <c r="H798" s="294"/>
      <c r="I798" s="294"/>
      <c r="J798" s="294"/>
      <c r="L798" s="97"/>
      <c r="M798" s="97"/>
      <c r="N798" s="97"/>
    </row>
    <row r="799" spans="8:14" x14ac:dyDescent="0.25">
      <c r="H799" s="294"/>
      <c r="I799" s="294"/>
      <c r="J799" s="294"/>
      <c r="L799" s="97"/>
      <c r="M799" s="97"/>
      <c r="N799" s="97"/>
    </row>
    <row r="800" spans="8:14" x14ac:dyDescent="0.25">
      <c r="H800" s="294"/>
      <c r="I800" s="294"/>
      <c r="J800" s="294"/>
      <c r="L800" s="97"/>
      <c r="M800" s="97"/>
      <c r="N800" s="97"/>
    </row>
    <row r="801" spans="8:14" x14ac:dyDescent="0.25">
      <c r="H801" s="294"/>
      <c r="I801" s="294"/>
      <c r="J801" s="294"/>
      <c r="L801" s="97"/>
      <c r="M801" s="97"/>
      <c r="N801" s="97"/>
    </row>
    <row r="802" spans="8:14" x14ac:dyDescent="0.25">
      <c r="H802" s="294"/>
      <c r="I802" s="294"/>
      <c r="J802" s="294"/>
      <c r="L802" s="97"/>
      <c r="M802" s="97"/>
      <c r="N802" s="97"/>
    </row>
    <row r="803" spans="8:14" x14ac:dyDescent="0.25">
      <c r="H803" s="294"/>
      <c r="I803" s="294"/>
      <c r="J803" s="294"/>
      <c r="L803" s="97"/>
      <c r="M803" s="97"/>
      <c r="N803" s="97"/>
    </row>
    <row r="804" spans="8:14" x14ac:dyDescent="0.25">
      <c r="H804" s="294"/>
      <c r="I804" s="294"/>
      <c r="J804" s="294"/>
      <c r="L804" s="97"/>
      <c r="M804" s="97"/>
      <c r="N804" s="97"/>
    </row>
    <row r="805" spans="8:14" x14ac:dyDescent="0.25">
      <c r="H805" s="294"/>
      <c r="I805" s="294"/>
      <c r="J805" s="294"/>
      <c r="L805" s="97"/>
      <c r="M805" s="97"/>
      <c r="N805" s="97"/>
    </row>
    <row r="806" spans="8:14" x14ac:dyDescent="0.25">
      <c r="H806" s="294"/>
      <c r="I806" s="294"/>
      <c r="J806" s="294"/>
      <c r="L806" s="97"/>
      <c r="M806" s="97"/>
      <c r="N806" s="97"/>
    </row>
    <row r="807" spans="8:14" x14ac:dyDescent="0.25">
      <c r="H807" s="294"/>
      <c r="I807" s="294"/>
      <c r="J807" s="294"/>
      <c r="L807" s="97"/>
      <c r="M807" s="97"/>
      <c r="N807" s="97"/>
    </row>
    <row r="808" spans="8:14" x14ac:dyDescent="0.25">
      <c r="H808" s="294"/>
      <c r="I808" s="294"/>
      <c r="J808" s="294"/>
      <c r="L808" s="97"/>
      <c r="M808" s="97"/>
      <c r="N808" s="97"/>
    </row>
    <row r="809" spans="8:14" x14ac:dyDescent="0.25">
      <c r="H809" s="294"/>
      <c r="I809" s="294"/>
      <c r="J809" s="294"/>
      <c r="L809" s="97"/>
      <c r="M809" s="97"/>
      <c r="N809" s="97"/>
    </row>
    <row r="810" spans="8:14" x14ac:dyDescent="0.25">
      <c r="H810" s="294"/>
      <c r="I810" s="294"/>
      <c r="J810" s="294"/>
      <c r="L810" s="97"/>
      <c r="M810" s="97"/>
      <c r="N810" s="97"/>
    </row>
    <row r="811" spans="8:14" x14ac:dyDescent="0.25">
      <c r="H811" s="294"/>
      <c r="I811" s="294"/>
      <c r="J811" s="294"/>
      <c r="L811" s="97"/>
      <c r="M811" s="97"/>
      <c r="N811" s="97"/>
    </row>
    <row r="812" spans="8:14" x14ac:dyDescent="0.25">
      <c r="H812" s="294"/>
      <c r="I812" s="294"/>
      <c r="J812" s="294"/>
      <c r="L812" s="97"/>
      <c r="M812" s="97"/>
      <c r="N812" s="97"/>
    </row>
    <row r="813" spans="8:14" x14ac:dyDescent="0.25">
      <c r="H813" s="294"/>
      <c r="I813" s="294"/>
      <c r="J813" s="294"/>
      <c r="L813" s="97"/>
      <c r="M813" s="97"/>
      <c r="N813" s="97"/>
    </row>
    <row r="814" spans="8:14" x14ac:dyDescent="0.25">
      <c r="H814" s="294"/>
      <c r="I814" s="294"/>
      <c r="J814" s="294"/>
      <c r="L814" s="97"/>
      <c r="M814" s="97"/>
      <c r="N814" s="97"/>
    </row>
    <row r="815" spans="8:14" x14ac:dyDescent="0.25">
      <c r="H815" s="294"/>
      <c r="I815" s="294"/>
      <c r="J815" s="294"/>
      <c r="L815" s="97"/>
      <c r="M815" s="97"/>
      <c r="N815" s="97"/>
    </row>
    <row r="816" spans="8:14" x14ac:dyDescent="0.25">
      <c r="H816" s="294"/>
      <c r="I816" s="294"/>
      <c r="J816" s="294"/>
      <c r="L816" s="97"/>
      <c r="M816" s="97"/>
      <c r="N816" s="97"/>
    </row>
    <row r="817" spans="8:14" x14ac:dyDescent="0.25">
      <c r="H817" s="294"/>
      <c r="I817" s="294"/>
      <c r="J817" s="294"/>
      <c r="L817" s="97"/>
      <c r="M817" s="97"/>
      <c r="N817" s="97"/>
    </row>
    <row r="818" spans="8:14" x14ac:dyDescent="0.25">
      <c r="H818" s="294"/>
      <c r="I818" s="294"/>
      <c r="J818" s="294"/>
      <c r="L818" s="97"/>
      <c r="M818" s="97"/>
      <c r="N818" s="97"/>
    </row>
    <row r="819" spans="8:14" x14ac:dyDescent="0.25">
      <c r="H819" s="294"/>
      <c r="I819" s="294"/>
      <c r="J819" s="294"/>
      <c r="L819" s="97"/>
      <c r="M819" s="97"/>
      <c r="N819" s="97"/>
    </row>
    <row r="820" spans="8:14" x14ac:dyDescent="0.25">
      <c r="H820" s="294"/>
      <c r="I820" s="294"/>
      <c r="J820" s="294"/>
      <c r="L820" s="97"/>
      <c r="M820" s="97"/>
      <c r="N820" s="97"/>
    </row>
    <row r="821" spans="8:14" x14ac:dyDescent="0.25">
      <c r="H821" s="294"/>
      <c r="I821" s="294"/>
      <c r="J821" s="294"/>
      <c r="L821" s="97"/>
      <c r="M821" s="97"/>
      <c r="N821" s="97"/>
    </row>
    <row r="822" spans="8:14" x14ac:dyDescent="0.25">
      <c r="H822" s="294"/>
      <c r="I822" s="294"/>
      <c r="J822" s="294"/>
      <c r="L822" s="97"/>
      <c r="M822" s="97"/>
      <c r="N822" s="97"/>
    </row>
    <row r="823" spans="8:14" x14ac:dyDescent="0.25">
      <c r="H823" s="294"/>
      <c r="I823" s="294"/>
      <c r="J823" s="294"/>
      <c r="L823" s="97"/>
      <c r="M823" s="97"/>
      <c r="N823" s="97"/>
    </row>
    <row r="824" spans="8:14" x14ac:dyDescent="0.25">
      <c r="H824" s="294"/>
      <c r="I824" s="294"/>
      <c r="J824" s="294"/>
      <c r="L824" s="97"/>
      <c r="M824" s="97"/>
      <c r="N824" s="97"/>
    </row>
    <row r="825" spans="8:14" x14ac:dyDescent="0.25">
      <c r="H825" s="294"/>
      <c r="I825" s="294"/>
      <c r="J825" s="294"/>
      <c r="L825" s="97"/>
      <c r="M825" s="97"/>
      <c r="N825" s="97"/>
    </row>
    <row r="826" spans="8:14" x14ac:dyDescent="0.25">
      <c r="H826" s="294"/>
      <c r="I826" s="294"/>
      <c r="J826" s="294"/>
      <c r="L826" s="97"/>
      <c r="M826" s="97"/>
      <c r="N826" s="97"/>
    </row>
    <row r="827" spans="8:14" x14ac:dyDescent="0.25">
      <c r="H827" s="294"/>
      <c r="I827" s="294"/>
      <c r="J827" s="294"/>
      <c r="L827" s="97"/>
      <c r="M827" s="97"/>
      <c r="N827" s="97"/>
    </row>
    <row r="828" spans="8:14" x14ac:dyDescent="0.25">
      <c r="H828" s="294"/>
      <c r="I828" s="294"/>
      <c r="J828" s="294"/>
      <c r="L828" s="97"/>
      <c r="M828" s="97"/>
      <c r="N828" s="97"/>
    </row>
    <row r="829" spans="8:14" x14ac:dyDescent="0.25">
      <c r="H829" s="294"/>
      <c r="I829" s="294"/>
      <c r="J829" s="294"/>
      <c r="L829" s="97"/>
      <c r="M829" s="97"/>
      <c r="N829" s="97"/>
    </row>
    <row r="830" spans="8:14" x14ac:dyDescent="0.25">
      <c r="H830" s="294"/>
      <c r="I830" s="294"/>
      <c r="J830" s="294"/>
      <c r="L830" s="97"/>
      <c r="M830" s="97"/>
      <c r="N830" s="97"/>
    </row>
    <row r="831" spans="8:14" x14ac:dyDescent="0.25">
      <c r="H831" s="294"/>
      <c r="I831" s="294"/>
      <c r="J831" s="294"/>
      <c r="L831" s="97"/>
      <c r="M831" s="97"/>
      <c r="N831" s="97"/>
    </row>
    <row r="832" spans="8:14" x14ac:dyDescent="0.25">
      <c r="H832" s="294"/>
      <c r="I832" s="294"/>
      <c r="J832" s="294"/>
      <c r="L832" s="97"/>
      <c r="M832" s="97"/>
      <c r="N832" s="97"/>
    </row>
    <row r="833" spans="8:14" x14ac:dyDescent="0.25">
      <c r="H833" s="294"/>
      <c r="I833" s="294"/>
      <c r="J833" s="294"/>
      <c r="L833" s="97"/>
      <c r="M833" s="97"/>
      <c r="N833" s="97"/>
    </row>
    <row r="834" spans="8:14" x14ac:dyDescent="0.25">
      <c r="H834" s="294"/>
      <c r="I834" s="294"/>
      <c r="J834" s="294"/>
      <c r="L834" s="97"/>
      <c r="M834" s="97"/>
      <c r="N834" s="97"/>
    </row>
    <row r="835" spans="8:14" x14ac:dyDescent="0.25">
      <c r="H835" s="294"/>
      <c r="I835" s="294"/>
      <c r="J835" s="294"/>
      <c r="L835" s="97"/>
      <c r="M835" s="97"/>
      <c r="N835" s="97"/>
    </row>
    <row r="836" spans="8:14" x14ac:dyDescent="0.25">
      <c r="H836" s="294"/>
      <c r="I836" s="294"/>
      <c r="J836" s="294"/>
      <c r="L836" s="97"/>
      <c r="M836" s="97"/>
      <c r="N836" s="97"/>
    </row>
    <row r="837" spans="8:14" x14ac:dyDescent="0.25">
      <c r="H837" s="294"/>
      <c r="I837" s="294"/>
      <c r="J837" s="294"/>
      <c r="L837" s="97"/>
      <c r="M837" s="97"/>
      <c r="N837" s="97"/>
    </row>
    <row r="838" spans="8:14" x14ac:dyDescent="0.25">
      <c r="H838" s="294"/>
      <c r="I838" s="294"/>
      <c r="J838" s="294"/>
      <c r="L838" s="97"/>
      <c r="M838" s="97"/>
      <c r="N838" s="97"/>
    </row>
    <row r="839" spans="8:14" x14ac:dyDescent="0.25">
      <c r="H839" s="294"/>
      <c r="I839" s="294"/>
      <c r="J839" s="294"/>
      <c r="L839" s="97"/>
      <c r="M839" s="97"/>
      <c r="N839" s="97"/>
    </row>
    <row r="840" spans="8:14" x14ac:dyDescent="0.25">
      <c r="H840" s="294"/>
      <c r="I840" s="294"/>
      <c r="J840" s="294"/>
      <c r="L840" s="97"/>
      <c r="M840" s="97"/>
      <c r="N840" s="97"/>
    </row>
    <row r="841" spans="8:14" x14ac:dyDescent="0.25">
      <c r="H841" s="294"/>
      <c r="I841" s="294"/>
      <c r="J841" s="294"/>
      <c r="L841" s="97"/>
      <c r="M841" s="97"/>
      <c r="N841" s="97"/>
    </row>
    <row r="842" spans="8:14" x14ac:dyDescent="0.25">
      <c r="H842" s="294"/>
      <c r="I842" s="294"/>
      <c r="J842" s="294"/>
      <c r="L842" s="97"/>
      <c r="M842" s="97"/>
      <c r="N842" s="97"/>
    </row>
    <row r="843" spans="8:14" x14ac:dyDescent="0.25">
      <c r="H843" s="294"/>
      <c r="I843" s="294"/>
      <c r="J843" s="294"/>
      <c r="L843" s="97"/>
      <c r="M843" s="97"/>
      <c r="N843" s="97"/>
    </row>
    <row r="844" spans="8:14" x14ac:dyDescent="0.25">
      <c r="H844" s="294"/>
      <c r="I844" s="294"/>
      <c r="J844" s="294"/>
      <c r="L844" s="97"/>
      <c r="M844" s="97"/>
      <c r="N844" s="97"/>
    </row>
    <row r="845" spans="8:14" x14ac:dyDescent="0.25">
      <c r="H845" s="294"/>
      <c r="I845" s="294"/>
      <c r="J845" s="294"/>
      <c r="L845" s="97"/>
      <c r="M845" s="97"/>
      <c r="N845" s="97"/>
    </row>
    <row r="846" spans="8:14" x14ac:dyDescent="0.25">
      <c r="H846" s="294"/>
      <c r="I846" s="294"/>
      <c r="J846" s="294"/>
      <c r="L846" s="97"/>
      <c r="M846" s="97"/>
      <c r="N846" s="97"/>
    </row>
    <row r="847" spans="8:14" x14ac:dyDescent="0.25">
      <c r="H847" s="294"/>
      <c r="I847" s="294"/>
      <c r="J847" s="294"/>
      <c r="L847" s="97"/>
      <c r="M847" s="97"/>
      <c r="N847" s="97"/>
    </row>
    <row r="848" spans="8:14" x14ac:dyDescent="0.25">
      <c r="H848" s="294"/>
      <c r="I848" s="294"/>
      <c r="J848" s="294"/>
      <c r="L848" s="97"/>
      <c r="M848" s="97"/>
      <c r="N848" s="97"/>
    </row>
    <row r="849" spans="8:14" x14ac:dyDescent="0.25">
      <c r="H849" s="294"/>
      <c r="I849" s="294"/>
      <c r="J849" s="294"/>
      <c r="L849" s="97"/>
      <c r="M849" s="97"/>
      <c r="N849" s="97"/>
    </row>
    <row r="850" spans="8:14" x14ac:dyDescent="0.25">
      <c r="H850" s="294"/>
      <c r="I850" s="294"/>
      <c r="J850" s="294"/>
      <c r="L850" s="97"/>
      <c r="M850" s="97"/>
      <c r="N850" s="97"/>
    </row>
    <row r="851" spans="8:14" x14ac:dyDescent="0.25">
      <c r="H851" s="294"/>
      <c r="I851" s="294"/>
      <c r="J851" s="294"/>
      <c r="L851" s="97"/>
      <c r="M851" s="97"/>
      <c r="N851" s="97"/>
    </row>
    <row r="852" spans="8:14" x14ac:dyDescent="0.25">
      <c r="H852" s="294"/>
      <c r="I852" s="294"/>
      <c r="J852" s="294"/>
      <c r="L852" s="97"/>
      <c r="M852" s="97"/>
      <c r="N852" s="97"/>
    </row>
    <row r="853" spans="8:14" x14ac:dyDescent="0.25">
      <c r="H853" s="294"/>
      <c r="I853" s="294"/>
      <c r="J853" s="294"/>
      <c r="L853" s="97"/>
      <c r="M853" s="97"/>
      <c r="N853" s="97"/>
    </row>
    <row r="854" spans="8:14" x14ac:dyDescent="0.25">
      <c r="H854" s="294"/>
      <c r="I854" s="294"/>
      <c r="J854" s="294"/>
      <c r="L854" s="97"/>
      <c r="M854" s="97"/>
      <c r="N854" s="97"/>
    </row>
    <row r="855" spans="8:14" x14ac:dyDescent="0.25">
      <c r="H855" s="294"/>
      <c r="I855" s="294"/>
      <c r="J855" s="294"/>
      <c r="L855" s="97"/>
      <c r="M855" s="97"/>
      <c r="N855" s="97"/>
    </row>
    <row r="856" spans="8:14" x14ac:dyDescent="0.25">
      <c r="H856" s="294"/>
      <c r="I856" s="294"/>
      <c r="J856" s="294"/>
      <c r="L856" s="97"/>
      <c r="M856" s="97"/>
      <c r="N856" s="97"/>
    </row>
    <row r="857" spans="8:14" x14ac:dyDescent="0.25">
      <c r="H857" s="294"/>
      <c r="I857" s="294"/>
      <c r="J857" s="294"/>
      <c r="L857" s="97"/>
      <c r="M857" s="97"/>
      <c r="N857" s="97"/>
    </row>
    <row r="858" spans="8:14" x14ac:dyDescent="0.25">
      <c r="H858" s="294"/>
      <c r="I858" s="294"/>
      <c r="J858" s="294"/>
      <c r="L858" s="97"/>
      <c r="M858" s="97"/>
      <c r="N858" s="97"/>
    </row>
    <row r="859" spans="8:14" x14ac:dyDescent="0.25">
      <c r="H859" s="294"/>
      <c r="I859" s="294"/>
      <c r="J859" s="294"/>
      <c r="L859" s="97"/>
      <c r="M859" s="97"/>
      <c r="N859" s="97"/>
    </row>
    <row r="860" spans="8:14" x14ac:dyDescent="0.25">
      <c r="H860" s="294"/>
      <c r="I860" s="294"/>
      <c r="J860" s="294"/>
      <c r="L860" s="97"/>
      <c r="M860" s="97"/>
      <c r="N860" s="97"/>
    </row>
    <row r="861" spans="8:14" x14ac:dyDescent="0.25">
      <c r="H861" s="294"/>
      <c r="I861" s="294"/>
      <c r="J861" s="294"/>
      <c r="L861" s="97"/>
      <c r="M861" s="97"/>
      <c r="N861" s="97"/>
    </row>
    <row r="862" spans="8:14" x14ac:dyDescent="0.25">
      <c r="H862" s="294"/>
      <c r="I862" s="294"/>
      <c r="J862" s="294"/>
      <c r="L862" s="97"/>
      <c r="M862" s="97"/>
      <c r="N862" s="97"/>
    </row>
    <row r="863" spans="8:14" x14ac:dyDescent="0.25">
      <c r="H863" s="294"/>
      <c r="I863" s="294"/>
      <c r="J863" s="294"/>
      <c r="L863" s="97"/>
      <c r="M863" s="97"/>
      <c r="N863" s="97"/>
    </row>
    <row r="864" spans="8:14" x14ac:dyDescent="0.25">
      <c r="H864" s="294"/>
      <c r="I864" s="294"/>
      <c r="J864" s="294"/>
      <c r="L864" s="97"/>
      <c r="M864" s="97"/>
      <c r="N864" s="97"/>
    </row>
    <row r="865" spans="8:14" x14ac:dyDescent="0.25">
      <c r="H865" s="294"/>
      <c r="I865" s="294"/>
      <c r="J865" s="294"/>
      <c r="L865" s="97"/>
      <c r="M865" s="97"/>
      <c r="N865" s="97"/>
    </row>
    <row r="866" spans="8:14" x14ac:dyDescent="0.25">
      <c r="H866" s="294"/>
      <c r="I866" s="294"/>
      <c r="J866" s="294"/>
      <c r="L866" s="97"/>
      <c r="M866" s="97"/>
      <c r="N866" s="97"/>
    </row>
    <row r="867" spans="8:14" x14ac:dyDescent="0.25">
      <c r="H867" s="294"/>
      <c r="I867" s="294"/>
      <c r="J867" s="294"/>
      <c r="L867" s="97"/>
      <c r="M867" s="97"/>
      <c r="N867" s="97"/>
    </row>
    <row r="868" spans="8:14" x14ac:dyDescent="0.25">
      <c r="H868" s="294"/>
      <c r="I868" s="294"/>
      <c r="J868" s="294"/>
      <c r="L868" s="97"/>
      <c r="M868" s="97"/>
      <c r="N868" s="97"/>
    </row>
    <row r="869" spans="8:14" x14ac:dyDescent="0.25">
      <c r="H869" s="294"/>
      <c r="I869" s="294"/>
      <c r="J869" s="294"/>
      <c r="L869" s="97"/>
      <c r="M869" s="97"/>
      <c r="N869" s="97"/>
    </row>
    <row r="870" spans="8:14" x14ac:dyDescent="0.25">
      <c r="H870" s="294"/>
      <c r="I870" s="294"/>
      <c r="J870" s="294"/>
      <c r="L870" s="97"/>
      <c r="M870" s="97"/>
      <c r="N870" s="97"/>
    </row>
    <row r="871" spans="8:14" x14ac:dyDescent="0.25">
      <c r="H871" s="294"/>
      <c r="I871" s="294"/>
      <c r="J871" s="294"/>
      <c r="L871" s="97"/>
      <c r="M871" s="97"/>
      <c r="N871" s="97"/>
    </row>
    <row r="872" spans="8:14" x14ac:dyDescent="0.25">
      <c r="H872" s="294"/>
      <c r="I872" s="294"/>
      <c r="J872" s="294"/>
      <c r="L872" s="97"/>
      <c r="M872" s="97"/>
      <c r="N872" s="97"/>
    </row>
    <row r="873" spans="8:14" x14ac:dyDescent="0.25">
      <c r="H873" s="294"/>
      <c r="I873" s="294"/>
      <c r="J873" s="294"/>
      <c r="L873" s="97"/>
      <c r="M873" s="97"/>
      <c r="N873" s="97"/>
    </row>
    <row r="874" spans="8:14" x14ac:dyDescent="0.25">
      <c r="H874" s="294"/>
      <c r="I874" s="294"/>
      <c r="J874" s="294"/>
      <c r="L874" s="97"/>
      <c r="M874" s="97"/>
      <c r="N874" s="97"/>
    </row>
    <row r="875" spans="8:14" x14ac:dyDescent="0.25">
      <c r="H875" s="294"/>
      <c r="I875" s="294"/>
      <c r="J875" s="294"/>
      <c r="L875" s="97"/>
      <c r="M875" s="97"/>
      <c r="N875" s="97"/>
    </row>
    <row r="876" spans="8:14" x14ac:dyDescent="0.25">
      <c r="H876" s="294"/>
      <c r="I876" s="294"/>
      <c r="J876" s="294"/>
      <c r="L876" s="97"/>
      <c r="M876" s="97"/>
      <c r="N876" s="97"/>
    </row>
    <row r="877" spans="8:14" x14ac:dyDescent="0.25">
      <c r="H877" s="294"/>
      <c r="I877" s="294"/>
      <c r="J877" s="294"/>
      <c r="L877" s="97"/>
      <c r="M877" s="97"/>
      <c r="N877" s="97"/>
    </row>
    <row r="878" spans="8:14" x14ac:dyDescent="0.25">
      <c r="H878" s="294"/>
      <c r="I878" s="294"/>
      <c r="J878" s="294"/>
      <c r="L878" s="97"/>
      <c r="M878" s="97"/>
      <c r="N878" s="97"/>
    </row>
    <row r="879" spans="8:14" x14ac:dyDescent="0.25">
      <c r="H879" s="294"/>
      <c r="I879" s="294"/>
      <c r="J879" s="294"/>
      <c r="L879" s="97"/>
      <c r="M879" s="97"/>
      <c r="N879" s="97"/>
    </row>
    <row r="880" spans="8:14" x14ac:dyDescent="0.25">
      <c r="H880" s="294"/>
      <c r="I880" s="294"/>
      <c r="J880" s="294"/>
      <c r="L880" s="97"/>
      <c r="M880" s="97"/>
      <c r="N880" s="97"/>
    </row>
    <row r="881" spans="8:14" x14ac:dyDescent="0.25">
      <c r="H881" s="294"/>
      <c r="I881" s="294"/>
      <c r="J881" s="294"/>
      <c r="L881" s="97"/>
      <c r="M881" s="97"/>
      <c r="N881" s="97"/>
    </row>
    <row r="882" spans="8:14" x14ac:dyDescent="0.25">
      <c r="H882" s="294"/>
      <c r="I882" s="294"/>
      <c r="J882" s="294"/>
      <c r="L882" s="97"/>
      <c r="M882" s="97"/>
      <c r="N882" s="97"/>
    </row>
    <row r="883" spans="8:14" x14ac:dyDescent="0.25">
      <c r="H883" s="294"/>
      <c r="I883" s="294"/>
      <c r="J883" s="294"/>
      <c r="L883" s="97"/>
      <c r="M883" s="97"/>
      <c r="N883" s="97"/>
    </row>
    <row r="884" spans="8:14" x14ac:dyDescent="0.25">
      <c r="H884" s="294"/>
      <c r="I884" s="294"/>
      <c r="J884" s="294"/>
      <c r="L884" s="97"/>
      <c r="M884" s="97"/>
      <c r="N884" s="97"/>
    </row>
    <row r="885" spans="8:14" x14ac:dyDescent="0.25">
      <c r="H885" s="294"/>
      <c r="I885" s="294"/>
      <c r="J885" s="294"/>
      <c r="L885" s="97"/>
      <c r="M885" s="97"/>
      <c r="N885" s="97"/>
    </row>
    <row r="886" spans="8:14" x14ac:dyDescent="0.25">
      <c r="H886" s="294"/>
      <c r="I886" s="294"/>
      <c r="J886" s="294"/>
      <c r="L886" s="97"/>
      <c r="M886" s="97"/>
      <c r="N886" s="97"/>
    </row>
    <row r="887" spans="8:14" x14ac:dyDescent="0.25">
      <c r="H887" s="294"/>
      <c r="I887" s="294"/>
      <c r="J887" s="294"/>
      <c r="L887" s="97"/>
      <c r="M887" s="97"/>
      <c r="N887" s="97"/>
    </row>
    <row r="888" spans="8:14" x14ac:dyDescent="0.25">
      <c r="H888" s="294"/>
      <c r="I888" s="294"/>
      <c r="J888" s="294"/>
      <c r="L888" s="97"/>
      <c r="M888" s="97"/>
      <c r="N888" s="97"/>
    </row>
    <row r="889" spans="8:14" x14ac:dyDescent="0.25">
      <c r="H889" s="294"/>
      <c r="I889" s="294"/>
      <c r="J889" s="294"/>
      <c r="L889" s="97"/>
      <c r="M889" s="97"/>
      <c r="N889" s="97"/>
    </row>
    <row r="890" spans="8:14" x14ac:dyDescent="0.25">
      <c r="H890" s="294"/>
      <c r="I890" s="294"/>
      <c r="J890" s="294"/>
      <c r="L890" s="97"/>
      <c r="M890" s="97"/>
      <c r="N890" s="97"/>
    </row>
    <row r="891" spans="8:14" x14ac:dyDescent="0.25">
      <c r="H891" s="294"/>
      <c r="I891" s="294"/>
      <c r="J891" s="294"/>
      <c r="L891" s="97"/>
      <c r="M891" s="97"/>
      <c r="N891" s="97"/>
    </row>
    <row r="892" spans="8:14" x14ac:dyDescent="0.25">
      <c r="H892" s="294"/>
      <c r="I892" s="294"/>
      <c r="J892" s="294"/>
      <c r="L892" s="97"/>
      <c r="M892" s="97"/>
      <c r="N892" s="97"/>
    </row>
    <row r="893" spans="8:14" x14ac:dyDescent="0.25">
      <c r="H893" s="294"/>
      <c r="I893" s="294"/>
      <c r="J893" s="294"/>
      <c r="L893" s="97"/>
      <c r="M893" s="97"/>
      <c r="N893" s="97"/>
    </row>
    <row r="894" spans="8:14" x14ac:dyDescent="0.25">
      <c r="H894" s="294"/>
      <c r="I894" s="294"/>
      <c r="J894" s="294"/>
      <c r="L894" s="97"/>
      <c r="M894" s="97"/>
      <c r="N894" s="97"/>
    </row>
    <row r="895" spans="8:14" x14ac:dyDescent="0.25">
      <c r="H895" s="294"/>
      <c r="I895" s="294"/>
      <c r="J895" s="294"/>
      <c r="L895" s="97"/>
      <c r="M895" s="97"/>
      <c r="N895" s="97"/>
    </row>
    <row r="896" spans="8:14" x14ac:dyDescent="0.25">
      <c r="H896" s="294"/>
      <c r="I896" s="294"/>
      <c r="J896" s="294"/>
      <c r="L896" s="97"/>
      <c r="M896" s="97"/>
      <c r="N896" s="97"/>
    </row>
    <row r="897" spans="8:14" x14ac:dyDescent="0.25">
      <c r="H897" s="294"/>
      <c r="I897" s="294"/>
      <c r="J897" s="294"/>
      <c r="L897" s="97"/>
      <c r="M897" s="97"/>
      <c r="N897" s="97"/>
    </row>
    <row r="898" spans="8:14" x14ac:dyDescent="0.25">
      <c r="H898" s="294"/>
      <c r="I898" s="294"/>
      <c r="J898" s="294"/>
      <c r="L898" s="97"/>
      <c r="M898" s="97"/>
      <c r="N898" s="97"/>
    </row>
    <row r="899" spans="8:14" x14ac:dyDescent="0.25">
      <c r="H899" s="294"/>
      <c r="I899" s="294"/>
      <c r="J899" s="294"/>
      <c r="L899" s="97"/>
      <c r="M899" s="97"/>
      <c r="N899" s="97"/>
    </row>
    <row r="900" spans="8:14" x14ac:dyDescent="0.25">
      <c r="H900" s="294"/>
      <c r="I900" s="294"/>
      <c r="J900" s="294"/>
      <c r="L900" s="97"/>
      <c r="M900" s="97"/>
      <c r="N900" s="97"/>
    </row>
    <row r="901" spans="8:14" x14ac:dyDescent="0.25">
      <c r="H901" s="294"/>
      <c r="I901" s="294"/>
      <c r="J901" s="294"/>
      <c r="L901" s="97"/>
      <c r="M901" s="97"/>
      <c r="N901" s="97"/>
    </row>
    <row r="902" spans="8:14" x14ac:dyDescent="0.25">
      <c r="H902" s="294"/>
      <c r="I902" s="294"/>
      <c r="J902" s="294"/>
      <c r="L902" s="97"/>
      <c r="M902" s="97"/>
      <c r="N902" s="97"/>
    </row>
    <row r="903" spans="8:14" x14ac:dyDescent="0.25">
      <c r="H903" s="294"/>
      <c r="I903" s="294"/>
      <c r="J903" s="294"/>
      <c r="L903" s="97"/>
      <c r="M903" s="97"/>
      <c r="N903" s="97"/>
    </row>
    <row r="904" spans="8:14" x14ac:dyDescent="0.25">
      <c r="H904" s="294"/>
      <c r="I904" s="294"/>
      <c r="J904" s="294"/>
      <c r="L904" s="97"/>
      <c r="M904" s="97"/>
      <c r="N904" s="97"/>
    </row>
    <row r="905" spans="8:14" x14ac:dyDescent="0.25">
      <c r="H905" s="294"/>
      <c r="I905" s="294"/>
      <c r="J905" s="294"/>
      <c r="L905" s="97"/>
      <c r="M905" s="97"/>
      <c r="N905" s="97"/>
    </row>
    <row r="906" spans="8:14" x14ac:dyDescent="0.25">
      <c r="H906" s="294"/>
      <c r="I906" s="294"/>
      <c r="J906" s="294"/>
      <c r="L906" s="97"/>
      <c r="M906" s="97"/>
      <c r="N906" s="97"/>
    </row>
    <row r="907" spans="8:14" x14ac:dyDescent="0.25">
      <c r="H907" s="294"/>
      <c r="I907" s="294"/>
      <c r="J907" s="294"/>
      <c r="L907" s="97"/>
      <c r="M907" s="97"/>
      <c r="N907" s="97"/>
    </row>
    <row r="908" spans="8:14" x14ac:dyDescent="0.25">
      <c r="H908" s="294"/>
      <c r="I908" s="294"/>
      <c r="J908" s="294"/>
      <c r="L908" s="97"/>
      <c r="M908" s="97"/>
      <c r="N908" s="97"/>
    </row>
    <row r="909" spans="8:14" x14ac:dyDescent="0.25">
      <c r="H909" s="294"/>
      <c r="I909" s="294"/>
      <c r="J909" s="294"/>
      <c r="L909" s="97"/>
      <c r="M909" s="97"/>
      <c r="N909" s="97"/>
    </row>
    <row r="910" spans="8:14" x14ac:dyDescent="0.25">
      <c r="H910" s="294"/>
      <c r="I910" s="294"/>
      <c r="J910" s="294"/>
      <c r="L910" s="97"/>
      <c r="M910" s="97"/>
      <c r="N910" s="97"/>
    </row>
    <row r="911" spans="8:14" x14ac:dyDescent="0.25">
      <c r="H911" s="294"/>
      <c r="I911" s="294"/>
      <c r="J911" s="294"/>
      <c r="L911" s="97"/>
      <c r="M911" s="97"/>
      <c r="N911" s="97"/>
    </row>
    <row r="912" spans="8:14" x14ac:dyDescent="0.25">
      <c r="H912" s="294"/>
      <c r="I912" s="294"/>
      <c r="J912" s="294"/>
      <c r="L912" s="97"/>
      <c r="M912" s="97"/>
      <c r="N912" s="97"/>
    </row>
    <row r="913" spans="8:14" x14ac:dyDescent="0.25">
      <c r="H913" s="294"/>
      <c r="I913" s="294"/>
      <c r="J913" s="294"/>
      <c r="L913" s="97"/>
      <c r="M913" s="97"/>
      <c r="N913" s="97"/>
    </row>
    <row r="914" spans="8:14" x14ac:dyDescent="0.25">
      <c r="H914" s="294"/>
      <c r="I914" s="294"/>
      <c r="J914" s="294"/>
      <c r="L914" s="97"/>
      <c r="M914" s="97"/>
      <c r="N914" s="97"/>
    </row>
    <row r="915" spans="8:14" x14ac:dyDescent="0.25">
      <c r="H915" s="294"/>
      <c r="I915" s="294"/>
      <c r="J915" s="294"/>
      <c r="L915" s="97"/>
      <c r="M915" s="97"/>
      <c r="N915" s="97"/>
    </row>
    <row r="916" spans="8:14" x14ac:dyDescent="0.25">
      <c r="H916" s="294"/>
      <c r="I916" s="294"/>
      <c r="J916" s="294"/>
      <c r="L916" s="97"/>
      <c r="M916" s="97"/>
      <c r="N916" s="97"/>
    </row>
    <row r="917" spans="8:14" x14ac:dyDescent="0.25">
      <c r="H917" s="294"/>
      <c r="I917" s="294"/>
      <c r="J917" s="294"/>
      <c r="L917" s="97"/>
      <c r="M917" s="97"/>
      <c r="N917" s="97"/>
    </row>
    <row r="918" spans="8:14" x14ac:dyDescent="0.25">
      <c r="H918" s="294"/>
      <c r="I918" s="294"/>
      <c r="J918" s="294"/>
      <c r="L918" s="97"/>
      <c r="M918" s="97"/>
      <c r="N918" s="97"/>
    </row>
    <row r="919" spans="8:14" x14ac:dyDescent="0.25">
      <c r="H919" s="294"/>
      <c r="I919" s="294"/>
      <c r="J919" s="294"/>
      <c r="L919" s="97"/>
      <c r="M919" s="97"/>
      <c r="N919" s="97"/>
    </row>
    <row r="920" spans="8:14" x14ac:dyDescent="0.25">
      <c r="H920" s="294"/>
      <c r="I920" s="294"/>
      <c r="J920" s="294"/>
      <c r="L920" s="97"/>
      <c r="M920" s="97"/>
      <c r="N920" s="97"/>
    </row>
    <row r="921" spans="8:14" x14ac:dyDescent="0.25">
      <c r="H921" s="294"/>
      <c r="I921" s="294"/>
      <c r="J921" s="294"/>
      <c r="L921" s="97"/>
      <c r="M921" s="97"/>
      <c r="N921" s="97"/>
    </row>
    <row r="922" spans="8:14" x14ac:dyDescent="0.25">
      <c r="H922" s="294"/>
      <c r="I922" s="294"/>
      <c r="J922" s="294"/>
      <c r="L922" s="97"/>
      <c r="M922" s="97"/>
      <c r="N922" s="97"/>
    </row>
    <row r="923" spans="8:14" x14ac:dyDescent="0.25">
      <c r="H923" s="294"/>
      <c r="I923" s="294"/>
      <c r="J923" s="294"/>
      <c r="L923" s="97"/>
      <c r="M923" s="97"/>
      <c r="N923" s="97"/>
    </row>
    <row r="924" spans="8:14" x14ac:dyDescent="0.25">
      <c r="H924" s="294"/>
      <c r="I924" s="294"/>
      <c r="J924" s="294"/>
      <c r="L924" s="97"/>
      <c r="M924" s="97"/>
      <c r="N924" s="97"/>
    </row>
    <row r="925" spans="8:14" x14ac:dyDescent="0.25">
      <c r="H925" s="294"/>
      <c r="I925" s="294"/>
      <c r="J925" s="294"/>
      <c r="L925" s="97"/>
      <c r="M925" s="97"/>
      <c r="N925" s="97"/>
    </row>
    <row r="926" spans="8:14" x14ac:dyDescent="0.25">
      <c r="H926" s="294"/>
      <c r="I926" s="294"/>
      <c r="J926" s="294"/>
      <c r="L926" s="97"/>
      <c r="M926" s="97"/>
      <c r="N926" s="97"/>
    </row>
    <row r="927" spans="8:14" x14ac:dyDescent="0.25">
      <c r="H927" s="294"/>
      <c r="I927" s="294"/>
      <c r="J927" s="294"/>
      <c r="L927" s="97"/>
      <c r="M927" s="97"/>
      <c r="N927" s="97"/>
    </row>
    <row r="928" spans="8:14" x14ac:dyDescent="0.25">
      <c r="H928" s="294"/>
      <c r="I928" s="294"/>
      <c r="J928" s="294"/>
      <c r="L928" s="97"/>
      <c r="M928" s="97"/>
      <c r="N928" s="97"/>
    </row>
    <row r="929" spans="8:14" x14ac:dyDescent="0.25">
      <c r="H929" s="294"/>
      <c r="I929" s="294"/>
      <c r="J929" s="294"/>
      <c r="L929" s="97"/>
      <c r="M929" s="97"/>
      <c r="N929" s="97"/>
    </row>
    <row r="930" spans="8:14" x14ac:dyDescent="0.25">
      <c r="H930" s="294"/>
      <c r="I930" s="294"/>
      <c r="J930" s="294"/>
      <c r="L930" s="97"/>
      <c r="M930" s="97"/>
      <c r="N930" s="97"/>
    </row>
    <row r="931" spans="8:14" x14ac:dyDescent="0.25">
      <c r="H931" s="294"/>
      <c r="I931" s="294"/>
      <c r="J931" s="294"/>
      <c r="L931" s="97"/>
      <c r="M931" s="97"/>
      <c r="N931" s="97"/>
    </row>
    <row r="932" spans="8:14" x14ac:dyDescent="0.25">
      <c r="H932" s="294"/>
      <c r="I932" s="294"/>
      <c r="J932" s="294"/>
      <c r="L932" s="97"/>
      <c r="M932" s="97"/>
      <c r="N932" s="97"/>
    </row>
    <row r="933" spans="8:14" x14ac:dyDescent="0.25">
      <c r="H933" s="294"/>
      <c r="I933" s="294"/>
      <c r="J933" s="294"/>
      <c r="L933" s="97"/>
      <c r="M933" s="97"/>
      <c r="N933" s="97"/>
    </row>
    <row r="934" spans="8:14" x14ac:dyDescent="0.25">
      <c r="H934" s="294"/>
      <c r="I934" s="294"/>
      <c r="J934" s="294"/>
      <c r="L934" s="97"/>
      <c r="M934" s="97"/>
      <c r="N934" s="97"/>
    </row>
    <row r="935" spans="8:14" x14ac:dyDescent="0.25">
      <c r="H935" s="294"/>
      <c r="I935" s="294"/>
      <c r="J935" s="294"/>
      <c r="L935" s="97"/>
      <c r="M935" s="97"/>
      <c r="N935" s="97"/>
    </row>
    <row r="936" spans="8:14" x14ac:dyDescent="0.25">
      <c r="H936" s="294"/>
      <c r="I936" s="294"/>
      <c r="J936" s="294"/>
      <c r="L936" s="97"/>
      <c r="M936" s="97"/>
      <c r="N936" s="97"/>
    </row>
    <row r="937" spans="8:14" x14ac:dyDescent="0.25">
      <c r="H937" s="294"/>
      <c r="I937" s="294"/>
      <c r="J937" s="294"/>
      <c r="L937" s="97"/>
      <c r="M937" s="97"/>
      <c r="N937" s="97"/>
    </row>
    <row r="938" spans="8:14" x14ac:dyDescent="0.25">
      <c r="H938" s="294"/>
      <c r="I938" s="294"/>
      <c r="J938" s="294"/>
      <c r="L938" s="97"/>
      <c r="M938" s="97"/>
      <c r="N938" s="97"/>
    </row>
    <row r="939" spans="8:14" x14ac:dyDescent="0.25">
      <c r="H939" s="294"/>
      <c r="I939" s="294"/>
      <c r="J939" s="294"/>
      <c r="L939" s="97"/>
      <c r="M939" s="97"/>
      <c r="N939" s="97"/>
    </row>
    <row r="940" spans="8:14" x14ac:dyDescent="0.25">
      <c r="H940" s="294"/>
      <c r="I940" s="294"/>
      <c r="J940" s="294"/>
      <c r="L940" s="97"/>
      <c r="M940" s="97"/>
      <c r="N940" s="97"/>
    </row>
    <row r="941" spans="8:14" x14ac:dyDescent="0.25">
      <c r="H941" s="294"/>
      <c r="I941" s="294"/>
      <c r="J941" s="294"/>
      <c r="L941" s="97"/>
      <c r="M941" s="97"/>
      <c r="N941" s="97"/>
    </row>
    <row r="942" spans="8:14" x14ac:dyDescent="0.25">
      <c r="H942" s="294"/>
      <c r="I942" s="294"/>
      <c r="J942" s="294"/>
      <c r="L942" s="97"/>
      <c r="M942" s="97"/>
      <c r="N942" s="97"/>
    </row>
    <row r="943" spans="8:14" x14ac:dyDescent="0.25">
      <c r="H943" s="294"/>
      <c r="I943" s="294"/>
      <c r="J943" s="294"/>
      <c r="L943" s="97"/>
      <c r="M943" s="97"/>
      <c r="N943" s="97"/>
    </row>
    <row r="944" spans="8:14" x14ac:dyDescent="0.25">
      <c r="H944" s="294"/>
      <c r="I944" s="294"/>
      <c r="J944" s="294"/>
      <c r="L944" s="97"/>
      <c r="M944" s="97"/>
      <c r="N944" s="97"/>
    </row>
    <row r="945" spans="8:14" x14ac:dyDescent="0.25">
      <c r="H945" s="294"/>
      <c r="I945" s="294"/>
      <c r="J945" s="294"/>
      <c r="L945" s="97"/>
      <c r="M945" s="97"/>
      <c r="N945" s="97"/>
    </row>
    <row r="946" spans="8:14" x14ac:dyDescent="0.25">
      <c r="H946" s="294"/>
      <c r="I946" s="294"/>
      <c r="J946" s="294"/>
      <c r="L946" s="97"/>
      <c r="M946" s="97"/>
      <c r="N946" s="97"/>
    </row>
    <row r="947" spans="8:14" x14ac:dyDescent="0.25">
      <c r="H947" s="294"/>
      <c r="I947" s="294"/>
      <c r="J947" s="294"/>
      <c r="L947" s="97"/>
      <c r="M947" s="97"/>
      <c r="N947" s="97"/>
    </row>
    <row r="948" spans="8:14" x14ac:dyDescent="0.25">
      <c r="H948" s="294"/>
      <c r="I948" s="294"/>
      <c r="J948" s="294"/>
      <c r="L948" s="97"/>
      <c r="M948" s="97"/>
      <c r="N948" s="97"/>
    </row>
    <row r="949" spans="8:14" x14ac:dyDescent="0.25">
      <c r="H949" s="294"/>
      <c r="I949" s="294"/>
      <c r="J949" s="294"/>
      <c r="L949" s="97"/>
      <c r="M949" s="97"/>
      <c r="N949" s="97"/>
    </row>
    <row r="950" spans="8:14" x14ac:dyDescent="0.25">
      <c r="H950" s="294"/>
      <c r="I950" s="294"/>
      <c r="J950" s="294"/>
      <c r="L950" s="97"/>
      <c r="M950" s="97"/>
      <c r="N950" s="97"/>
    </row>
    <row r="951" spans="8:14" x14ac:dyDescent="0.25">
      <c r="H951" s="294"/>
      <c r="I951" s="294"/>
      <c r="J951" s="294"/>
      <c r="L951" s="97"/>
      <c r="M951" s="97"/>
      <c r="N951" s="97"/>
    </row>
    <row r="952" spans="8:14" x14ac:dyDescent="0.25">
      <c r="H952" s="294"/>
      <c r="I952" s="294"/>
      <c r="J952" s="294"/>
      <c r="L952" s="97"/>
      <c r="M952" s="97"/>
      <c r="N952" s="97"/>
    </row>
    <row r="953" spans="8:14" x14ac:dyDescent="0.25">
      <c r="H953" s="294"/>
      <c r="I953" s="294"/>
      <c r="J953" s="294"/>
      <c r="L953" s="97"/>
      <c r="M953" s="97"/>
      <c r="N953" s="97"/>
    </row>
    <row r="954" spans="8:14" x14ac:dyDescent="0.25">
      <c r="H954" s="294"/>
      <c r="I954" s="294"/>
      <c r="J954" s="294"/>
      <c r="L954" s="97"/>
      <c r="M954" s="97"/>
      <c r="N954" s="97"/>
    </row>
    <row r="955" spans="8:14" x14ac:dyDescent="0.25">
      <c r="H955" s="294"/>
      <c r="I955" s="294"/>
      <c r="J955" s="294"/>
      <c r="L955" s="97"/>
      <c r="M955" s="97"/>
      <c r="N955" s="97"/>
    </row>
    <row r="956" spans="8:14" x14ac:dyDescent="0.25">
      <c r="H956" s="294"/>
      <c r="I956" s="294"/>
      <c r="J956" s="294"/>
      <c r="L956" s="97"/>
      <c r="M956" s="97"/>
      <c r="N956" s="97"/>
    </row>
    <row r="957" spans="8:14" x14ac:dyDescent="0.25">
      <c r="H957" s="294"/>
      <c r="I957" s="294"/>
      <c r="J957" s="294"/>
      <c r="L957" s="97"/>
      <c r="M957" s="97"/>
      <c r="N957" s="97"/>
    </row>
    <row r="958" spans="8:14" x14ac:dyDescent="0.25">
      <c r="H958" s="294"/>
      <c r="I958" s="294"/>
      <c r="J958" s="294"/>
      <c r="L958" s="97"/>
      <c r="M958" s="97"/>
      <c r="N958" s="97"/>
    </row>
    <row r="959" spans="8:14" x14ac:dyDescent="0.25">
      <c r="H959" s="294"/>
      <c r="I959" s="294"/>
      <c r="J959" s="294"/>
      <c r="L959" s="97"/>
      <c r="M959" s="97"/>
      <c r="N959" s="97"/>
    </row>
    <row r="960" spans="8:14" x14ac:dyDescent="0.25">
      <c r="H960" s="294"/>
      <c r="I960" s="294"/>
      <c r="J960" s="294"/>
      <c r="L960" s="97"/>
      <c r="M960" s="97"/>
      <c r="N960" s="97"/>
    </row>
    <row r="961" spans="8:14" x14ac:dyDescent="0.25">
      <c r="H961" s="294"/>
      <c r="I961" s="294"/>
      <c r="J961" s="294"/>
      <c r="L961" s="97"/>
      <c r="M961" s="97"/>
      <c r="N961" s="97"/>
    </row>
    <row r="962" spans="8:14" x14ac:dyDescent="0.25">
      <c r="H962" s="294"/>
      <c r="I962" s="294"/>
      <c r="J962" s="294"/>
      <c r="L962" s="97"/>
      <c r="M962" s="97"/>
      <c r="N962" s="97"/>
    </row>
    <row r="963" spans="8:14" x14ac:dyDescent="0.25">
      <c r="H963" s="294"/>
      <c r="I963" s="294"/>
      <c r="J963" s="294"/>
      <c r="L963" s="97"/>
      <c r="M963" s="97"/>
      <c r="N963" s="97"/>
    </row>
    <row r="964" spans="8:14" x14ac:dyDescent="0.25">
      <c r="H964" s="294"/>
      <c r="I964" s="294"/>
      <c r="J964" s="294"/>
      <c r="L964" s="97"/>
      <c r="M964" s="97"/>
      <c r="N964" s="97"/>
    </row>
    <row r="965" spans="8:14" x14ac:dyDescent="0.25">
      <c r="H965" s="294"/>
      <c r="I965" s="294"/>
      <c r="J965" s="294"/>
      <c r="L965" s="97"/>
      <c r="M965" s="97"/>
      <c r="N965" s="97"/>
    </row>
    <row r="966" spans="8:14" x14ac:dyDescent="0.25">
      <c r="H966" s="294"/>
      <c r="I966" s="294"/>
      <c r="J966" s="294"/>
      <c r="L966" s="97"/>
      <c r="M966" s="97"/>
      <c r="N966" s="97"/>
    </row>
    <row r="967" spans="8:14" x14ac:dyDescent="0.25">
      <c r="H967" s="294"/>
      <c r="I967" s="294"/>
      <c r="J967" s="294"/>
      <c r="L967" s="97"/>
      <c r="M967" s="97"/>
      <c r="N967" s="97"/>
    </row>
    <row r="968" spans="8:14" x14ac:dyDescent="0.25">
      <c r="H968" s="294"/>
      <c r="I968" s="294"/>
      <c r="J968" s="294"/>
      <c r="L968" s="97"/>
      <c r="M968" s="97"/>
      <c r="N968" s="97"/>
    </row>
    <row r="969" spans="8:14" x14ac:dyDescent="0.25">
      <c r="H969" s="294"/>
      <c r="I969" s="294"/>
      <c r="J969" s="294"/>
      <c r="L969" s="97"/>
      <c r="M969" s="97"/>
      <c r="N969" s="97"/>
    </row>
    <row r="970" spans="8:14" x14ac:dyDescent="0.25">
      <c r="H970" s="294"/>
      <c r="I970" s="294"/>
      <c r="J970" s="294"/>
      <c r="L970" s="97"/>
      <c r="M970" s="97"/>
      <c r="N970" s="97"/>
    </row>
    <row r="971" spans="8:14" x14ac:dyDescent="0.25">
      <c r="H971" s="294"/>
      <c r="I971" s="294"/>
      <c r="J971" s="294"/>
      <c r="L971" s="97"/>
      <c r="M971" s="97"/>
      <c r="N971" s="97"/>
    </row>
    <row r="972" spans="8:14" x14ac:dyDescent="0.25">
      <c r="H972" s="294"/>
      <c r="I972" s="294"/>
      <c r="J972" s="294"/>
      <c r="L972" s="97"/>
      <c r="M972" s="97"/>
      <c r="N972" s="97"/>
    </row>
    <row r="973" spans="8:14" x14ac:dyDescent="0.25">
      <c r="H973" s="294"/>
      <c r="I973" s="294"/>
      <c r="J973" s="294"/>
      <c r="L973" s="97"/>
      <c r="M973" s="97"/>
      <c r="N973" s="97"/>
    </row>
    <row r="974" spans="8:14" x14ac:dyDescent="0.25">
      <c r="H974" s="294"/>
      <c r="I974" s="294"/>
      <c r="J974" s="294"/>
      <c r="L974" s="97"/>
      <c r="M974" s="97"/>
      <c r="N974" s="97"/>
    </row>
    <row r="975" spans="8:14" x14ac:dyDescent="0.25">
      <c r="H975" s="294"/>
      <c r="I975" s="294"/>
      <c r="J975" s="294"/>
      <c r="L975" s="97"/>
      <c r="M975" s="97"/>
      <c r="N975" s="97"/>
    </row>
    <row r="976" spans="8:14" x14ac:dyDescent="0.25">
      <c r="H976" s="294"/>
      <c r="I976" s="294"/>
      <c r="J976" s="294"/>
      <c r="L976" s="97"/>
      <c r="M976" s="97"/>
      <c r="N976" s="97"/>
    </row>
    <row r="977" spans="8:14" x14ac:dyDescent="0.25">
      <c r="H977" s="294"/>
      <c r="I977" s="294"/>
      <c r="J977" s="294"/>
      <c r="L977" s="97"/>
      <c r="M977" s="97"/>
      <c r="N977" s="97"/>
    </row>
    <row r="978" spans="8:14" x14ac:dyDescent="0.25">
      <c r="H978" s="294"/>
      <c r="I978" s="294"/>
      <c r="J978" s="294"/>
      <c r="L978" s="97"/>
      <c r="M978" s="97"/>
      <c r="N978" s="97"/>
    </row>
    <row r="979" spans="8:14" x14ac:dyDescent="0.25">
      <c r="H979" s="294"/>
      <c r="I979" s="294"/>
      <c r="J979" s="294"/>
      <c r="L979" s="97"/>
      <c r="M979" s="97"/>
      <c r="N979" s="97"/>
    </row>
    <row r="980" spans="8:14" x14ac:dyDescent="0.25">
      <c r="H980" s="294"/>
      <c r="I980" s="294"/>
      <c r="J980" s="294"/>
      <c r="L980" s="97"/>
      <c r="M980" s="97"/>
      <c r="N980" s="97"/>
    </row>
    <row r="981" spans="8:14" x14ac:dyDescent="0.25">
      <c r="H981" s="294"/>
      <c r="I981" s="294"/>
      <c r="J981" s="294"/>
      <c r="L981" s="97"/>
      <c r="M981" s="97"/>
      <c r="N981" s="97"/>
    </row>
    <row r="982" spans="8:14" x14ac:dyDescent="0.25">
      <c r="H982" s="294"/>
      <c r="I982" s="294"/>
      <c r="J982" s="294"/>
      <c r="L982" s="97"/>
      <c r="M982" s="97"/>
      <c r="N982" s="97"/>
    </row>
    <row r="983" spans="8:14" x14ac:dyDescent="0.25">
      <c r="H983" s="294"/>
      <c r="I983" s="294"/>
      <c r="J983" s="294"/>
      <c r="L983" s="97"/>
      <c r="M983" s="97"/>
      <c r="N983" s="97"/>
    </row>
    <row r="984" spans="8:14" x14ac:dyDescent="0.25">
      <c r="H984" s="294"/>
      <c r="I984" s="294"/>
      <c r="J984" s="294"/>
      <c r="L984" s="97"/>
      <c r="M984" s="97"/>
      <c r="N984" s="97"/>
    </row>
    <row r="985" spans="8:14" x14ac:dyDescent="0.25">
      <c r="H985" s="294"/>
      <c r="I985" s="294"/>
      <c r="J985" s="294"/>
      <c r="L985" s="97"/>
      <c r="M985" s="97"/>
      <c r="N985" s="97"/>
    </row>
    <row r="986" spans="8:14" x14ac:dyDescent="0.25">
      <c r="H986" s="294"/>
      <c r="I986" s="294"/>
      <c r="J986" s="294"/>
      <c r="L986" s="97"/>
      <c r="M986" s="97"/>
      <c r="N986" s="97"/>
    </row>
    <row r="987" spans="8:14" x14ac:dyDescent="0.25">
      <c r="H987" s="294"/>
      <c r="I987" s="294"/>
      <c r="J987" s="294"/>
      <c r="L987" s="97"/>
      <c r="M987" s="97"/>
      <c r="N987" s="97"/>
    </row>
    <row r="988" spans="8:14" x14ac:dyDescent="0.25">
      <c r="H988" s="294"/>
      <c r="I988" s="294"/>
      <c r="J988" s="294"/>
      <c r="L988" s="97"/>
      <c r="M988" s="97"/>
      <c r="N988" s="97"/>
    </row>
    <row r="989" spans="8:14" x14ac:dyDescent="0.25">
      <c r="H989" s="294"/>
      <c r="I989" s="294"/>
      <c r="J989" s="294"/>
      <c r="L989" s="97"/>
      <c r="M989" s="97"/>
      <c r="N989" s="97"/>
    </row>
    <row r="990" spans="8:14" x14ac:dyDescent="0.25">
      <c r="H990" s="294"/>
      <c r="I990" s="294"/>
      <c r="J990" s="294"/>
      <c r="L990" s="97"/>
      <c r="M990" s="97"/>
      <c r="N990" s="97"/>
    </row>
    <row r="991" spans="8:14" x14ac:dyDescent="0.25">
      <c r="H991" s="294"/>
      <c r="I991" s="294"/>
      <c r="J991" s="294"/>
      <c r="L991" s="97"/>
      <c r="M991" s="97"/>
      <c r="N991" s="97"/>
    </row>
    <row r="992" spans="8:14" x14ac:dyDescent="0.25">
      <c r="H992" s="294"/>
      <c r="I992" s="294"/>
      <c r="J992" s="294"/>
      <c r="L992" s="97"/>
      <c r="M992" s="97"/>
      <c r="N992" s="97"/>
    </row>
    <row r="993" spans="8:14" x14ac:dyDescent="0.25">
      <c r="H993" s="294"/>
      <c r="I993" s="294"/>
      <c r="J993" s="294"/>
      <c r="L993" s="97"/>
      <c r="M993" s="97"/>
      <c r="N993" s="97"/>
    </row>
    <row r="994" spans="8:14" x14ac:dyDescent="0.25">
      <c r="H994" s="294"/>
      <c r="I994" s="294"/>
      <c r="J994" s="294"/>
      <c r="L994" s="97"/>
      <c r="M994" s="97"/>
      <c r="N994" s="97"/>
    </row>
    <row r="995" spans="8:14" x14ac:dyDescent="0.25">
      <c r="H995" s="294"/>
      <c r="I995" s="294"/>
      <c r="J995" s="294"/>
      <c r="L995" s="97"/>
      <c r="M995" s="97"/>
      <c r="N995" s="97"/>
    </row>
    <row r="996" spans="8:14" x14ac:dyDescent="0.25">
      <c r="H996" s="294"/>
      <c r="I996" s="294"/>
      <c r="J996" s="294"/>
      <c r="L996" s="97"/>
      <c r="M996" s="97"/>
      <c r="N996" s="97"/>
    </row>
    <row r="997" spans="8:14" x14ac:dyDescent="0.25">
      <c r="H997" s="294"/>
      <c r="I997" s="294"/>
      <c r="J997" s="294"/>
      <c r="L997" s="97"/>
      <c r="M997" s="97"/>
      <c r="N997" s="97"/>
    </row>
    <row r="998" spans="8:14" x14ac:dyDescent="0.25">
      <c r="H998" s="294"/>
      <c r="I998" s="294"/>
      <c r="J998" s="294"/>
      <c r="L998" s="97"/>
      <c r="M998" s="97"/>
      <c r="N998" s="97"/>
    </row>
    <row r="999" spans="8:14" x14ac:dyDescent="0.25">
      <c r="H999" s="294"/>
      <c r="I999" s="294"/>
      <c r="J999" s="294"/>
      <c r="L999" s="97"/>
      <c r="M999" s="97"/>
      <c r="N999" s="97"/>
    </row>
    <row r="1000" spans="8:14" x14ac:dyDescent="0.25">
      <c r="H1000" s="294"/>
      <c r="I1000" s="294"/>
      <c r="J1000" s="294"/>
      <c r="L1000" s="97"/>
      <c r="M1000" s="97"/>
      <c r="N1000" s="97"/>
    </row>
    <row r="1001" spans="8:14" x14ac:dyDescent="0.25">
      <c r="H1001" s="294"/>
      <c r="I1001" s="294"/>
      <c r="J1001" s="294"/>
      <c r="L1001" s="97"/>
      <c r="M1001" s="97"/>
      <c r="N1001" s="97"/>
    </row>
    <row r="1002" spans="8:14" x14ac:dyDescent="0.25">
      <c r="H1002" s="294"/>
      <c r="I1002" s="294"/>
      <c r="J1002" s="294"/>
      <c r="L1002" s="97"/>
      <c r="M1002" s="97"/>
      <c r="N1002" s="97"/>
    </row>
    <row r="1003" spans="8:14" x14ac:dyDescent="0.25">
      <c r="H1003" s="294"/>
      <c r="I1003" s="294"/>
      <c r="J1003" s="294"/>
      <c r="L1003" s="97"/>
      <c r="M1003" s="97"/>
      <c r="N1003" s="97"/>
    </row>
    <row r="1004" spans="8:14" x14ac:dyDescent="0.25">
      <c r="H1004" s="294"/>
      <c r="I1004" s="294"/>
      <c r="J1004" s="294"/>
      <c r="L1004" s="97"/>
      <c r="M1004" s="97"/>
      <c r="N1004" s="97"/>
    </row>
    <row r="1005" spans="8:14" x14ac:dyDescent="0.25">
      <c r="H1005" s="294"/>
      <c r="I1005" s="294"/>
      <c r="J1005" s="294"/>
      <c r="L1005" s="97"/>
      <c r="M1005" s="97"/>
      <c r="N1005" s="97"/>
    </row>
    <row r="1006" spans="8:14" x14ac:dyDescent="0.25">
      <c r="H1006" s="294"/>
      <c r="I1006" s="294"/>
      <c r="J1006" s="294"/>
      <c r="L1006" s="97"/>
      <c r="M1006" s="97"/>
      <c r="N1006" s="97"/>
    </row>
    <row r="1007" spans="8:14" x14ac:dyDescent="0.25">
      <c r="H1007" s="294"/>
      <c r="I1007" s="294"/>
      <c r="J1007" s="294"/>
      <c r="L1007" s="97"/>
      <c r="M1007" s="97"/>
      <c r="N1007" s="97"/>
    </row>
    <row r="1008" spans="8:14" x14ac:dyDescent="0.25">
      <c r="H1008" s="294"/>
      <c r="I1008" s="294"/>
      <c r="J1008" s="294"/>
      <c r="L1008" s="97"/>
      <c r="M1008" s="97"/>
      <c r="N1008" s="97"/>
    </row>
    <row r="1009" spans="8:14" x14ac:dyDescent="0.25">
      <c r="H1009" s="294"/>
      <c r="I1009" s="294"/>
      <c r="J1009" s="294"/>
      <c r="L1009" s="97"/>
      <c r="M1009" s="97"/>
      <c r="N1009" s="97"/>
    </row>
    <row r="1010" spans="8:14" x14ac:dyDescent="0.25">
      <c r="H1010" s="294"/>
      <c r="I1010" s="294"/>
      <c r="J1010" s="294"/>
      <c r="L1010" s="97"/>
      <c r="M1010" s="97"/>
      <c r="N1010" s="97"/>
    </row>
    <row r="1011" spans="8:14" x14ac:dyDescent="0.25">
      <c r="H1011" s="294"/>
      <c r="I1011" s="294"/>
      <c r="J1011" s="294"/>
      <c r="L1011" s="97"/>
      <c r="M1011" s="97"/>
      <c r="N1011" s="97"/>
    </row>
    <row r="1012" spans="8:14" x14ac:dyDescent="0.25">
      <c r="H1012" s="294"/>
      <c r="I1012" s="294"/>
      <c r="J1012" s="294"/>
      <c r="L1012" s="97"/>
      <c r="M1012" s="97"/>
      <c r="N1012" s="97"/>
    </row>
    <row r="1013" spans="8:14" x14ac:dyDescent="0.25">
      <c r="H1013" s="294"/>
      <c r="I1013" s="294"/>
      <c r="J1013" s="294"/>
      <c r="L1013" s="97"/>
      <c r="M1013" s="97"/>
      <c r="N1013" s="97"/>
    </row>
    <row r="1014" spans="8:14" x14ac:dyDescent="0.25">
      <c r="H1014" s="294"/>
      <c r="I1014" s="294"/>
      <c r="J1014" s="294"/>
      <c r="L1014" s="97"/>
      <c r="M1014" s="97"/>
      <c r="N1014" s="97"/>
    </row>
    <row r="1015" spans="8:14" x14ac:dyDescent="0.25">
      <c r="H1015" s="294"/>
      <c r="I1015" s="294"/>
      <c r="J1015" s="294"/>
      <c r="L1015" s="97"/>
      <c r="M1015" s="97"/>
      <c r="N1015" s="97"/>
    </row>
    <row r="1016" spans="8:14" x14ac:dyDescent="0.25">
      <c r="H1016" s="294"/>
      <c r="I1016" s="294"/>
      <c r="J1016" s="294"/>
      <c r="L1016" s="97"/>
      <c r="M1016" s="97"/>
      <c r="N1016" s="97"/>
    </row>
    <row r="1017" spans="8:14" x14ac:dyDescent="0.25">
      <c r="H1017" s="294"/>
      <c r="I1017" s="294"/>
      <c r="J1017" s="294"/>
      <c r="L1017" s="97"/>
      <c r="M1017" s="97"/>
      <c r="N1017" s="97"/>
    </row>
    <row r="1018" spans="8:14" x14ac:dyDescent="0.25">
      <c r="H1018" s="294"/>
      <c r="I1018" s="294"/>
      <c r="J1018" s="294"/>
      <c r="L1018" s="97"/>
      <c r="M1018" s="97"/>
      <c r="N1018" s="97"/>
    </row>
    <row r="1019" spans="8:14" x14ac:dyDescent="0.25">
      <c r="H1019" s="294"/>
      <c r="I1019" s="294"/>
      <c r="J1019" s="294"/>
      <c r="L1019" s="97"/>
      <c r="M1019" s="97"/>
      <c r="N1019" s="97"/>
    </row>
    <row r="1020" spans="8:14" x14ac:dyDescent="0.25">
      <c r="H1020" s="294"/>
      <c r="I1020" s="294"/>
      <c r="J1020" s="294"/>
      <c r="L1020" s="97"/>
      <c r="M1020" s="97"/>
      <c r="N1020" s="97"/>
    </row>
    <row r="1021" spans="8:14" x14ac:dyDescent="0.25">
      <c r="H1021" s="294"/>
      <c r="I1021" s="294"/>
      <c r="J1021" s="294"/>
      <c r="L1021" s="97"/>
      <c r="M1021" s="97"/>
      <c r="N1021" s="97"/>
    </row>
    <row r="1022" spans="8:14" x14ac:dyDescent="0.25">
      <c r="H1022" s="294"/>
      <c r="I1022" s="294"/>
      <c r="J1022" s="294"/>
      <c r="L1022" s="97"/>
      <c r="M1022" s="97"/>
      <c r="N1022" s="97"/>
    </row>
    <row r="1023" spans="8:14" x14ac:dyDescent="0.25">
      <c r="H1023" s="294"/>
      <c r="I1023" s="294"/>
      <c r="J1023" s="294"/>
      <c r="L1023" s="97"/>
      <c r="M1023" s="97"/>
      <c r="N1023" s="97"/>
    </row>
    <row r="1024" spans="8:14" x14ac:dyDescent="0.25">
      <c r="H1024" s="294"/>
      <c r="I1024" s="294"/>
      <c r="J1024" s="294"/>
      <c r="L1024" s="97"/>
      <c r="M1024" s="97"/>
      <c r="N1024" s="97"/>
    </row>
    <row r="1025" spans="8:14" x14ac:dyDescent="0.25">
      <c r="H1025" s="294"/>
      <c r="I1025" s="294"/>
      <c r="J1025" s="294"/>
      <c r="L1025" s="97"/>
      <c r="M1025" s="97"/>
      <c r="N1025" s="97"/>
    </row>
    <row r="1026" spans="8:14" x14ac:dyDescent="0.25">
      <c r="H1026" s="294"/>
      <c r="I1026" s="294"/>
      <c r="J1026" s="294"/>
      <c r="L1026" s="97"/>
      <c r="M1026" s="97"/>
      <c r="N1026" s="97"/>
    </row>
    <row r="1027" spans="8:14" x14ac:dyDescent="0.25">
      <c r="H1027" s="294"/>
      <c r="I1027" s="294"/>
      <c r="J1027" s="294"/>
      <c r="L1027" s="97"/>
      <c r="M1027" s="97"/>
      <c r="N1027" s="97"/>
    </row>
    <row r="1028" spans="8:14" x14ac:dyDescent="0.25">
      <c r="H1028" s="294"/>
      <c r="I1028" s="294"/>
      <c r="J1028" s="294"/>
      <c r="L1028" s="97"/>
      <c r="M1028" s="97"/>
      <c r="N1028" s="97"/>
    </row>
    <row r="1029" spans="8:14" x14ac:dyDescent="0.25">
      <c r="H1029" s="294"/>
      <c r="I1029" s="294"/>
      <c r="J1029" s="294"/>
      <c r="L1029" s="97"/>
      <c r="M1029" s="97"/>
      <c r="N1029" s="97"/>
    </row>
    <row r="1030" spans="8:14" x14ac:dyDescent="0.25">
      <c r="H1030" s="294"/>
      <c r="I1030" s="294"/>
      <c r="J1030" s="294"/>
      <c r="L1030" s="97"/>
      <c r="M1030" s="97"/>
      <c r="N1030" s="97"/>
    </row>
    <row r="1031" spans="8:14" x14ac:dyDescent="0.25">
      <c r="H1031" s="294"/>
      <c r="I1031" s="294"/>
      <c r="J1031" s="294"/>
      <c r="L1031" s="97"/>
      <c r="M1031" s="97"/>
      <c r="N1031" s="97"/>
    </row>
    <row r="1032" spans="8:14" x14ac:dyDescent="0.25">
      <c r="H1032" s="294"/>
      <c r="I1032" s="294"/>
      <c r="J1032" s="294"/>
      <c r="L1032" s="97"/>
      <c r="M1032" s="97"/>
      <c r="N1032" s="97"/>
    </row>
    <row r="1033" spans="8:14" x14ac:dyDescent="0.25">
      <c r="H1033" s="294"/>
      <c r="I1033" s="294"/>
      <c r="J1033" s="294"/>
      <c r="L1033" s="97"/>
      <c r="M1033" s="97"/>
      <c r="N1033" s="97"/>
    </row>
    <row r="1034" spans="8:14" x14ac:dyDescent="0.25">
      <c r="H1034" s="294"/>
      <c r="I1034" s="294"/>
      <c r="J1034" s="294"/>
      <c r="L1034" s="97"/>
      <c r="M1034" s="97"/>
      <c r="N1034" s="97"/>
    </row>
    <row r="1035" spans="8:14" x14ac:dyDescent="0.25">
      <c r="H1035" s="294"/>
      <c r="I1035" s="294"/>
      <c r="J1035" s="294"/>
      <c r="L1035" s="97"/>
      <c r="M1035" s="97"/>
      <c r="N1035" s="97"/>
    </row>
    <row r="1036" spans="8:14" x14ac:dyDescent="0.25">
      <c r="H1036" s="294"/>
      <c r="I1036" s="294"/>
      <c r="J1036" s="294"/>
      <c r="L1036" s="97"/>
      <c r="M1036" s="97"/>
      <c r="N1036" s="97"/>
    </row>
    <row r="1037" spans="8:14" x14ac:dyDescent="0.25">
      <c r="H1037" s="294"/>
      <c r="I1037" s="294"/>
      <c r="J1037" s="294"/>
      <c r="L1037" s="97"/>
      <c r="M1037" s="97"/>
      <c r="N1037" s="97"/>
    </row>
    <row r="1038" spans="8:14" x14ac:dyDescent="0.25">
      <c r="H1038" s="294"/>
      <c r="I1038" s="294"/>
      <c r="J1038" s="294"/>
      <c r="L1038" s="97"/>
      <c r="M1038" s="97"/>
      <c r="N1038" s="97"/>
    </row>
    <row r="1039" spans="8:14" x14ac:dyDescent="0.25">
      <c r="H1039" s="294"/>
      <c r="I1039" s="294"/>
      <c r="J1039" s="294"/>
      <c r="L1039" s="97"/>
      <c r="M1039" s="97"/>
      <c r="N1039" s="97"/>
    </row>
    <row r="1040" spans="8:14" x14ac:dyDescent="0.25">
      <c r="H1040" s="294"/>
      <c r="I1040" s="294"/>
      <c r="J1040" s="294"/>
      <c r="L1040" s="97"/>
      <c r="M1040" s="97"/>
      <c r="N1040" s="97"/>
    </row>
    <row r="1041" spans="8:14" x14ac:dyDescent="0.25">
      <c r="H1041" s="294"/>
      <c r="I1041" s="294"/>
      <c r="J1041" s="294"/>
      <c r="L1041" s="97"/>
      <c r="M1041" s="97"/>
      <c r="N1041" s="97"/>
    </row>
    <row r="1042" spans="8:14" x14ac:dyDescent="0.25">
      <c r="H1042" s="294"/>
      <c r="I1042" s="294"/>
      <c r="J1042" s="294"/>
      <c r="L1042" s="97"/>
      <c r="M1042" s="97"/>
      <c r="N1042" s="97"/>
    </row>
    <row r="1043" spans="8:14" x14ac:dyDescent="0.25">
      <c r="H1043" s="294"/>
      <c r="I1043" s="294"/>
      <c r="J1043" s="294"/>
      <c r="L1043" s="97"/>
      <c r="M1043" s="97"/>
      <c r="N1043" s="97"/>
    </row>
    <row r="1044" spans="8:14" x14ac:dyDescent="0.25">
      <c r="H1044" s="294"/>
      <c r="I1044" s="294"/>
      <c r="J1044" s="294"/>
      <c r="L1044" s="97"/>
      <c r="M1044" s="97"/>
      <c r="N1044" s="97"/>
    </row>
    <row r="1045" spans="8:14" x14ac:dyDescent="0.25">
      <c r="H1045" s="294"/>
      <c r="I1045" s="294"/>
      <c r="J1045" s="294"/>
      <c r="L1045" s="97"/>
      <c r="M1045" s="97"/>
      <c r="N1045" s="97"/>
    </row>
    <row r="1046" spans="8:14" x14ac:dyDescent="0.25">
      <c r="H1046" s="294"/>
      <c r="I1046" s="294"/>
      <c r="J1046" s="294"/>
      <c r="L1046" s="97"/>
      <c r="M1046" s="97"/>
      <c r="N1046" s="97"/>
    </row>
    <row r="1047" spans="8:14" x14ac:dyDescent="0.25">
      <c r="H1047" s="294"/>
      <c r="I1047" s="294"/>
      <c r="J1047" s="294"/>
      <c r="L1047" s="97"/>
      <c r="M1047" s="97"/>
      <c r="N1047" s="97"/>
    </row>
    <row r="1048" spans="8:14" x14ac:dyDescent="0.25">
      <c r="H1048" s="294"/>
      <c r="I1048" s="294"/>
      <c r="J1048" s="294"/>
      <c r="L1048" s="97"/>
      <c r="M1048" s="97"/>
      <c r="N1048" s="97"/>
    </row>
    <row r="1049" spans="8:14" x14ac:dyDescent="0.25">
      <c r="H1049" s="294"/>
      <c r="I1049" s="294"/>
      <c r="J1049" s="294"/>
      <c r="L1049" s="97"/>
      <c r="M1049" s="97"/>
      <c r="N1049" s="97"/>
    </row>
    <row r="1050" spans="8:14" x14ac:dyDescent="0.25">
      <c r="H1050" s="294"/>
      <c r="I1050" s="294"/>
      <c r="J1050" s="294"/>
      <c r="L1050" s="97"/>
      <c r="M1050" s="97"/>
      <c r="N1050" s="97"/>
    </row>
    <row r="1051" spans="8:14" x14ac:dyDescent="0.25">
      <c r="H1051" s="294"/>
      <c r="I1051" s="294"/>
      <c r="J1051" s="294"/>
      <c r="L1051" s="97"/>
      <c r="M1051" s="97"/>
      <c r="N1051" s="97"/>
    </row>
    <row r="1052" spans="8:14" x14ac:dyDescent="0.25">
      <c r="H1052" s="294"/>
      <c r="I1052" s="294"/>
      <c r="J1052" s="294"/>
      <c r="L1052" s="97"/>
      <c r="M1052" s="97"/>
      <c r="N1052" s="97"/>
    </row>
    <row r="1053" spans="8:14" x14ac:dyDescent="0.25">
      <c r="H1053" s="294"/>
      <c r="I1053" s="294"/>
      <c r="J1053" s="294"/>
      <c r="L1053" s="97"/>
      <c r="M1053" s="97"/>
      <c r="N1053" s="97"/>
    </row>
    <row r="1054" spans="8:14" x14ac:dyDescent="0.25">
      <c r="H1054" s="294"/>
      <c r="I1054" s="294"/>
      <c r="J1054" s="294"/>
      <c r="L1054" s="97"/>
      <c r="M1054" s="97"/>
      <c r="N1054" s="97"/>
    </row>
    <row r="1055" spans="8:14" x14ac:dyDescent="0.25">
      <c r="H1055" s="294"/>
      <c r="I1055" s="294"/>
      <c r="J1055" s="294"/>
      <c r="L1055" s="97"/>
      <c r="M1055" s="97"/>
      <c r="N1055" s="97"/>
    </row>
    <row r="1056" spans="8:14" x14ac:dyDescent="0.25">
      <c r="H1056" s="294"/>
      <c r="I1056" s="294"/>
      <c r="J1056" s="294"/>
      <c r="L1056" s="97"/>
      <c r="M1056" s="97"/>
      <c r="N1056" s="97"/>
    </row>
    <row r="1057" spans="8:14" x14ac:dyDescent="0.25">
      <c r="H1057" s="294"/>
      <c r="I1057" s="294"/>
      <c r="J1057" s="294"/>
      <c r="L1057" s="97"/>
      <c r="M1057" s="97"/>
      <c r="N1057" s="97"/>
    </row>
    <row r="1058" spans="8:14" x14ac:dyDescent="0.25">
      <c r="H1058" s="294"/>
      <c r="I1058" s="294"/>
      <c r="J1058" s="294"/>
      <c r="L1058" s="97"/>
      <c r="M1058" s="97"/>
      <c r="N1058" s="97"/>
    </row>
    <row r="1059" spans="8:14" x14ac:dyDescent="0.25">
      <c r="H1059" s="294"/>
      <c r="I1059" s="294"/>
      <c r="J1059" s="294"/>
      <c r="L1059" s="97"/>
      <c r="M1059" s="97"/>
      <c r="N1059" s="97"/>
    </row>
    <row r="1060" spans="8:14" x14ac:dyDescent="0.25">
      <c r="H1060" s="294"/>
      <c r="I1060" s="294"/>
      <c r="J1060" s="294"/>
      <c r="L1060" s="97"/>
      <c r="M1060" s="97"/>
      <c r="N1060" s="97"/>
    </row>
    <row r="1061" spans="8:14" x14ac:dyDescent="0.25">
      <c r="H1061" s="294"/>
      <c r="I1061" s="294"/>
      <c r="J1061" s="294"/>
      <c r="L1061" s="97"/>
      <c r="M1061" s="97"/>
      <c r="N1061" s="97"/>
    </row>
    <row r="1062" spans="8:14" x14ac:dyDescent="0.25">
      <c r="H1062" s="294"/>
      <c r="I1062" s="294"/>
      <c r="J1062" s="294"/>
      <c r="L1062" s="97"/>
      <c r="M1062" s="97"/>
      <c r="N1062" s="97"/>
    </row>
    <row r="1063" spans="8:14" x14ac:dyDescent="0.25">
      <c r="H1063" s="294"/>
      <c r="I1063" s="294"/>
      <c r="J1063" s="294"/>
      <c r="L1063" s="97"/>
      <c r="M1063" s="97"/>
      <c r="N1063" s="97"/>
    </row>
    <row r="1064" spans="8:14" x14ac:dyDescent="0.25">
      <c r="H1064" s="294"/>
      <c r="I1064" s="294"/>
      <c r="J1064" s="294"/>
      <c r="L1064" s="97"/>
      <c r="M1064" s="97"/>
      <c r="N1064" s="97"/>
    </row>
    <row r="1065" spans="8:14" x14ac:dyDescent="0.25">
      <c r="H1065" s="294"/>
      <c r="I1065" s="294"/>
      <c r="J1065" s="294"/>
      <c r="L1065" s="97"/>
      <c r="M1065" s="97"/>
      <c r="N1065" s="97"/>
    </row>
    <row r="1066" spans="8:14" x14ac:dyDescent="0.25">
      <c r="H1066" s="294"/>
      <c r="I1066" s="294"/>
      <c r="J1066" s="294"/>
      <c r="L1066" s="97"/>
      <c r="M1066" s="97"/>
      <c r="N1066" s="97"/>
    </row>
    <row r="1067" spans="8:14" x14ac:dyDescent="0.25">
      <c r="H1067" s="294"/>
      <c r="I1067" s="294"/>
      <c r="J1067" s="294"/>
      <c r="L1067" s="97"/>
      <c r="M1067" s="97"/>
      <c r="N1067" s="97"/>
    </row>
    <row r="1068" spans="8:14" x14ac:dyDescent="0.25">
      <c r="H1068" s="294"/>
      <c r="I1068" s="294"/>
      <c r="J1068" s="294"/>
      <c r="L1068" s="97"/>
      <c r="M1068" s="97"/>
      <c r="N1068" s="97"/>
    </row>
    <row r="1069" spans="8:14" x14ac:dyDescent="0.25">
      <c r="H1069" s="294"/>
      <c r="I1069" s="294"/>
      <c r="J1069" s="294"/>
      <c r="L1069" s="97"/>
      <c r="M1069" s="97"/>
      <c r="N1069" s="97"/>
    </row>
    <row r="1070" spans="8:14" x14ac:dyDescent="0.25">
      <c r="H1070" s="294"/>
      <c r="I1070" s="294"/>
      <c r="J1070" s="294"/>
      <c r="L1070" s="97"/>
      <c r="M1070" s="97"/>
      <c r="N1070" s="97"/>
    </row>
    <row r="1071" spans="8:14" x14ac:dyDescent="0.25">
      <c r="H1071" s="294"/>
      <c r="I1071" s="294"/>
      <c r="J1071" s="294"/>
      <c r="L1071" s="97"/>
      <c r="M1071" s="97"/>
      <c r="N1071" s="97"/>
    </row>
    <row r="1072" spans="8:14" x14ac:dyDescent="0.25">
      <c r="H1072" s="294"/>
      <c r="I1072" s="294"/>
      <c r="J1072" s="294"/>
      <c r="L1072" s="97"/>
      <c r="M1072" s="97"/>
      <c r="N1072" s="97"/>
    </row>
    <row r="1073" spans="8:14" x14ac:dyDescent="0.25">
      <c r="H1073" s="294"/>
      <c r="I1073" s="294"/>
      <c r="J1073" s="294"/>
      <c r="L1073" s="97"/>
      <c r="M1073" s="97"/>
      <c r="N1073" s="97"/>
    </row>
    <row r="1074" spans="8:14" x14ac:dyDescent="0.25">
      <c r="H1074" s="294"/>
      <c r="I1074" s="294"/>
      <c r="J1074" s="294"/>
      <c r="L1074" s="97"/>
      <c r="M1074" s="97"/>
      <c r="N1074" s="97"/>
    </row>
    <row r="1075" spans="8:14" x14ac:dyDescent="0.25">
      <c r="H1075" s="294"/>
      <c r="I1075" s="294"/>
      <c r="J1075" s="294"/>
      <c r="L1075" s="97"/>
      <c r="M1075" s="97"/>
      <c r="N1075" s="97"/>
    </row>
    <row r="1076" spans="8:14" x14ac:dyDescent="0.25">
      <c r="H1076" s="294"/>
      <c r="I1076" s="294"/>
      <c r="J1076" s="294"/>
      <c r="L1076" s="97"/>
      <c r="M1076" s="97"/>
      <c r="N1076" s="97"/>
    </row>
    <row r="1077" spans="8:14" x14ac:dyDescent="0.25">
      <c r="H1077" s="294"/>
      <c r="I1077" s="294"/>
      <c r="J1077" s="294"/>
      <c r="L1077" s="97"/>
      <c r="M1077" s="97"/>
      <c r="N1077" s="97"/>
    </row>
    <row r="1078" spans="8:14" x14ac:dyDescent="0.25">
      <c r="H1078" s="294"/>
      <c r="I1078" s="294"/>
      <c r="J1078" s="294"/>
      <c r="L1078" s="97"/>
      <c r="M1078" s="97"/>
      <c r="N1078" s="97"/>
    </row>
    <row r="1079" spans="8:14" x14ac:dyDescent="0.25">
      <c r="H1079" s="294"/>
      <c r="I1079" s="294"/>
      <c r="J1079" s="294"/>
      <c r="L1079" s="97"/>
      <c r="M1079" s="97"/>
      <c r="N1079" s="97"/>
    </row>
    <row r="1080" spans="8:14" x14ac:dyDescent="0.25">
      <c r="H1080" s="294"/>
      <c r="I1080" s="294"/>
      <c r="J1080" s="294"/>
      <c r="L1080" s="97"/>
      <c r="M1080" s="97"/>
      <c r="N1080" s="97"/>
    </row>
    <row r="1081" spans="8:14" x14ac:dyDescent="0.25">
      <c r="H1081" s="294"/>
      <c r="I1081" s="294"/>
      <c r="J1081" s="294"/>
      <c r="L1081" s="97"/>
      <c r="M1081" s="97"/>
      <c r="N1081" s="97"/>
    </row>
    <row r="1082" spans="8:14" x14ac:dyDescent="0.25">
      <c r="H1082" s="294"/>
      <c r="I1082" s="294"/>
      <c r="J1082" s="294"/>
      <c r="L1082" s="97"/>
      <c r="M1082" s="97"/>
      <c r="N1082" s="97"/>
    </row>
    <row r="1083" spans="8:14" x14ac:dyDescent="0.25">
      <c r="H1083" s="294"/>
      <c r="I1083" s="294"/>
      <c r="J1083" s="294"/>
      <c r="L1083" s="97"/>
      <c r="M1083" s="97"/>
      <c r="N1083" s="97"/>
    </row>
    <row r="1084" spans="8:14" x14ac:dyDescent="0.25">
      <c r="H1084" s="294"/>
      <c r="I1084" s="294"/>
      <c r="J1084" s="294"/>
      <c r="L1084" s="97"/>
      <c r="M1084" s="97"/>
      <c r="N1084" s="97"/>
    </row>
    <row r="1085" spans="8:14" x14ac:dyDescent="0.25">
      <c r="H1085" s="294"/>
      <c r="I1085" s="294"/>
      <c r="J1085" s="294"/>
      <c r="L1085" s="97"/>
      <c r="M1085" s="97"/>
      <c r="N1085" s="97"/>
    </row>
    <row r="1086" spans="8:14" x14ac:dyDescent="0.25">
      <c r="H1086" s="294"/>
      <c r="I1086" s="294"/>
      <c r="J1086" s="294"/>
      <c r="L1086" s="97"/>
      <c r="M1086" s="97"/>
      <c r="N1086" s="97"/>
    </row>
    <row r="1087" spans="8:14" x14ac:dyDescent="0.25">
      <c r="H1087" s="294"/>
      <c r="I1087" s="294"/>
      <c r="J1087" s="294"/>
      <c r="L1087" s="97"/>
      <c r="M1087" s="97"/>
      <c r="N1087" s="97"/>
    </row>
    <row r="1088" spans="8:14" x14ac:dyDescent="0.25">
      <c r="H1088" s="294"/>
      <c r="I1088" s="294"/>
      <c r="J1088" s="294"/>
      <c r="L1088" s="97"/>
      <c r="M1088" s="97"/>
      <c r="N1088" s="97"/>
    </row>
    <row r="1089" spans="8:14" x14ac:dyDescent="0.25">
      <c r="H1089" s="294"/>
      <c r="I1089" s="294"/>
      <c r="J1089" s="294"/>
      <c r="L1089" s="97"/>
      <c r="M1089" s="97"/>
      <c r="N1089" s="97"/>
    </row>
    <row r="1090" spans="8:14" x14ac:dyDescent="0.25">
      <c r="H1090" s="294"/>
      <c r="I1090" s="294"/>
      <c r="J1090" s="294"/>
      <c r="L1090" s="97"/>
      <c r="M1090" s="97"/>
      <c r="N1090" s="97"/>
    </row>
    <row r="1091" spans="8:14" x14ac:dyDescent="0.25">
      <c r="H1091" s="294"/>
      <c r="I1091" s="294"/>
      <c r="J1091" s="294"/>
      <c r="L1091" s="97"/>
      <c r="M1091" s="97"/>
      <c r="N1091" s="97"/>
    </row>
    <row r="1092" spans="8:14" x14ac:dyDescent="0.25">
      <c r="H1092" s="294"/>
      <c r="I1092" s="294"/>
      <c r="J1092" s="294"/>
      <c r="L1092" s="97"/>
      <c r="M1092" s="97"/>
      <c r="N1092" s="97"/>
    </row>
    <row r="1093" spans="8:14" x14ac:dyDescent="0.25">
      <c r="H1093" s="294"/>
      <c r="I1093" s="294"/>
      <c r="J1093" s="294"/>
      <c r="L1093" s="97"/>
      <c r="M1093" s="97"/>
      <c r="N1093" s="97"/>
    </row>
    <row r="1094" spans="8:14" x14ac:dyDescent="0.25">
      <c r="H1094" s="294"/>
      <c r="I1094" s="294"/>
      <c r="J1094" s="294"/>
      <c r="L1094" s="97"/>
      <c r="M1094" s="97"/>
      <c r="N1094" s="97"/>
    </row>
    <row r="1095" spans="8:14" x14ac:dyDescent="0.25">
      <c r="H1095" s="294"/>
      <c r="I1095" s="294"/>
      <c r="J1095" s="294"/>
      <c r="L1095" s="97"/>
      <c r="M1095" s="97"/>
      <c r="N1095" s="97"/>
    </row>
    <row r="1096" spans="8:14" x14ac:dyDescent="0.25">
      <c r="H1096" s="294"/>
      <c r="I1096" s="294"/>
      <c r="J1096" s="294"/>
      <c r="L1096" s="97"/>
      <c r="M1096" s="97"/>
      <c r="N1096" s="97"/>
    </row>
    <row r="1097" spans="8:14" x14ac:dyDescent="0.25">
      <c r="H1097" s="294"/>
      <c r="I1097" s="294"/>
      <c r="J1097" s="294"/>
      <c r="L1097" s="97"/>
      <c r="M1097" s="97"/>
      <c r="N1097" s="97"/>
    </row>
    <row r="1098" spans="8:14" x14ac:dyDescent="0.25">
      <c r="H1098" s="294"/>
      <c r="I1098" s="294"/>
      <c r="J1098" s="294"/>
      <c r="L1098" s="97"/>
      <c r="M1098" s="97"/>
      <c r="N1098" s="97"/>
    </row>
    <row r="1099" spans="8:14" x14ac:dyDescent="0.25">
      <c r="H1099" s="294"/>
      <c r="I1099" s="294"/>
      <c r="J1099" s="294"/>
      <c r="L1099" s="97"/>
      <c r="M1099" s="97"/>
      <c r="N1099" s="97"/>
    </row>
    <row r="1100" spans="8:14" x14ac:dyDescent="0.25">
      <c r="H1100" s="294"/>
      <c r="I1100" s="294"/>
      <c r="J1100" s="294"/>
      <c r="L1100" s="97"/>
      <c r="M1100" s="97"/>
      <c r="N1100" s="97"/>
    </row>
    <row r="1101" spans="8:14" x14ac:dyDescent="0.25">
      <c r="H1101" s="294"/>
      <c r="I1101" s="294"/>
      <c r="J1101" s="294"/>
      <c r="L1101" s="97"/>
      <c r="M1101" s="97"/>
      <c r="N1101" s="97"/>
    </row>
    <row r="1102" spans="8:14" x14ac:dyDescent="0.25">
      <c r="H1102" s="294"/>
      <c r="I1102" s="294"/>
      <c r="J1102" s="294"/>
      <c r="L1102" s="97"/>
      <c r="M1102" s="97"/>
      <c r="N1102" s="97"/>
    </row>
    <row r="1103" spans="8:14" x14ac:dyDescent="0.25">
      <c r="H1103" s="294"/>
      <c r="I1103" s="294"/>
      <c r="J1103" s="294"/>
      <c r="L1103" s="97"/>
      <c r="M1103" s="97"/>
      <c r="N1103" s="97"/>
    </row>
    <row r="1104" spans="8:14" x14ac:dyDescent="0.25">
      <c r="H1104" s="294"/>
      <c r="I1104" s="294"/>
      <c r="J1104" s="294"/>
      <c r="L1104" s="97"/>
      <c r="M1104" s="97"/>
      <c r="N1104" s="97"/>
    </row>
    <row r="1105" spans="8:14" x14ac:dyDescent="0.25">
      <c r="H1105" s="294"/>
      <c r="I1105" s="294"/>
      <c r="J1105" s="294"/>
      <c r="L1105" s="97"/>
      <c r="M1105" s="97"/>
      <c r="N1105" s="97"/>
    </row>
    <row r="1106" spans="8:14" x14ac:dyDescent="0.25">
      <c r="H1106" s="294"/>
      <c r="I1106" s="294"/>
      <c r="J1106" s="294"/>
      <c r="L1106" s="97"/>
      <c r="M1106" s="97"/>
      <c r="N1106" s="97"/>
    </row>
    <row r="1107" spans="8:14" x14ac:dyDescent="0.25">
      <c r="H1107" s="294"/>
      <c r="I1107" s="294"/>
      <c r="J1107" s="294"/>
      <c r="L1107" s="97"/>
      <c r="M1107" s="97"/>
      <c r="N1107" s="97"/>
    </row>
    <row r="1108" spans="8:14" x14ac:dyDescent="0.25">
      <c r="H1108" s="294"/>
      <c r="I1108" s="294"/>
      <c r="J1108" s="294"/>
      <c r="L1108" s="97"/>
      <c r="M1108" s="97"/>
      <c r="N1108" s="97"/>
    </row>
    <row r="1109" spans="8:14" x14ac:dyDescent="0.25">
      <c r="H1109" s="294"/>
      <c r="I1109" s="294"/>
      <c r="J1109" s="294"/>
      <c r="L1109" s="97"/>
      <c r="M1109" s="97"/>
      <c r="N1109" s="97"/>
    </row>
    <row r="1110" spans="8:14" x14ac:dyDescent="0.25">
      <c r="H1110" s="294"/>
      <c r="I1110" s="294"/>
      <c r="J1110" s="294"/>
      <c r="L1110" s="97"/>
      <c r="M1110" s="97"/>
      <c r="N1110" s="97"/>
    </row>
    <row r="1111" spans="8:14" x14ac:dyDescent="0.25">
      <c r="H1111" s="294"/>
      <c r="I1111" s="294"/>
      <c r="J1111" s="294"/>
      <c r="L1111" s="97"/>
      <c r="M1111" s="97"/>
      <c r="N1111" s="97"/>
    </row>
    <row r="1112" spans="8:14" x14ac:dyDescent="0.25">
      <c r="H1112" s="294"/>
      <c r="I1112" s="294"/>
      <c r="J1112" s="294"/>
      <c r="L1112" s="97"/>
      <c r="M1112" s="97"/>
      <c r="N1112" s="97"/>
    </row>
    <row r="1113" spans="8:14" x14ac:dyDescent="0.25">
      <c r="H1113" s="294"/>
      <c r="I1113" s="294"/>
      <c r="J1113" s="294"/>
      <c r="L1113" s="97"/>
      <c r="M1113" s="97"/>
      <c r="N1113" s="97"/>
    </row>
    <row r="1114" spans="8:14" x14ac:dyDescent="0.25">
      <c r="H1114" s="294"/>
      <c r="I1114" s="294"/>
      <c r="J1114" s="294"/>
      <c r="L1114" s="97"/>
      <c r="M1114" s="97"/>
      <c r="N1114" s="97"/>
    </row>
    <row r="1115" spans="8:14" x14ac:dyDescent="0.25">
      <c r="H1115" s="294"/>
      <c r="I1115" s="294"/>
      <c r="J1115" s="294"/>
      <c r="L1115" s="97"/>
      <c r="M1115" s="97"/>
      <c r="N1115" s="97"/>
    </row>
    <row r="1116" spans="8:14" x14ac:dyDescent="0.25">
      <c r="H1116" s="294"/>
      <c r="I1116" s="294"/>
      <c r="J1116" s="294"/>
      <c r="L1116" s="97"/>
      <c r="M1116" s="97"/>
      <c r="N1116" s="97"/>
    </row>
    <row r="1117" spans="8:14" x14ac:dyDescent="0.25">
      <c r="H1117" s="294"/>
      <c r="I1117" s="294"/>
      <c r="J1117" s="294"/>
      <c r="L1117" s="97"/>
      <c r="M1117" s="97"/>
      <c r="N1117" s="97"/>
    </row>
    <row r="1118" spans="8:14" x14ac:dyDescent="0.25">
      <c r="H1118" s="294"/>
      <c r="I1118" s="294"/>
      <c r="J1118" s="294"/>
      <c r="L1118" s="97"/>
      <c r="M1118" s="97"/>
      <c r="N1118" s="97"/>
    </row>
    <row r="1119" spans="8:14" x14ac:dyDescent="0.25">
      <c r="H1119" s="294"/>
      <c r="I1119" s="294"/>
      <c r="J1119" s="294"/>
      <c r="L1119" s="97"/>
      <c r="M1119" s="97"/>
      <c r="N1119" s="97"/>
    </row>
    <row r="1120" spans="8:14" x14ac:dyDescent="0.25">
      <c r="H1120" s="294"/>
      <c r="I1120" s="294"/>
      <c r="J1120" s="294"/>
      <c r="L1120" s="97"/>
      <c r="M1120" s="97"/>
      <c r="N1120" s="97"/>
    </row>
    <row r="1121" spans="8:14" x14ac:dyDescent="0.25">
      <c r="H1121" s="294"/>
      <c r="I1121" s="294"/>
      <c r="J1121" s="294"/>
      <c r="L1121" s="97"/>
      <c r="M1121" s="97"/>
      <c r="N1121" s="97"/>
    </row>
    <row r="1122" spans="8:14" x14ac:dyDescent="0.25">
      <c r="H1122" s="294"/>
      <c r="I1122" s="294"/>
      <c r="J1122" s="294"/>
      <c r="L1122" s="97"/>
      <c r="M1122" s="97"/>
      <c r="N1122" s="97"/>
    </row>
    <row r="1123" spans="8:14" x14ac:dyDescent="0.25">
      <c r="H1123" s="294"/>
      <c r="I1123" s="294"/>
      <c r="J1123" s="294"/>
      <c r="L1123" s="97"/>
      <c r="M1123" s="97"/>
      <c r="N1123" s="97"/>
    </row>
    <row r="1124" spans="8:14" x14ac:dyDescent="0.25">
      <c r="H1124" s="294"/>
      <c r="I1124" s="294"/>
      <c r="J1124" s="294"/>
      <c r="L1124" s="97"/>
      <c r="M1124" s="97"/>
      <c r="N1124" s="97"/>
    </row>
    <row r="1125" spans="8:14" x14ac:dyDescent="0.25">
      <c r="H1125" s="294"/>
      <c r="I1125" s="294"/>
      <c r="J1125" s="294"/>
      <c r="L1125" s="97"/>
      <c r="M1125" s="97"/>
      <c r="N1125" s="97"/>
    </row>
    <row r="1126" spans="8:14" x14ac:dyDescent="0.25">
      <c r="H1126" s="294"/>
      <c r="I1126" s="294"/>
      <c r="J1126" s="294"/>
      <c r="L1126" s="97"/>
      <c r="M1126" s="97"/>
      <c r="N1126" s="97"/>
    </row>
    <row r="1127" spans="8:14" x14ac:dyDescent="0.25">
      <c r="H1127" s="294"/>
      <c r="I1127" s="294"/>
      <c r="J1127" s="294"/>
      <c r="L1127" s="97"/>
      <c r="M1127" s="97"/>
      <c r="N1127" s="97"/>
    </row>
    <row r="1128" spans="8:14" x14ac:dyDescent="0.25">
      <c r="H1128" s="294"/>
      <c r="I1128" s="294"/>
      <c r="J1128" s="294"/>
      <c r="L1128" s="97"/>
      <c r="M1128" s="97"/>
      <c r="N1128" s="97"/>
    </row>
    <row r="1129" spans="8:14" x14ac:dyDescent="0.25">
      <c r="H1129" s="294"/>
      <c r="I1129" s="294"/>
      <c r="J1129" s="294"/>
      <c r="L1129" s="97"/>
      <c r="M1129" s="97"/>
      <c r="N1129" s="97"/>
    </row>
    <row r="1130" spans="8:14" x14ac:dyDescent="0.25">
      <c r="H1130" s="294"/>
      <c r="I1130" s="294"/>
      <c r="J1130" s="294"/>
      <c r="L1130" s="97"/>
      <c r="M1130" s="97"/>
      <c r="N1130" s="97"/>
    </row>
    <row r="1131" spans="8:14" x14ac:dyDescent="0.25">
      <c r="H1131" s="294"/>
      <c r="I1131" s="294"/>
      <c r="J1131" s="294"/>
      <c r="L1131" s="97"/>
      <c r="M1131" s="97"/>
      <c r="N1131" s="97"/>
    </row>
    <row r="1132" spans="8:14" x14ac:dyDescent="0.25">
      <c r="H1132" s="294"/>
      <c r="I1132" s="294"/>
      <c r="J1132" s="294"/>
      <c r="L1132" s="97"/>
      <c r="M1132" s="97"/>
      <c r="N1132" s="97"/>
    </row>
    <row r="1133" spans="8:14" x14ac:dyDescent="0.25">
      <c r="H1133" s="294"/>
      <c r="I1133" s="294"/>
      <c r="J1133" s="294"/>
      <c r="L1133" s="97"/>
      <c r="M1133" s="97"/>
      <c r="N1133" s="97"/>
    </row>
    <row r="1134" spans="8:14" x14ac:dyDescent="0.25">
      <c r="H1134" s="294"/>
      <c r="I1134" s="294"/>
      <c r="J1134" s="294"/>
      <c r="L1134" s="97"/>
      <c r="M1134" s="97"/>
      <c r="N1134" s="97"/>
    </row>
    <row r="1135" spans="8:14" x14ac:dyDescent="0.25">
      <c r="H1135" s="294"/>
      <c r="I1135" s="294"/>
      <c r="J1135" s="294"/>
      <c r="L1135" s="97"/>
      <c r="M1135" s="97"/>
      <c r="N1135" s="97"/>
    </row>
    <row r="1136" spans="8:14" x14ac:dyDescent="0.25">
      <c r="H1136" s="294"/>
      <c r="I1136" s="294"/>
      <c r="J1136" s="294"/>
      <c r="L1136" s="97"/>
      <c r="M1136" s="97"/>
      <c r="N1136" s="97"/>
    </row>
    <row r="1137" spans="8:14" x14ac:dyDescent="0.25">
      <c r="H1137" s="294"/>
      <c r="I1137" s="294"/>
      <c r="J1137" s="294"/>
      <c r="L1137" s="97"/>
      <c r="M1137" s="97"/>
      <c r="N1137" s="97"/>
    </row>
    <row r="1138" spans="8:14" x14ac:dyDescent="0.25">
      <c r="H1138" s="294"/>
      <c r="I1138" s="294"/>
      <c r="J1138" s="294"/>
      <c r="L1138" s="97"/>
      <c r="M1138" s="97"/>
      <c r="N1138" s="97"/>
    </row>
    <row r="1139" spans="8:14" x14ac:dyDescent="0.25">
      <c r="H1139" s="294"/>
      <c r="I1139" s="294"/>
      <c r="J1139" s="294"/>
      <c r="L1139" s="97"/>
      <c r="M1139" s="97"/>
      <c r="N1139" s="97"/>
    </row>
    <row r="1140" spans="8:14" x14ac:dyDescent="0.25">
      <c r="H1140" s="294"/>
      <c r="I1140" s="294"/>
      <c r="J1140" s="294"/>
      <c r="L1140" s="97"/>
      <c r="M1140" s="97"/>
      <c r="N1140" s="97"/>
    </row>
    <row r="1141" spans="8:14" x14ac:dyDescent="0.25">
      <c r="H1141" s="294"/>
      <c r="I1141" s="294"/>
      <c r="J1141" s="294"/>
      <c r="L1141" s="97"/>
      <c r="M1141" s="97"/>
      <c r="N1141" s="97"/>
    </row>
    <row r="1142" spans="8:14" x14ac:dyDescent="0.25">
      <c r="H1142" s="294"/>
      <c r="I1142" s="294"/>
      <c r="J1142" s="294"/>
      <c r="L1142" s="97"/>
      <c r="M1142" s="97"/>
      <c r="N1142" s="97"/>
    </row>
    <row r="1143" spans="8:14" x14ac:dyDescent="0.25">
      <c r="H1143" s="294"/>
      <c r="I1143" s="294"/>
      <c r="J1143" s="294"/>
      <c r="L1143" s="97"/>
      <c r="M1143" s="97"/>
      <c r="N1143" s="97"/>
    </row>
    <row r="1144" spans="8:14" x14ac:dyDescent="0.25">
      <c r="H1144" s="294"/>
      <c r="I1144" s="294"/>
      <c r="J1144" s="294"/>
      <c r="L1144" s="97"/>
      <c r="M1144" s="97"/>
      <c r="N1144" s="97"/>
    </row>
    <row r="1145" spans="8:14" x14ac:dyDescent="0.25">
      <c r="H1145" s="294"/>
      <c r="I1145" s="294"/>
      <c r="J1145" s="294"/>
      <c r="L1145" s="97"/>
      <c r="M1145" s="97"/>
      <c r="N1145" s="97"/>
    </row>
    <row r="1146" spans="8:14" x14ac:dyDescent="0.25">
      <c r="H1146" s="294"/>
      <c r="I1146" s="294"/>
      <c r="J1146" s="294"/>
      <c r="L1146" s="97"/>
      <c r="M1146" s="97"/>
      <c r="N1146" s="97"/>
    </row>
    <row r="1147" spans="8:14" x14ac:dyDescent="0.25">
      <c r="H1147" s="294"/>
      <c r="I1147" s="294"/>
      <c r="J1147" s="294"/>
      <c r="L1147" s="97"/>
      <c r="M1147" s="97"/>
      <c r="N1147" s="97"/>
    </row>
    <row r="1148" spans="8:14" x14ac:dyDescent="0.25">
      <c r="H1148" s="294"/>
      <c r="I1148" s="294"/>
      <c r="J1148" s="294"/>
      <c r="L1148" s="97"/>
      <c r="M1148" s="97"/>
      <c r="N1148" s="97"/>
    </row>
    <row r="1149" spans="8:14" x14ac:dyDescent="0.25">
      <c r="H1149" s="294"/>
      <c r="I1149" s="294"/>
      <c r="J1149" s="294"/>
      <c r="L1149" s="97"/>
      <c r="M1149" s="97"/>
      <c r="N1149" s="97"/>
    </row>
    <row r="1150" spans="8:14" x14ac:dyDescent="0.25">
      <c r="H1150" s="294"/>
      <c r="I1150" s="294"/>
      <c r="J1150" s="294"/>
      <c r="L1150" s="97"/>
      <c r="M1150" s="97"/>
      <c r="N1150" s="97"/>
    </row>
    <row r="1151" spans="8:14" x14ac:dyDescent="0.25">
      <c r="H1151" s="294"/>
      <c r="I1151" s="294"/>
      <c r="J1151" s="294"/>
      <c r="L1151" s="97"/>
      <c r="M1151" s="97"/>
      <c r="N1151" s="97"/>
    </row>
    <row r="1152" spans="8:14" x14ac:dyDescent="0.25">
      <c r="H1152" s="294"/>
      <c r="I1152" s="294"/>
      <c r="J1152" s="294"/>
      <c r="L1152" s="97"/>
      <c r="M1152" s="97"/>
      <c r="N1152" s="97"/>
    </row>
    <row r="1153" spans="8:14" x14ac:dyDescent="0.25">
      <c r="H1153" s="294"/>
      <c r="I1153" s="294"/>
      <c r="J1153" s="294"/>
      <c r="L1153" s="97"/>
      <c r="M1153" s="97"/>
      <c r="N1153" s="97"/>
    </row>
    <row r="1154" spans="8:14" x14ac:dyDescent="0.25">
      <c r="H1154" s="294"/>
      <c r="I1154" s="294"/>
      <c r="J1154" s="294"/>
      <c r="L1154" s="97"/>
      <c r="M1154" s="97"/>
      <c r="N1154" s="97"/>
    </row>
    <row r="1155" spans="8:14" x14ac:dyDescent="0.25">
      <c r="H1155" s="294"/>
      <c r="I1155" s="294"/>
      <c r="J1155" s="294"/>
      <c r="L1155" s="97"/>
      <c r="M1155" s="97"/>
      <c r="N1155" s="97"/>
    </row>
    <row r="1156" spans="8:14" x14ac:dyDescent="0.25">
      <c r="H1156" s="294"/>
      <c r="I1156" s="294"/>
      <c r="J1156" s="294"/>
      <c r="L1156" s="97"/>
      <c r="M1156" s="97"/>
      <c r="N1156" s="97"/>
    </row>
    <row r="1157" spans="8:14" x14ac:dyDescent="0.25">
      <c r="H1157" s="294"/>
      <c r="I1157" s="294"/>
      <c r="J1157" s="294"/>
      <c r="L1157" s="97"/>
      <c r="M1157" s="97"/>
      <c r="N1157" s="97"/>
    </row>
    <row r="1158" spans="8:14" x14ac:dyDescent="0.25">
      <c r="H1158" s="294"/>
      <c r="I1158" s="294"/>
      <c r="J1158" s="294"/>
      <c r="L1158" s="97"/>
      <c r="M1158" s="97"/>
      <c r="N1158" s="97"/>
    </row>
    <row r="1159" spans="8:14" x14ac:dyDescent="0.25">
      <c r="H1159" s="294"/>
      <c r="I1159" s="294"/>
      <c r="J1159" s="294"/>
      <c r="L1159" s="97"/>
      <c r="M1159" s="97"/>
      <c r="N1159" s="97"/>
    </row>
    <row r="1160" spans="8:14" x14ac:dyDescent="0.25">
      <c r="H1160" s="294"/>
      <c r="I1160" s="294"/>
      <c r="J1160" s="294"/>
      <c r="L1160" s="97"/>
      <c r="M1160" s="97"/>
      <c r="N1160" s="97"/>
    </row>
    <row r="1161" spans="8:14" x14ac:dyDescent="0.25">
      <c r="H1161" s="294"/>
      <c r="I1161" s="294"/>
      <c r="J1161" s="294"/>
      <c r="L1161" s="97"/>
      <c r="M1161" s="97"/>
      <c r="N1161" s="97"/>
    </row>
    <row r="1162" spans="8:14" x14ac:dyDescent="0.25">
      <c r="H1162" s="294"/>
      <c r="I1162" s="294"/>
      <c r="J1162" s="294"/>
      <c r="L1162" s="97"/>
      <c r="M1162" s="97"/>
      <c r="N1162" s="97"/>
    </row>
    <row r="1163" spans="8:14" x14ac:dyDescent="0.25">
      <c r="H1163" s="294"/>
      <c r="I1163" s="294"/>
      <c r="J1163" s="294"/>
      <c r="L1163" s="97"/>
      <c r="M1163" s="97"/>
      <c r="N1163" s="97"/>
    </row>
    <row r="1164" spans="8:14" x14ac:dyDescent="0.25">
      <c r="H1164" s="294"/>
      <c r="I1164" s="294"/>
      <c r="J1164" s="294"/>
      <c r="L1164" s="97"/>
      <c r="M1164" s="97"/>
      <c r="N1164" s="97"/>
    </row>
    <row r="1165" spans="8:14" x14ac:dyDescent="0.25">
      <c r="H1165" s="294"/>
      <c r="I1165" s="294"/>
      <c r="J1165" s="294"/>
      <c r="L1165" s="97"/>
      <c r="M1165" s="97"/>
      <c r="N1165" s="97"/>
    </row>
    <row r="1166" spans="8:14" x14ac:dyDescent="0.25">
      <c r="H1166" s="294"/>
      <c r="I1166" s="294"/>
      <c r="J1166" s="294"/>
      <c r="L1166" s="97"/>
      <c r="M1166" s="97"/>
      <c r="N1166" s="97"/>
    </row>
    <row r="1167" spans="8:14" x14ac:dyDescent="0.25">
      <c r="H1167" s="294"/>
      <c r="I1167" s="294"/>
      <c r="J1167" s="294"/>
      <c r="L1167" s="97"/>
      <c r="M1167" s="97"/>
      <c r="N1167" s="97"/>
    </row>
    <row r="1168" spans="8:14" x14ac:dyDescent="0.25">
      <c r="H1168" s="294"/>
      <c r="I1168" s="294"/>
      <c r="J1168" s="294"/>
      <c r="L1168" s="97"/>
      <c r="M1168" s="97"/>
      <c r="N1168" s="97"/>
    </row>
    <row r="1169" spans="8:14" x14ac:dyDescent="0.25">
      <c r="H1169" s="294"/>
      <c r="I1169" s="294"/>
      <c r="J1169" s="294"/>
      <c r="L1169" s="97"/>
      <c r="M1169" s="97"/>
      <c r="N1169" s="97"/>
    </row>
    <row r="1170" spans="8:14" x14ac:dyDescent="0.25">
      <c r="H1170" s="294"/>
      <c r="I1170" s="294"/>
      <c r="J1170" s="294"/>
      <c r="L1170" s="97"/>
      <c r="M1170" s="97"/>
      <c r="N1170" s="97"/>
    </row>
    <row r="1171" spans="8:14" x14ac:dyDescent="0.25">
      <c r="H1171" s="294"/>
      <c r="I1171" s="294"/>
      <c r="J1171" s="294"/>
      <c r="L1171" s="97"/>
      <c r="M1171" s="97"/>
      <c r="N1171" s="97"/>
    </row>
    <row r="1172" spans="8:14" x14ac:dyDescent="0.25">
      <c r="H1172" s="294"/>
      <c r="I1172" s="294"/>
      <c r="J1172" s="294"/>
      <c r="L1172" s="97"/>
      <c r="M1172" s="97"/>
      <c r="N1172" s="97"/>
    </row>
    <row r="1173" spans="8:14" x14ac:dyDescent="0.25">
      <c r="H1173" s="294"/>
      <c r="I1173" s="294"/>
      <c r="J1173" s="294"/>
      <c r="L1173" s="97"/>
      <c r="M1173" s="97"/>
      <c r="N1173" s="97"/>
    </row>
    <row r="1174" spans="8:14" x14ac:dyDescent="0.25">
      <c r="H1174" s="294"/>
      <c r="I1174" s="294"/>
      <c r="J1174" s="294"/>
      <c r="L1174" s="97"/>
      <c r="M1174" s="97"/>
      <c r="N1174" s="97"/>
    </row>
    <row r="1175" spans="8:14" x14ac:dyDescent="0.25">
      <c r="H1175" s="294"/>
      <c r="I1175" s="294"/>
      <c r="J1175" s="294"/>
      <c r="L1175" s="97"/>
      <c r="M1175" s="97"/>
      <c r="N1175" s="97"/>
    </row>
    <row r="1176" spans="8:14" x14ac:dyDescent="0.25">
      <c r="H1176" s="294"/>
      <c r="I1176" s="294"/>
      <c r="J1176" s="294"/>
      <c r="L1176" s="97"/>
      <c r="M1176" s="97"/>
      <c r="N1176" s="97"/>
    </row>
    <row r="1177" spans="8:14" x14ac:dyDescent="0.25">
      <c r="H1177" s="294"/>
      <c r="I1177" s="294"/>
      <c r="J1177" s="294"/>
      <c r="L1177" s="97"/>
      <c r="M1177" s="97"/>
      <c r="N1177" s="97"/>
    </row>
    <row r="1178" spans="8:14" x14ac:dyDescent="0.25">
      <c r="H1178" s="294"/>
      <c r="I1178" s="294"/>
      <c r="J1178" s="294"/>
      <c r="L1178" s="97"/>
      <c r="M1178" s="97"/>
      <c r="N1178" s="97"/>
    </row>
    <row r="1179" spans="8:14" x14ac:dyDescent="0.25">
      <c r="H1179" s="294"/>
      <c r="I1179" s="294"/>
      <c r="J1179" s="294"/>
      <c r="L1179" s="97"/>
      <c r="M1179" s="97"/>
      <c r="N1179" s="97"/>
    </row>
    <row r="1180" spans="8:14" x14ac:dyDescent="0.25">
      <c r="H1180" s="294"/>
      <c r="I1180" s="294"/>
      <c r="J1180" s="294"/>
      <c r="L1180" s="97"/>
      <c r="M1180" s="97"/>
      <c r="N1180" s="97"/>
    </row>
    <row r="1181" spans="8:14" x14ac:dyDescent="0.25">
      <c r="H1181" s="294"/>
      <c r="I1181" s="294"/>
      <c r="J1181" s="294"/>
      <c r="L1181" s="97"/>
      <c r="M1181" s="97"/>
      <c r="N1181" s="97"/>
    </row>
    <row r="1182" spans="8:14" x14ac:dyDescent="0.25">
      <c r="H1182" s="294"/>
      <c r="I1182" s="294"/>
      <c r="J1182" s="294"/>
      <c r="L1182" s="97"/>
      <c r="M1182" s="97"/>
      <c r="N1182" s="97"/>
    </row>
    <row r="1183" spans="8:14" x14ac:dyDescent="0.25">
      <c r="H1183" s="294"/>
      <c r="I1183" s="294"/>
      <c r="J1183" s="294"/>
      <c r="L1183" s="97"/>
      <c r="M1183" s="97"/>
      <c r="N1183" s="97"/>
    </row>
    <row r="1184" spans="8:14" x14ac:dyDescent="0.25">
      <c r="H1184" s="294"/>
      <c r="I1184" s="294"/>
      <c r="J1184" s="294"/>
      <c r="L1184" s="97"/>
      <c r="M1184" s="97"/>
      <c r="N1184" s="97"/>
    </row>
    <row r="1185" spans="8:14" x14ac:dyDescent="0.25">
      <c r="H1185" s="294"/>
      <c r="I1185" s="294"/>
      <c r="J1185" s="294"/>
      <c r="L1185" s="97"/>
      <c r="M1185" s="97"/>
      <c r="N1185" s="97"/>
    </row>
    <row r="1186" spans="8:14" x14ac:dyDescent="0.25">
      <c r="H1186" s="294"/>
      <c r="I1186" s="294"/>
      <c r="J1186" s="294"/>
      <c r="L1186" s="97"/>
      <c r="M1186" s="97"/>
      <c r="N1186" s="97"/>
    </row>
    <row r="1187" spans="8:14" x14ac:dyDescent="0.25">
      <c r="H1187" s="294"/>
      <c r="I1187" s="294"/>
      <c r="J1187" s="294"/>
      <c r="L1187" s="97"/>
      <c r="M1187" s="97"/>
      <c r="N1187" s="97"/>
    </row>
    <row r="1188" spans="8:14" x14ac:dyDescent="0.25">
      <c r="H1188" s="294"/>
      <c r="I1188" s="294"/>
      <c r="J1188" s="294"/>
      <c r="L1188" s="97"/>
      <c r="M1188" s="97"/>
      <c r="N1188" s="97"/>
    </row>
    <row r="1189" spans="8:14" x14ac:dyDescent="0.25">
      <c r="H1189" s="294"/>
      <c r="I1189" s="294"/>
      <c r="J1189" s="294"/>
      <c r="L1189" s="97"/>
      <c r="M1189" s="97"/>
      <c r="N1189" s="97"/>
    </row>
    <row r="1190" spans="8:14" x14ac:dyDescent="0.25">
      <c r="H1190" s="294"/>
      <c r="I1190" s="294"/>
      <c r="J1190" s="294"/>
      <c r="L1190" s="97"/>
      <c r="M1190" s="97"/>
      <c r="N1190" s="97"/>
    </row>
    <row r="1191" spans="8:14" x14ac:dyDescent="0.25">
      <c r="H1191" s="294"/>
      <c r="I1191" s="294"/>
      <c r="J1191" s="294"/>
      <c r="L1191" s="97"/>
      <c r="M1191" s="97"/>
      <c r="N1191" s="97"/>
    </row>
    <row r="1192" spans="8:14" x14ac:dyDescent="0.25">
      <c r="H1192" s="294"/>
      <c r="I1192" s="294"/>
      <c r="J1192" s="294"/>
      <c r="L1192" s="97"/>
      <c r="M1192" s="97"/>
      <c r="N1192" s="97"/>
    </row>
    <row r="1193" spans="8:14" x14ac:dyDescent="0.25">
      <c r="H1193" s="294"/>
      <c r="I1193" s="294"/>
      <c r="J1193" s="294"/>
      <c r="L1193" s="97"/>
      <c r="M1193" s="97"/>
      <c r="N1193" s="97"/>
    </row>
    <row r="1194" spans="8:14" x14ac:dyDescent="0.25">
      <c r="H1194" s="294"/>
      <c r="I1194" s="294"/>
      <c r="J1194" s="294"/>
      <c r="L1194" s="97"/>
      <c r="M1194" s="97"/>
      <c r="N1194" s="97"/>
    </row>
    <row r="1195" spans="8:14" x14ac:dyDescent="0.25">
      <c r="H1195" s="294"/>
      <c r="I1195" s="294"/>
      <c r="J1195" s="294"/>
      <c r="L1195" s="97"/>
      <c r="M1195" s="97"/>
      <c r="N1195" s="97"/>
    </row>
    <row r="1196" spans="8:14" x14ac:dyDescent="0.25">
      <c r="H1196" s="294"/>
      <c r="I1196" s="294"/>
      <c r="J1196" s="294"/>
      <c r="L1196" s="97"/>
      <c r="M1196" s="97"/>
      <c r="N1196" s="97"/>
    </row>
    <row r="1197" spans="8:14" x14ac:dyDescent="0.25">
      <c r="H1197" s="294"/>
      <c r="I1197" s="294"/>
      <c r="J1197" s="294"/>
      <c r="L1197" s="97"/>
      <c r="M1197" s="97"/>
      <c r="N1197" s="97"/>
    </row>
    <row r="1198" spans="8:14" x14ac:dyDescent="0.25">
      <c r="H1198" s="294"/>
      <c r="I1198" s="294"/>
      <c r="J1198" s="294"/>
      <c r="L1198" s="97"/>
      <c r="M1198" s="97"/>
      <c r="N1198" s="97"/>
    </row>
    <row r="1199" spans="8:14" x14ac:dyDescent="0.25">
      <c r="H1199" s="294"/>
      <c r="I1199" s="294"/>
      <c r="J1199" s="294"/>
      <c r="L1199" s="97"/>
      <c r="M1199" s="97"/>
      <c r="N1199" s="97"/>
    </row>
    <row r="1200" spans="8:14" x14ac:dyDescent="0.25">
      <c r="H1200" s="294"/>
      <c r="I1200" s="294"/>
      <c r="J1200" s="294"/>
      <c r="L1200" s="97"/>
      <c r="M1200" s="97"/>
      <c r="N1200" s="97"/>
    </row>
    <row r="1201" spans="8:14" x14ac:dyDescent="0.25">
      <c r="H1201" s="294"/>
      <c r="I1201" s="294"/>
      <c r="J1201" s="294"/>
      <c r="L1201" s="97"/>
      <c r="M1201" s="97"/>
      <c r="N1201" s="97"/>
    </row>
    <row r="1202" spans="8:14" x14ac:dyDescent="0.25">
      <c r="H1202" s="294"/>
      <c r="I1202" s="294"/>
      <c r="J1202" s="294"/>
      <c r="L1202" s="97"/>
      <c r="M1202" s="97"/>
      <c r="N1202" s="97"/>
    </row>
    <row r="1203" spans="8:14" x14ac:dyDescent="0.25">
      <c r="H1203" s="294"/>
      <c r="I1203" s="294"/>
      <c r="J1203" s="294"/>
      <c r="L1203" s="97"/>
      <c r="M1203" s="97"/>
      <c r="N1203" s="97"/>
    </row>
    <row r="1204" spans="8:14" x14ac:dyDescent="0.25">
      <c r="H1204" s="294"/>
      <c r="I1204" s="294"/>
      <c r="J1204" s="294"/>
      <c r="L1204" s="97"/>
      <c r="M1204" s="97"/>
      <c r="N1204" s="97"/>
    </row>
    <row r="1205" spans="8:14" x14ac:dyDescent="0.25">
      <c r="H1205" s="294"/>
      <c r="I1205" s="294"/>
      <c r="J1205" s="294"/>
      <c r="L1205" s="97"/>
      <c r="M1205" s="97"/>
      <c r="N1205" s="97"/>
    </row>
    <row r="1206" spans="8:14" x14ac:dyDescent="0.25">
      <c r="H1206" s="294"/>
      <c r="I1206" s="294"/>
      <c r="J1206" s="294"/>
      <c r="L1206" s="97"/>
      <c r="M1206" s="97"/>
      <c r="N1206" s="97"/>
    </row>
    <row r="1207" spans="8:14" x14ac:dyDescent="0.25">
      <c r="H1207" s="294"/>
      <c r="I1207" s="294"/>
      <c r="J1207" s="294"/>
      <c r="L1207" s="97"/>
      <c r="M1207" s="97"/>
      <c r="N1207" s="97"/>
    </row>
    <row r="1208" spans="8:14" x14ac:dyDescent="0.25">
      <c r="H1208" s="294"/>
      <c r="I1208" s="294"/>
      <c r="J1208" s="294"/>
      <c r="L1208" s="97"/>
      <c r="M1208" s="97"/>
      <c r="N1208" s="97"/>
    </row>
    <row r="1209" spans="8:14" x14ac:dyDescent="0.25">
      <c r="H1209" s="294"/>
      <c r="I1209" s="294"/>
      <c r="J1209" s="294"/>
      <c r="L1209" s="97"/>
      <c r="M1209" s="97"/>
      <c r="N1209" s="97"/>
    </row>
    <row r="1210" spans="8:14" x14ac:dyDescent="0.25">
      <c r="H1210" s="294"/>
      <c r="I1210" s="294"/>
      <c r="J1210" s="294"/>
      <c r="L1210" s="97"/>
      <c r="M1210" s="97"/>
      <c r="N1210" s="97"/>
    </row>
    <row r="1211" spans="8:14" x14ac:dyDescent="0.25">
      <c r="H1211" s="294"/>
      <c r="I1211" s="294"/>
      <c r="J1211" s="294"/>
      <c r="L1211" s="97"/>
      <c r="M1211" s="97"/>
      <c r="N1211" s="97"/>
    </row>
    <row r="1212" spans="8:14" x14ac:dyDescent="0.25">
      <c r="H1212" s="294"/>
      <c r="I1212" s="294"/>
      <c r="J1212" s="294"/>
      <c r="L1212" s="97"/>
      <c r="M1212" s="97"/>
      <c r="N1212" s="97"/>
    </row>
    <row r="1213" spans="8:14" x14ac:dyDescent="0.25">
      <c r="H1213" s="294"/>
      <c r="I1213" s="294"/>
      <c r="J1213" s="294"/>
      <c r="L1213" s="97"/>
      <c r="M1213" s="97"/>
      <c r="N1213" s="97"/>
    </row>
    <row r="1214" spans="8:14" x14ac:dyDescent="0.25">
      <c r="H1214" s="294"/>
      <c r="I1214" s="294"/>
      <c r="J1214" s="294"/>
      <c r="L1214" s="97"/>
      <c r="M1214" s="97"/>
      <c r="N1214" s="97"/>
    </row>
    <row r="1215" spans="8:14" x14ac:dyDescent="0.25">
      <c r="H1215" s="294"/>
      <c r="I1215" s="294"/>
      <c r="J1215" s="294"/>
      <c r="L1215" s="97"/>
      <c r="M1215" s="97"/>
      <c r="N1215" s="97"/>
    </row>
    <row r="1216" spans="8:14" x14ac:dyDescent="0.25">
      <c r="H1216" s="294"/>
      <c r="I1216" s="294"/>
      <c r="J1216" s="294"/>
      <c r="L1216" s="97"/>
      <c r="M1216" s="97"/>
      <c r="N1216" s="97"/>
    </row>
    <row r="1217" spans="8:14" x14ac:dyDescent="0.25">
      <c r="H1217" s="294"/>
      <c r="I1217" s="294"/>
      <c r="J1217" s="294"/>
      <c r="L1217" s="97"/>
      <c r="M1217" s="97"/>
      <c r="N1217" s="97"/>
    </row>
    <row r="1218" spans="8:14" x14ac:dyDescent="0.25">
      <c r="H1218" s="294"/>
      <c r="I1218" s="294"/>
      <c r="J1218" s="294"/>
      <c r="L1218" s="97"/>
      <c r="M1218" s="97"/>
      <c r="N1218" s="97"/>
    </row>
    <row r="1219" spans="8:14" x14ac:dyDescent="0.25">
      <c r="H1219" s="294"/>
      <c r="I1219" s="294"/>
      <c r="J1219" s="294"/>
      <c r="L1219" s="97"/>
      <c r="M1219" s="97"/>
      <c r="N1219" s="97"/>
    </row>
    <row r="1220" spans="8:14" x14ac:dyDescent="0.25">
      <c r="H1220" s="294"/>
      <c r="I1220" s="294"/>
      <c r="J1220" s="294"/>
      <c r="L1220" s="97"/>
      <c r="M1220" s="97"/>
      <c r="N1220" s="97"/>
    </row>
    <row r="1221" spans="8:14" x14ac:dyDescent="0.25">
      <c r="H1221" s="294"/>
      <c r="I1221" s="294"/>
      <c r="J1221" s="294"/>
      <c r="L1221" s="97"/>
      <c r="M1221" s="97"/>
      <c r="N1221" s="97"/>
    </row>
    <row r="1222" spans="8:14" x14ac:dyDescent="0.25">
      <c r="H1222" s="294"/>
      <c r="I1222" s="294"/>
      <c r="J1222" s="294"/>
      <c r="L1222" s="97"/>
      <c r="M1222" s="97"/>
      <c r="N1222" s="97"/>
    </row>
    <row r="1223" spans="8:14" x14ac:dyDescent="0.25">
      <c r="H1223" s="294"/>
      <c r="I1223" s="294"/>
      <c r="J1223" s="294"/>
      <c r="L1223" s="97"/>
      <c r="M1223" s="97"/>
      <c r="N1223" s="97"/>
    </row>
    <row r="1224" spans="8:14" x14ac:dyDescent="0.25">
      <c r="H1224" s="294"/>
      <c r="I1224" s="294"/>
      <c r="J1224" s="294"/>
      <c r="L1224" s="97"/>
      <c r="M1224" s="97"/>
      <c r="N1224" s="97"/>
    </row>
    <row r="1225" spans="8:14" x14ac:dyDescent="0.25">
      <c r="H1225" s="294"/>
      <c r="I1225" s="294"/>
      <c r="J1225" s="294"/>
      <c r="L1225" s="97"/>
      <c r="M1225" s="97"/>
      <c r="N1225" s="97"/>
    </row>
    <row r="1226" spans="8:14" x14ac:dyDescent="0.25">
      <c r="H1226" s="294"/>
      <c r="I1226" s="294"/>
      <c r="J1226" s="294"/>
      <c r="L1226" s="97"/>
      <c r="M1226" s="97"/>
      <c r="N1226" s="97"/>
    </row>
    <row r="1227" spans="8:14" x14ac:dyDescent="0.25">
      <c r="H1227" s="294"/>
      <c r="I1227" s="294"/>
      <c r="J1227" s="294"/>
      <c r="L1227" s="97"/>
      <c r="M1227" s="97"/>
      <c r="N1227" s="97"/>
    </row>
    <row r="1228" spans="8:14" x14ac:dyDescent="0.25">
      <c r="H1228" s="294"/>
      <c r="I1228" s="294"/>
      <c r="J1228" s="294"/>
      <c r="L1228" s="97"/>
      <c r="M1228" s="97"/>
      <c r="N1228" s="97"/>
    </row>
    <row r="1229" spans="8:14" x14ac:dyDescent="0.25">
      <c r="H1229" s="294"/>
      <c r="I1229" s="294"/>
      <c r="J1229" s="294"/>
      <c r="L1229" s="97"/>
      <c r="M1229" s="97"/>
      <c r="N1229" s="97"/>
    </row>
    <row r="1230" spans="8:14" x14ac:dyDescent="0.25">
      <c r="H1230" s="294"/>
      <c r="I1230" s="294"/>
      <c r="J1230" s="294"/>
      <c r="L1230" s="97"/>
      <c r="M1230" s="97"/>
      <c r="N1230" s="97"/>
    </row>
    <row r="1231" spans="8:14" x14ac:dyDescent="0.25">
      <c r="H1231" s="294"/>
      <c r="I1231" s="294"/>
      <c r="J1231" s="294"/>
      <c r="L1231" s="97"/>
      <c r="M1231" s="97"/>
      <c r="N1231" s="97"/>
    </row>
    <row r="1232" spans="8:14" x14ac:dyDescent="0.25">
      <c r="H1232" s="294"/>
      <c r="I1232" s="294"/>
      <c r="J1232" s="294"/>
      <c r="L1232" s="97"/>
      <c r="M1232" s="97"/>
      <c r="N1232" s="97"/>
    </row>
    <row r="1233" spans="8:14" x14ac:dyDescent="0.25">
      <c r="H1233" s="294"/>
      <c r="I1233" s="294"/>
      <c r="J1233" s="294"/>
      <c r="L1233" s="97"/>
      <c r="M1233" s="97"/>
      <c r="N1233" s="97"/>
    </row>
    <row r="1234" spans="8:14" x14ac:dyDescent="0.25">
      <c r="H1234" s="294"/>
      <c r="I1234" s="294"/>
      <c r="J1234" s="294"/>
      <c r="L1234" s="97"/>
      <c r="M1234" s="97"/>
      <c r="N1234" s="97"/>
    </row>
    <row r="1235" spans="8:14" x14ac:dyDescent="0.25">
      <c r="H1235" s="294"/>
      <c r="I1235" s="294"/>
      <c r="J1235" s="294"/>
      <c r="L1235" s="97"/>
      <c r="M1235" s="97"/>
      <c r="N1235" s="97"/>
    </row>
    <row r="1236" spans="8:14" x14ac:dyDescent="0.25">
      <c r="H1236" s="294"/>
      <c r="I1236" s="294"/>
      <c r="J1236" s="294"/>
      <c r="L1236" s="97"/>
      <c r="M1236" s="97"/>
      <c r="N1236" s="97"/>
    </row>
    <row r="1237" spans="8:14" x14ac:dyDescent="0.25">
      <c r="H1237" s="294"/>
      <c r="I1237" s="294"/>
      <c r="J1237" s="294"/>
      <c r="L1237" s="97"/>
      <c r="M1237" s="97"/>
      <c r="N1237" s="97"/>
    </row>
    <row r="1238" spans="8:14" x14ac:dyDescent="0.25">
      <c r="H1238" s="294"/>
      <c r="I1238" s="294"/>
      <c r="J1238" s="294"/>
      <c r="L1238" s="97"/>
      <c r="M1238" s="97"/>
      <c r="N1238" s="97"/>
    </row>
    <row r="1239" spans="8:14" x14ac:dyDescent="0.25">
      <c r="H1239" s="294"/>
      <c r="I1239" s="294"/>
      <c r="J1239" s="294"/>
      <c r="L1239" s="97"/>
      <c r="M1239" s="97"/>
      <c r="N1239" s="97"/>
    </row>
    <row r="1240" spans="8:14" x14ac:dyDescent="0.25">
      <c r="H1240" s="294"/>
      <c r="I1240" s="294"/>
      <c r="J1240" s="294"/>
      <c r="L1240" s="97"/>
      <c r="M1240" s="97"/>
      <c r="N1240" s="97"/>
    </row>
    <row r="1241" spans="8:14" x14ac:dyDescent="0.25">
      <c r="H1241" s="294"/>
      <c r="I1241" s="294"/>
      <c r="J1241" s="294"/>
      <c r="L1241" s="97"/>
      <c r="M1241" s="97"/>
      <c r="N1241" s="97"/>
    </row>
    <row r="1242" spans="8:14" x14ac:dyDescent="0.25">
      <c r="H1242" s="294"/>
      <c r="I1242" s="294"/>
      <c r="J1242" s="294"/>
      <c r="L1242" s="97"/>
      <c r="M1242" s="97"/>
      <c r="N1242" s="97"/>
    </row>
    <row r="1243" spans="8:14" x14ac:dyDescent="0.25">
      <c r="H1243" s="294"/>
      <c r="I1243" s="294"/>
      <c r="J1243" s="294"/>
      <c r="L1243" s="97"/>
      <c r="M1243" s="97"/>
      <c r="N1243" s="97"/>
    </row>
    <row r="1244" spans="8:14" x14ac:dyDescent="0.25">
      <c r="H1244" s="294"/>
      <c r="I1244" s="294"/>
      <c r="J1244" s="294"/>
      <c r="L1244" s="97"/>
      <c r="M1244" s="97"/>
      <c r="N1244" s="97"/>
    </row>
    <row r="1245" spans="8:14" x14ac:dyDescent="0.25">
      <c r="H1245" s="294"/>
      <c r="I1245" s="294"/>
      <c r="J1245" s="294"/>
      <c r="L1245" s="97"/>
      <c r="M1245" s="97"/>
      <c r="N1245" s="97"/>
    </row>
    <row r="1246" spans="8:14" x14ac:dyDescent="0.25">
      <c r="H1246" s="294"/>
      <c r="I1246" s="294"/>
      <c r="J1246" s="294"/>
      <c r="L1246" s="97"/>
      <c r="M1246" s="97"/>
      <c r="N1246" s="97"/>
    </row>
    <row r="1247" spans="8:14" x14ac:dyDescent="0.25">
      <c r="H1247" s="294"/>
      <c r="I1247" s="294"/>
      <c r="J1247" s="294"/>
      <c r="L1247" s="97"/>
      <c r="M1247" s="97"/>
      <c r="N1247" s="97"/>
    </row>
    <row r="1248" spans="8:14" x14ac:dyDescent="0.25">
      <c r="H1248" s="294"/>
      <c r="I1248" s="294"/>
      <c r="J1248" s="294"/>
      <c r="L1248" s="97"/>
      <c r="M1248" s="97"/>
      <c r="N1248" s="97"/>
    </row>
    <row r="1249" spans="8:14" x14ac:dyDescent="0.25">
      <c r="H1249" s="294"/>
      <c r="I1249" s="294"/>
      <c r="J1249" s="294"/>
      <c r="L1249" s="97"/>
      <c r="M1249" s="97"/>
      <c r="N1249" s="97"/>
    </row>
    <row r="1250" spans="8:14" x14ac:dyDescent="0.25">
      <c r="H1250" s="294"/>
      <c r="I1250" s="294"/>
      <c r="J1250" s="294"/>
      <c r="L1250" s="97"/>
      <c r="M1250" s="97"/>
      <c r="N1250" s="97"/>
    </row>
    <row r="1251" spans="8:14" x14ac:dyDescent="0.25">
      <c r="H1251" s="294"/>
      <c r="I1251" s="294"/>
      <c r="J1251" s="294"/>
      <c r="L1251" s="97"/>
      <c r="M1251" s="97"/>
      <c r="N1251" s="97"/>
    </row>
    <row r="1252" spans="8:14" x14ac:dyDescent="0.25">
      <c r="H1252" s="294"/>
      <c r="I1252" s="294"/>
      <c r="J1252" s="294"/>
      <c r="L1252" s="97"/>
      <c r="M1252" s="97"/>
      <c r="N1252" s="97"/>
    </row>
    <row r="1253" spans="8:14" x14ac:dyDescent="0.25">
      <c r="H1253" s="294"/>
      <c r="I1253" s="294"/>
      <c r="J1253" s="294"/>
      <c r="L1253" s="97"/>
      <c r="M1253" s="97"/>
      <c r="N1253" s="97"/>
    </row>
    <row r="1254" spans="8:14" x14ac:dyDescent="0.25">
      <c r="H1254" s="294"/>
      <c r="I1254" s="294"/>
      <c r="J1254" s="294"/>
      <c r="L1254" s="97"/>
      <c r="M1254" s="97"/>
      <c r="N1254" s="97"/>
    </row>
    <row r="1255" spans="8:14" x14ac:dyDescent="0.25">
      <c r="H1255" s="294"/>
      <c r="I1255" s="294"/>
      <c r="J1255" s="294"/>
      <c r="L1255" s="97"/>
      <c r="M1255" s="97"/>
      <c r="N1255" s="97"/>
    </row>
    <row r="1256" spans="8:14" x14ac:dyDescent="0.25">
      <c r="H1256" s="294"/>
      <c r="I1256" s="294"/>
      <c r="J1256" s="294"/>
      <c r="L1256" s="97"/>
      <c r="M1256" s="97"/>
      <c r="N1256" s="97"/>
    </row>
    <row r="1257" spans="8:14" x14ac:dyDescent="0.25">
      <c r="H1257" s="294"/>
      <c r="I1257" s="294"/>
      <c r="J1257" s="294"/>
      <c r="L1257" s="97"/>
      <c r="M1257" s="97"/>
      <c r="N1257" s="97"/>
    </row>
    <row r="1258" spans="8:14" x14ac:dyDescent="0.25">
      <c r="H1258" s="294"/>
      <c r="I1258" s="294"/>
      <c r="J1258" s="294"/>
      <c r="L1258" s="97"/>
      <c r="M1258" s="97"/>
      <c r="N1258" s="97"/>
    </row>
    <row r="1259" spans="8:14" x14ac:dyDescent="0.25">
      <c r="H1259" s="294"/>
      <c r="I1259" s="294"/>
      <c r="J1259" s="294"/>
      <c r="L1259" s="97"/>
      <c r="M1259" s="97"/>
      <c r="N1259" s="97"/>
    </row>
    <row r="1260" spans="8:14" x14ac:dyDescent="0.25">
      <c r="H1260" s="294"/>
      <c r="I1260" s="294"/>
      <c r="J1260" s="294"/>
      <c r="L1260" s="97"/>
      <c r="M1260" s="97"/>
      <c r="N1260" s="97"/>
    </row>
    <row r="1261" spans="8:14" x14ac:dyDescent="0.25">
      <c r="H1261" s="294"/>
      <c r="I1261" s="294"/>
      <c r="J1261" s="294"/>
      <c r="L1261" s="97"/>
      <c r="M1261" s="97"/>
      <c r="N1261" s="97"/>
    </row>
    <row r="1262" spans="8:14" x14ac:dyDescent="0.25">
      <c r="H1262" s="294"/>
      <c r="I1262" s="294"/>
      <c r="J1262" s="294"/>
      <c r="L1262" s="97"/>
      <c r="M1262" s="97"/>
      <c r="N1262" s="97"/>
    </row>
    <row r="1263" spans="8:14" x14ac:dyDescent="0.25">
      <c r="H1263" s="294"/>
      <c r="I1263" s="294"/>
      <c r="J1263" s="294"/>
      <c r="L1263" s="97"/>
      <c r="M1263" s="97"/>
      <c r="N1263" s="97"/>
    </row>
    <row r="1264" spans="8:14" x14ac:dyDescent="0.25">
      <c r="H1264" s="294"/>
      <c r="I1264" s="294"/>
      <c r="J1264" s="294"/>
      <c r="L1264" s="97"/>
      <c r="M1264" s="97"/>
      <c r="N1264" s="97"/>
    </row>
    <row r="1265" spans="8:14" x14ac:dyDescent="0.25">
      <c r="H1265" s="294"/>
      <c r="I1265" s="294"/>
      <c r="J1265" s="294"/>
      <c r="L1265" s="97"/>
      <c r="M1265" s="97"/>
      <c r="N1265" s="97"/>
    </row>
    <row r="1266" spans="8:14" x14ac:dyDescent="0.25">
      <c r="H1266" s="294"/>
      <c r="I1266" s="294"/>
      <c r="J1266" s="294"/>
      <c r="L1266" s="97"/>
      <c r="M1266" s="97"/>
      <c r="N1266" s="97"/>
    </row>
    <row r="1267" spans="8:14" x14ac:dyDescent="0.25">
      <c r="H1267" s="294"/>
      <c r="I1267" s="294"/>
      <c r="J1267" s="294"/>
      <c r="L1267" s="97"/>
      <c r="M1267" s="97"/>
      <c r="N1267" s="97"/>
    </row>
    <row r="1268" spans="8:14" x14ac:dyDescent="0.25">
      <c r="H1268" s="294"/>
      <c r="I1268" s="294"/>
      <c r="J1268" s="294"/>
      <c r="L1268" s="97"/>
      <c r="M1268" s="97"/>
      <c r="N1268" s="97"/>
    </row>
    <row r="1269" spans="8:14" x14ac:dyDescent="0.25">
      <c r="H1269" s="294"/>
      <c r="I1269" s="294"/>
      <c r="J1269" s="294"/>
      <c r="L1269" s="97"/>
      <c r="M1269" s="97"/>
      <c r="N1269" s="97"/>
    </row>
    <row r="1270" spans="8:14" x14ac:dyDescent="0.25">
      <c r="H1270" s="294"/>
      <c r="I1270" s="294"/>
      <c r="J1270" s="294"/>
      <c r="L1270" s="97"/>
      <c r="M1270" s="97"/>
      <c r="N1270" s="97"/>
    </row>
    <row r="1271" spans="8:14" x14ac:dyDescent="0.25">
      <c r="H1271" s="294"/>
      <c r="I1271" s="294"/>
      <c r="J1271" s="294"/>
      <c r="L1271" s="97"/>
      <c r="M1271" s="97"/>
      <c r="N1271" s="97"/>
    </row>
    <row r="1272" spans="8:14" x14ac:dyDescent="0.25">
      <c r="H1272" s="294"/>
      <c r="I1272" s="294"/>
      <c r="J1272" s="294"/>
      <c r="L1272" s="97"/>
      <c r="M1272" s="97"/>
      <c r="N1272" s="97"/>
    </row>
    <row r="1273" spans="8:14" x14ac:dyDescent="0.25">
      <c r="H1273" s="294"/>
      <c r="I1273" s="294"/>
      <c r="J1273" s="294"/>
      <c r="L1273" s="97"/>
      <c r="M1273" s="97"/>
      <c r="N1273" s="97"/>
    </row>
    <row r="1274" spans="8:14" x14ac:dyDescent="0.25">
      <c r="H1274" s="294"/>
      <c r="I1274" s="294"/>
      <c r="J1274" s="294"/>
      <c r="L1274" s="97"/>
      <c r="M1274" s="97"/>
      <c r="N1274" s="97"/>
    </row>
    <row r="1275" spans="8:14" x14ac:dyDescent="0.25">
      <c r="H1275" s="294"/>
      <c r="I1275" s="294"/>
      <c r="J1275" s="294"/>
      <c r="L1275" s="97"/>
      <c r="M1275" s="97"/>
      <c r="N1275" s="97"/>
    </row>
    <row r="1276" spans="8:14" x14ac:dyDescent="0.25">
      <c r="H1276" s="294"/>
      <c r="I1276" s="294"/>
      <c r="J1276" s="294"/>
      <c r="L1276" s="97"/>
      <c r="M1276" s="97"/>
      <c r="N1276" s="97"/>
    </row>
    <row r="1277" spans="8:14" x14ac:dyDescent="0.25">
      <c r="H1277" s="294"/>
      <c r="I1277" s="294"/>
      <c r="J1277" s="294"/>
      <c r="L1277" s="97"/>
      <c r="M1277" s="97"/>
      <c r="N1277" s="97"/>
    </row>
    <row r="1278" spans="8:14" x14ac:dyDescent="0.25">
      <c r="H1278" s="294"/>
      <c r="I1278" s="294"/>
      <c r="J1278" s="294"/>
      <c r="L1278" s="97"/>
      <c r="M1278" s="97"/>
      <c r="N1278" s="97"/>
    </row>
    <row r="1279" spans="8:14" x14ac:dyDescent="0.25">
      <c r="H1279" s="294"/>
      <c r="I1279" s="294"/>
      <c r="J1279" s="294"/>
      <c r="L1279" s="97"/>
      <c r="M1279" s="97"/>
      <c r="N1279" s="97"/>
    </row>
    <row r="1280" spans="8:14" x14ac:dyDescent="0.25">
      <c r="H1280" s="294"/>
      <c r="I1280" s="294"/>
      <c r="J1280" s="294"/>
      <c r="L1280" s="97"/>
      <c r="M1280" s="97"/>
      <c r="N1280" s="97"/>
    </row>
    <row r="1281" spans="8:14" x14ac:dyDescent="0.25">
      <c r="H1281" s="294"/>
      <c r="I1281" s="294"/>
      <c r="J1281" s="294"/>
      <c r="L1281" s="97"/>
      <c r="M1281" s="97"/>
      <c r="N1281" s="97"/>
    </row>
    <row r="1282" spans="8:14" x14ac:dyDescent="0.25">
      <c r="H1282" s="294"/>
      <c r="I1282" s="294"/>
      <c r="J1282" s="294"/>
      <c r="L1282" s="97"/>
      <c r="M1282" s="97"/>
      <c r="N1282" s="97"/>
    </row>
    <row r="1283" spans="8:14" x14ac:dyDescent="0.25">
      <c r="H1283" s="294"/>
      <c r="I1283" s="294"/>
      <c r="J1283" s="294"/>
      <c r="L1283" s="97"/>
      <c r="M1283" s="97"/>
      <c r="N1283" s="97"/>
    </row>
    <row r="1284" spans="8:14" x14ac:dyDescent="0.25">
      <c r="H1284" s="294"/>
      <c r="I1284" s="294"/>
      <c r="J1284" s="294"/>
      <c r="L1284" s="97"/>
      <c r="M1284" s="97"/>
      <c r="N1284" s="97"/>
    </row>
    <row r="1285" spans="8:14" x14ac:dyDescent="0.25">
      <c r="H1285" s="294"/>
      <c r="I1285" s="294"/>
      <c r="J1285" s="294"/>
      <c r="L1285" s="97"/>
      <c r="M1285" s="97"/>
      <c r="N1285" s="97"/>
    </row>
    <row r="1286" spans="8:14" x14ac:dyDescent="0.25">
      <c r="H1286" s="294"/>
      <c r="I1286" s="294"/>
      <c r="J1286" s="294"/>
      <c r="L1286" s="97"/>
      <c r="M1286" s="97"/>
      <c r="N1286" s="97"/>
    </row>
    <row r="1287" spans="8:14" x14ac:dyDescent="0.25">
      <c r="H1287" s="294"/>
      <c r="I1287" s="294"/>
      <c r="J1287" s="294"/>
      <c r="L1287" s="97"/>
      <c r="M1287" s="97"/>
      <c r="N1287" s="97"/>
    </row>
    <row r="1288" spans="8:14" x14ac:dyDescent="0.25">
      <c r="H1288" s="294"/>
      <c r="I1288" s="294"/>
      <c r="J1288" s="294"/>
      <c r="L1288" s="97"/>
      <c r="M1288" s="97"/>
      <c r="N1288" s="97"/>
    </row>
    <row r="1289" spans="8:14" x14ac:dyDescent="0.25">
      <c r="H1289" s="294"/>
      <c r="I1289" s="294"/>
      <c r="J1289" s="294"/>
      <c r="L1289" s="97"/>
      <c r="M1289" s="97"/>
      <c r="N1289" s="97"/>
    </row>
    <row r="1290" spans="8:14" x14ac:dyDescent="0.25">
      <c r="H1290" s="294"/>
      <c r="I1290" s="294"/>
      <c r="J1290" s="294"/>
      <c r="L1290" s="97"/>
      <c r="M1290" s="97"/>
      <c r="N1290" s="97"/>
    </row>
    <row r="1291" spans="8:14" x14ac:dyDescent="0.25">
      <c r="H1291" s="294"/>
      <c r="I1291" s="294"/>
      <c r="J1291" s="294"/>
      <c r="L1291" s="97"/>
      <c r="M1291" s="97"/>
      <c r="N1291" s="97"/>
    </row>
    <row r="1292" spans="8:14" x14ac:dyDescent="0.25">
      <c r="H1292" s="294"/>
      <c r="I1292" s="294"/>
      <c r="J1292" s="294"/>
      <c r="L1292" s="97"/>
      <c r="M1292" s="97"/>
      <c r="N1292" s="97"/>
    </row>
    <row r="1293" spans="8:14" x14ac:dyDescent="0.25">
      <c r="H1293" s="294"/>
      <c r="I1293" s="294"/>
      <c r="J1293" s="294"/>
      <c r="L1293" s="97"/>
      <c r="M1293" s="97"/>
      <c r="N1293" s="97"/>
    </row>
    <row r="1294" spans="8:14" x14ac:dyDescent="0.25">
      <c r="H1294" s="294"/>
      <c r="I1294" s="294"/>
      <c r="J1294" s="294"/>
      <c r="L1294" s="97"/>
      <c r="M1294" s="97"/>
      <c r="N1294" s="97"/>
    </row>
    <row r="1295" spans="8:14" x14ac:dyDescent="0.25">
      <c r="H1295" s="294"/>
      <c r="I1295" s="294"/>
      <c r="J1295" s="294"/>
      <c r="L1295" s="97"/>
      <c r="M1295" s="97"/>
      <c r="N1295" s="97"/>
    </row>
    <row r="1296" spans="8:14" x14ac:dyDescent="0.25">
      <c r="H1296" s="294"/>
      <c r="I1296" s="294"/>
      <c r="J1296" s="294"/>
      <c r="L1296" s="97"/>
      <c r="M1296" s="97"/>
      <c r="N1296" s="97"/>
    </row>
    <row r="1297" spans="8:14" x14ac:dyDescent="0.25">
      <c r="H1297" s="294"/>
      <c r="I1297" s="294"/>
      <c r="J1297" s="294"/>
      <c r="L1297" s="97"/>
      <c r="M1297" s="97"/>
      <c r="N1297" s="97"/>
    </row>
    <row r="1298" spans="8:14" x14ac:dyDescent="0.25">
      <c r="H1298" s="294"/>
      <c r="I1298" s="294"/>
      <c r="J1298" s="294"/>
      <c r="L1298" s="97"/>
      <c r="M1298" s="97"/>
      <c r="N1298" s="97"/>
    </row>
    <row r="1299" spans="8:14" x14ac:dyDescent="0.25">
      <c r="H1299" s="294"/>
      <c r="I1299" s="294"/>
      <c r="J1299" s="294"/>
      <c r="L1299" s="97"/>
      <c r="M1299" s="97"/>
      <c r="N1299" s="97"/>
    </row>
    <row r="1300" spans="8:14" x14ac:dyDescent="0.25">
      <c r="H1300" s="294"/>
      <c r="I1300" s="294"/>
      <c r="J1300" s="294"/>
      <c r="L1300" s="97"/>
      <c r="M1300" s="97"/>
      <c r="N1300" s="97"/>
    </row>
    <row r="1301" spans="8:14" x14ac:dyDescent="0.25">
      <c r="H1301" s="294"/>
      <c r="I1301" s="294"/>
      <c r="J1301" s="294"/>
      <c r="L1301" s="97"/>
      <c r="M1301" s="97"/>
      <c r="N1301" s="97"/>
    </row>
    <row r="1302" spans="8:14" x14ac:dyDescent="0.25">
      <c r="H1302" s="294"/>
      <c r="I1302" s="294"/>
      <c r="J1302" s="294"/>
      <c r="L1302" s="97"/>
      <c r="M1302" s="97"/>
      <c r="N1302" s="97"/>
    </row>
    <row r="1303" spans="8:14" x14ac:dyDescent="0.25">
      <c r="H1303" s="294"/>
      <c r="I1303" s="294"/>
      <c r="J1303" s="294"/>
      <c r="L1303" s="97"/>
      <c r="M1303" s="97"/>
      <c r="N1303" s="97"/>
    </row>
    <row r="1304" spans="8:14" x14ac:dyDescent="0.25">
      <c r="H1304" s="294"/>
      <c r="I1304" s="294"/>
      <c r="J1304" s="294"/>
      <c r="L1304" s="97"/>
      <c r="M1304" s="97"/>
      <c r="N1304" s="97"/>
    </row>
    <row r="1305" spans="8:14" x14ac:dyDescent="0.25">
      <c r="H1305" s="294"/>
      <c r="I1305" s="294"/>
      <c r="J1305" s="294"/>
      <c r="L1305" s="97"/>
      <c r="M1305" s="97"/>
      <c r="N1305" s="97"/>
    </row>
    <row r="1306" spans="8:14" x14ac:dyDescent="0.25">
      <c r="H1306" s="294"/>
      <c r="I1306" s="294"/>
      <c r="J1306" s="294"/>
      <c r="L1306" s="97"/>
      <c r="M1306" s="97"/>
      <c r="N1306" s="97"/>
    </row>
    <row r="1307" spans="8:14" x14ac:dyDescent="0.25">
      <c r="H1307" s="294"/>
      <c r="I1307" s="294"/>
      <c r="J1307" s="294"/>
      <c r="L1307" s="97"/>
      <c r="M1307" s="97"/>
      <c r="N1307" s="97"/>
    </row>
    <row r="1308" spans="8:14" x14ac:dyDescent="0.25">
      <c r="H1308" s="294"/>
      <c r="I1308" s="294"/>
      <c r="J1308" s="294"/>
      <c r="L1308" s="97"/>
      <c r="M1308" s="97"/>
      <c r="N1308" s="97"/>
    </row>
    <row r="1309" spans="8:14" x14ac:dyDescent="0.25">
      <c r="H1309" s="294"/>
      <c r="I1309" s="294"/>
      <c r="J1309" s="294"/>
      <c r="L1309" s="97"/>
      <c r="M1309" s="97"/>
      <c r="N1309" s="97"/>
    </row>
    <row r="1310" spans="8:14" x14ac:dyDescent="0.25">
      <c r="H1310" s="294"/>
      <c r="I1310" s="294"/>
      <c r="J1310" s="294"/>
      <c r="L1310" s="97"/>
      <c r="M1310" s="97"/>
      <c r="N1310" s="97"/>
    </row>
    <row r="1311" spans="8:14" x14ac:dyDescent="0.25">
      <c r="H1311" s="294"/>
      <c r="I1311" s="294"/>
      <c r="J1311" s="294"/>
      <c r="L1311" s="97"/>
      <c r="M1311" s="97"/>
      <c r="N1311" s="97"/>
    </row>
    <row r="1312" spans="8:14" x14ac:dyDescent="0.25">
      <c r="H1312" s="294"/>
      <c r="I1312" s="294"/>
      <c r="J1312" s="294"/>
      <c r="L1312" s="97"/>
      <c r="M1312" s="97"/>
      <c r="N1312" s="97"/>
    </row>
    <row r="1313" spans="8:14" x14ac:dyDescent="0.25">
      <c r="H1313" s="294"/>
      <c r="I1313" s="294"/>
      <c r="J1313" s="294"/>
      <c r="L1313" s="97"/>
      <c r="M1313" s="97"/>
      <c r="N1313" s="97"/>
    </row>
    <row r="1314" spans="8:14" x14ac:dyDescent="0.25">
      <c r="H1314" s="294"/>
      <c r="I1314" s="294"/>
      <c r="J1314" s="294"/>
      <c r="L1314" s="97"/>
      <c r="M1314" s="97"/>
      <c r="N1314" s="97"/>
    </row>
    <row r="1315" spans="8:14" x14ac:dyDescent="0.25">
      <c r="H1315" s="294"/>
      <c r="I1315" s="294"/>
      <c r="J1315" s="294"/>
      <c r="L1315" s="97"/>
      <c r="M1315" s="97"/>
      <c r="N1315" s="97"/>
    </row>
    <row r="1316" spans="8:14" x14ac:dyDescent="0.25">
      <c r="H1316" s="294"/>
      <c r="I1316" s="294"/>
      <c r="J1316" s="294"/>
      <c r="L1316" s="97"/>
      <c r="M1316" s="97"/>
      <c r="N1316" s="97"/>
    </row>
    <row r="1317" spans="8:14" x14ac:dyDescent="0.25">
      <c r="H1317" s="294"/>
      <c r="I1317" s="294"/>
      <c r="J1317" s="294"/>
      <c r="L1317" s="97"/>
      <c r="M1317" s="97"/>
      <c r="N1317" s="97"/>
    </row>
    <row r="1318" spans="8:14" x14ac:dyDescent="0.25">
      <c r="H1318" s="294"/>
      <c r="I1318" s="294"/>
      <c r="J1318" s="294"/>
      <c r="L1318" s="97"/>
      <c r="M1318" s="97"/>
      <c r="N1318" s="97"/>
    </row>
    <row r="1319" spans="8:14" x14ac:dyDescent="0.25">
      <c r="H1319" s="294"/>
      <c r="I1319" s="294"/>
      <c r="J1319" s="294"/>
      <c r="L1319" s="97"/>
      <c r="M1319" s="97"/>
      <c r="N1319" s="97"/>
    </row>
    <row r="1320" spans="8:14" x14ac:dyDescent="0.25">
      <c r="H1320" s="294"/>
      <c r="I1320" s="294"/>
      <c r="J1320" s="294"/>
      <c r="L1320" s="97"/>
      <c r="M1320" s="97"/>
      <c r="N1320" s="97"/>
    </row>
    <row r="1321" spans="8:14" x14ac:dyDescent="0.25">
      <c r="H1321" s="294"/>
      <c r="I1321" s="294"/>
      <c r="J1321" s="294"/>
      <c r="L1321" s="97"/>
      <c r="M1321" s="97"/>
      <c r="N1321" s="97"/>
    </row>
    <row r="1322" spans="8:14" x14ac:dyDescent="0.25">
      <c r="H1322" s="294"/>
      <c r="I1322" s="294"/>
      <c r="J1322" s="294"/>
      <c r="L1322" s="97"/>
      <c r="M1322" s="97"/>
      <c r="N1322" s="97"/>
    </row>
    <row r="1323" spans="8:14" x14ac:dyDescent="0.25">
      <c r="H1323" s="294"/>
      <c r="I1323" s="294"/>
      <c r="J1323" s="294"/>
      <c r="L1323" s="97"/>
      <c r="M1323" s="97"/>
      <c r="N1323" s="97"/>
    </row>
    <row r="1324" spans="8:14" x14ac:dyDescent="0.25">
      <c r="H1324" s="294"/>
      <c r="I1324" s="294"/>
      <c r="J1324" s="294"/>
      <c r="L1324" s="97"/>
      <c r="M1324" s="97"/>
      <c r="N1324" s="97"/>
    </row>
    <row r="1325" spans="8:14" x14ac:dyDescent="0.25">
      <c r="H1325" s="294"/>
      <c r="I1325" s="294"/>
      <c r="J1325" s="294"/>
      <c r="L1325" s="97"/>
      <c r="M1325" s="97"/>
      <c r="N1325" s="97"/>
    </row>
    <row r="1326" spans="8:14" x14ac:dyDescent="0.25">
      <c r="H1326" s="294"/>
      <c r="I1326" s="294"/>
      <c r="J1326" s="294"/>
      <c r="L1326" s="97"/>
      <c r="M1326" s="97"/>
      <c r="N1326" s="97"/>
    </row>
    <row r="1327" spans="8:14" x14ac:dyDescent="0.25">
      <c r="H1327" s="294"/>
      <c r="I1327" s="294"/>
      <c r="J1327" s="294"/>
      <c r="L1327" s="97"/>
      <c r="M1327" s="97"/>
      <c r="N1327" s="97"/>
    </row>
    <row r="1328" spans="8:14" x14ac:dyDescent="0.25">
      <c r="H1328" s="294"/>
      <c r="I1328" s="294"/>
      <c r="J1328" s="294"/>
      <c r="L1328" s="97"/>
      <c r="M1328" s="97"/>
      <c r="N1328" s="97"/>
    </row>
    <row r="1329" spans="8:14" x14ac:dyDescent="0.25">
      <c r="H1329" s="294"/>
      <c r="I1329" s="294"/>
      <c r="J1329" s="294"/>
      <c r="L1329" s="97"/>
      <c r="M1329" s="97"/>
      <c r="N1329" s="97"/>
    </row>
    <row r="1330" spans="8:14" x14ac:dyDescent="0.25">
      <c r="H1330" s="294"/>
      <c r="I1330" s="294"/>
      <c r="J1330" s="294"/>
      <c r="L1330" s="97"/>
      <c r="M1330" s="97"/>
      <c r="N1330" s="97"/>
    </row>
    <row r="1331" spans="8:14" x14ac:dyDescent="0.25">
      <c r="H1331" s="294"/>
      <c r="I1331" s="294"/>
      <c r="J1331" s="294"/>
      <c r="L1331" s="97"/>
      <c r="M1331" s="97"/>
      <c r="N1331" s="97"/>
    </row>
    <row r="1332" spans="8:14" x14ac:dyDescent="0.25">
      <c r="H1332" s="294"/>
      <c r="I1332" s="294"/>
      <c r="J1332" s="294"/>
      <c r="L1332" s="97"/>
      <c r="M1332" s="97"/>
      <c r="N1332" s="97"/>
    </row>
    <row r="1333" spans="8:14" x14ac:dyDescent="0.25">
      <c r="H1333" s="294"/>
      <c r="I1333" s="294"/>
      <c r="J1333" s="294"/>
      <c r="L1333" s="97"/>
      <c r="M1333" s="97"/>
      <c r="N1333" s="97"/>
    </row>
    <row r="1334" spans="8:14" x14ac:dyDescent="0.25">
      <c r="H1334" s="294"/>
      <c r="I1334" s="294"/>
      <c r="J1334" s="294"/>
      <c r="L1334" s="97"/>
      <c r="M1334" s="97"/>
      <c r="N1334" s="97"/>
    </row>
    <row r="1335" spans="8:14" x14ac:dyDescent="0.25">
      <c r="H1335" s="294"/>
      <c r="I1335" s="294"/>
      <c r="J1335" s="294"/>
      <c r="L1335" s="97"/>
      <c r="M1335" s="97"/>
      <c r="N1335" s="97"/>
    </row>
    <row r="1336" spans="8:14" x14ac:dyDescent="0.25">
      <c r="H1336" s="294"/>
      <c r="I1336" s="294"/>
      <c r="J1336" s="294"/>
      <c r="L1336" s="97"/>
      <c r="M1336" s="97"/>
      <c r="N1336" s="97"/>
    </row>
    <row r="1337" spans="8:14" x14ac:dyDescent="0.25">
      <c r="H1337" s="294"/>
      <c r="I1337" s="294"/>
      <c r="J1337" s="294"/>
      <c r="L1337" s="97"/>
      <c r="M1337" s="97"/>
      <c r="N1337" s="97"/>
    </row>
    <row r="1338" spans="8:14" x14ac:dyDescent="0.25">
      <c r="H1338" s="294"/>
      <c r="I1338" s="294"/>
      <c r="J1338" s="294"/>
      <c r="L1338" s="97"/>
      <c r="M1338" s="97"/>
      <c r="N1338" s="97"/>
    </row>
    <row r="1339" spans="8:14" x14ac:dyDescent="0.25">
      <c r="H1339" s="294"/>
      <c r="I1339" s="294"/>
      <c r="J1339" s="294"/>
      <c r="L1339" s="97"/>
      <c r="M1339" s="97"/>
      <c r="N1339" s="97"/>
    </row>
    <row r="1340" spans="8:14" x14ac:dyDescent="0.25">
      <c r="H1340" s="294"/>
      <c r="I1340" s="294"/>
      <c r="J1340" s="294"/>
      <c r="L1340" s="97"/>
      <c r="M1340" s="97"/>
      <c r="N1340" s="97"/>
    </row>
    <row r="1341" spans="8:14" x14ac:dyDescent="0.25">
      <c r="H1341" s="294"/>
      <c r="I1341" s="294"/>
      <c r="J1341" s="294"/>
      <c r="L1341" s="97"/>
      <c r="M1341" s="97"/>
      <c r="N1341" s="97"/>
    </row>
    <row r="1342" spans="8:14" x14ac:dyDescent="0.25">
      <c r="H1342" s="294"/>
      <c r="I1342" s="294"/>
      <c r="J1342" s="294"/>
      <c r="L1342" s="97"/>
      <c r="M1342" s="97"/>
      <c r="N1342" s="97"/>
    </row>
    <row r="1343" spans="8:14" x14ac:dyDescent="0.25">
      <c r="H1343" s="294"/>
      <c r="I1343" s="294"/>
      <c r="J1343" s="294"/>
      <c r="L1343" s="97"/>
      <c r="M1343" s="97"/>
      <c r="N1343" s="97"/>
    </row>
    <row r="1344" spans="8:14" x14ac:dyDescent="0.25">
      <c r="H1344" s="294"/>
      <c r="I1344" s="294"/>
      <c r="J1344" s="294"/>
      <c r="L1344" s="97"/>
      <c r="M1344" s="97"/>
      <c r="N1344" s="97"/>
    </row>
    <row r="1345" spans="8:14" x14ac:dyDescent="0.25">
      <c r="H1345" s="294"/>
      <c r="I1345" s="294"/>
      <c r="J1345" s="294"/>
      <c r="L1345" s="97"/>
      <c r="M1345" s="97"/>
      <c r="N1345" s="97"/>
    </row>
    <row r="1346" spans="8:14" x14ac:dyDescent="0.25">
      <c r="H1346" s="294"/>
      <c r="I1346" s="294"/>
      <c r="J1346" s="294"/>
      <c r="L1346" s="97"/>
      <c r="M1346" s="97"/>
      <c r="N1346" s="97"/>
    </row>
    <row r="1347" spans="8:14" x14ac:dyDescent="0.25">
      <c r="H1347" s="294"/>
      <c r="I1347" s="294"/>
      <c r="J1347" s="294"/>
      <c r="L1347" s="97"/>
      <c r="M1347" s="97"/>
      <c r="N1347" s="97"/>
    </row>
    <row r="1348" spans="8:14" x14ac:dyDescent="0.25">
      <c r="H1348" s="294"/>
      <c r="I1348" s="294"/>
      <c r="J1348" s="294"/>
      <c r="L1348" s="97"/>
      <c r="M1348" s="97"/>
      <c r="N1348" s="97"/>
    </row>
    <row r="1349" spans="8:14" x14ac:dyDescent="0.25">
      <c r="H1349" s="294"/>
      <c r="I1349" s="294"/>
      <c r="J1349" s="294"/>
      <c r="L1349" s="97"/>
      <c r="M1349" s="97"/>
      <c r="N1349" s="97"/>
    </row>
    <row r="1350" spans="8:14" x14ac:dyDescent="0.25">
      <c r="H1350" s="294"/>
      <c r="I1350" s="294"/>
      <c r="J1350" s="294"/>
      <c r="L1350" s="97"/>
      <c r="M1350" s="97"/>
      <c r="N1350" s="97"/>
    </row>
    <row r="1351" spans="8:14" x14ac:dyDescent="0.25">
      <c r="H1351" s="294"/>
      <c r="I1351" s="294"/>
      <c r="J1351" s="294"/>
      <c r="L1351" s="97"/>
      <c r="M1351" s="97"/>
      <c r="N1351" s="97"/>
    </row>
    <row r="1352" spans="8:14" x14ac:dyDescent="0.25">
      <c r="H1352" s="294"/>
      <c r="I1352" s="294"/>
      <c r="J1352" s="294"/>
      <c r="L1352" s="97"/>
      <c r="M1352" s="97"/>
      <c r="N1352" s="97"/>
    </row>
    <row r="1353" spans="8:14" x14ac:dyDescent="0.25">
      <c r="H1353" s="294"/>
      <c r="I1353" s="294"/>
      <c r="J1353" s="294"/>
      <c r="L1353" s="97"/>
      <c r="M1353" s="97"/>
      <c r="N1353" s="97"/>
    </row>
    <row r="1354" spans="8:14" x14ac:dyDescent="0.25">
      <c r="H1354" s="294"/>
      <c r="I1354" s="294"/>
      <c r="J1354" s="294"/>
      <c r="L1354" s="97"/>
      <c r="M1354" s="97"/>
      <c r="N1354" s="97"/>
    </row>
    <row r="1355" spans="8:14" x14ac:dyDescent="0.25">
      <c r="H1355" s="294"/>
      <c r="I1355" s="294"/>
      <c r="J1355" s="294"/>
      <c r="L1355" s="97"/>
      <c r="M1355" s="97"/>
      <c r="N1355" s="97"/>
    </row>
    <row r="1356" spans="8:14" x14ac:dyDescent="0.25">
      <c r="H1356" s="294"/>
      <c r="I1356" s="294"/>
      <c r="J1356" s="294"/>
      <c r="L1356" s="97"/>
      <c r="M1356" s="97"/>
      <c r="N1356" s="97"/>
    </row>
    <row r="1357" spans="8:14" x14ac:dyDescent="0.25">
      <c r="H1357" s="294"/>
      <c r="I1357" s="294"/>
      <c r="J1357" s="294"/>
      <c r="L1357" s="97"/>
      <c r="M1357" s="97"/>
      <c r="N1357" s="97"/>
    </row>
    <row r="1358" spans="8:14" x14ac:dyDescent="0.25">
      <c r="H1358" s="294"/>
      <c r="I1358" s="294"/>
      <c r="J1358" s="294"/>
      <c r="L1358" s="97"/>
      <c r="M1358" s="97"/>
      <c r="N1358" s="97"/>
    </row>
    <row r="1359" spans="8:14" x14ac:dyDescent="0.25">
      <c r="H1359" s="294"/>
      <c r="I1359" s="294"/>
      <c r="J1359" s="294"/>
      <c r="L1359" s="97"/>
      <c r="M1359" s="97"/>
      <c r="N1359" s="97"/>
    </row>
    <row r="1360" spans="8:14" x14ac:dyDescent="0.25">
      <c r="H1360" s="294"/>
      <c r="I1360" s="294"/>
      <c r="J1360" s="294"/>
      <c r="L1360" s="97"/>
      <c r="M1360" s="97"/>
      <c r="N1360" s="97"/>
    </row>
    <row r="1361" spans="8:14" x14ac:dyDescent="0.25">
      <c r="H1361" s="294"/>
      <c r="I1361" s="294"/>
      <c r="J1361" s="294"/>
      <c r="L1361" s="97"/>
      <c r="M1361" s="97"/>
      <c r="N1361" s="97"/>
    </row>
    <row r="1362" spans="8:14" x14ac:dyDescent="0.25">
      <c r="H1362" s="294"/>
      <c r="I1362" s="294"/>
      <c r="J1362" s="294"/>
      <c r="L1362" s="97"/>
      <c r="M1362" s="97"/>
      <c r="N1362" s="97"/>
    </row>
    <row r="1363" spans="8:14" x14ac:dyDescent="0.25">
      <c r="H1363" s="294"/>
      <c r="I1363" s="294"/>
      <c r="J1363" s="294"/>
      <c r="L1363" s="97"/>
      <c r="M1363" s="97"/>
      <c r="N1363" s="97"/>
    </row>
    <row r="1364" spans="8:14" x14ac:dyDescent="0.25">
      <c r="H1364" s="294"/>
      <c r="I1364" s="294"/>
      <c r="J1364" s="294"/>
      <c r="L1364" s="97"/>
      <c r="M1364" s="97"/>
      <c r="N1364" s="97"/>
    </row>
    <row r="1365" spans="8:14" x14ac:dyDescent="0.25">
      <c r="H1365" s="294"/>
      <c r="I1365" s="294"/>
      <c r="J1365" s="294"/>
      <c r="L1365" s="97"/>
      <c r="M1365" s="97"/>
      <c r="N1365" s="97"/>
    </row>
    <row r="1366" spans="8:14" x14ac:dyDescent="0.25">
      <c r="H1366" s="294"/>
      <c r="I1366" s="294"/>
      <c r="J1366" s="294"/>
      <c r="L1366" s="97"/>
      <c r="M1366" s="97"/>
      <c r="N1366" s="97"/>
    </row>
    <row r="1367" spans="8:14" x14ac:dyDescent="0.25">
      <c r="H1367" s="294"/>
      <c r="I1367" s="294"/>
      <c r="J1367" s="294"/>
      <c r="L1367" s="97"/>
      <c r="M1367" s="97"/>
      <c r="N1367" s="97"/>
    </row>
    <row r="1368" spans="8:14" x14ac:dyDescent="0.25">
      <c r="H1368" s="294"/>
      <c r="I1368" s="294"/>
      <c r="J1368" s="294"/>
      <c r="L1368" s="97"/>
      <c r="M1368" s="97"/>
      <c r="N1368" s="97"/>
    </row>
    <row r="1369" spans="8:14" x14ac:dyDescent="0.25">
      <c r="H1369" s="294"/>
      <c r="I1369" s="294"/>
      <c r="J1369" s="294"/>
      <c r="L1369" s="97"/>
      <c r="M1369" s="97"/>
      <c r="N1369" s="97"/>
    </row>
    <row r="1370" spans="8:14" x14ac:dyDescent="0.25">
      <c r="H1370" s="294"/>
      <c r="I1370" s="294"/>
      <c r="J1370" s="294"/>
      <c r="L1370" s="97"/>
      <c r="M1370" s="97"/>
      <c r="N1370" s="97"/>
    </row>
    <row r="1371" spans="8:14" x14ac:dyDescent="0.25">
      <c r="H1371" s="294"/>
      <c r="I1371" s="294"/>
      <c r="J1371" s="294"/>
      <c r="L1371" s="97"/>
      <c r="M1371" s="97"/>
      <c r="N1371" s="97"/>
    </row>
    <row r="1372" spans="8:14" x14ac:dyDescent="0.25">
      <c r="H1372" s="294"/>
      <c r="I1372" s="294"/>
      <c r="J1372" s="294"/>
      <c r="L1372" s="97"/>
      <c r="M1372" s="97"/>
      <c r="N1372" s="97"/>
    </row>
    <row r="1373" spans="8:14" x14ac:dyDescent="0.25">
      <c r="H1373" s="294"/>
      <c r="I1373" s="294"/>
      <c r="J1373" s="294"/>
      <c r="L1373" s="97"/>
      <c r="M1373" s="97"/>
      <c r="N1373" s="97"/>
    </row>
    <row r="1374" spans="8:14" x14ac:dyDescent="0.25">
      <c r="H1374" s="294"/>
      <c r="I1374" s="294"/>
      <c r="J1374" s="294"/>
      <c r="L1374" s="97"/>
      <c r="M1374" s="97"/>
      <c r="N1374" s="97"/>
    </row>
    <row r="1375" spans="8:14" x14ac:dyDescent="0.25">
      <c r="H1375" s="294"/>
      <c r="I1375" s="294"/>
      <c r="J1375" s="294"/>
      <c r="L1375" s="97"/>
      <c r="M1375" s="97"/>
      <c r="N1375" s="97"/>
    </row>
    <row r="1376" spans="8:14" x14ac:dyDescent="0.25">
      <c r="H1376" s="294"/>
      <c r="I1376" s="294"/>
      <c r="J1376" s="294"/>
      <c r="L1376" s="97"/>
      <c r="M1376" s="97"/>
      <c r="N1376" s="97"/>
    </row>
    <row r="1377" spans="8:14" x14ac:dyDescent="0.25">
      <c r="H1377" s="294"/>
      <c r="I1377" s="294"/>
      <c r="J1377" s="294"/>
      <c r="L1377" s="97"/>
      <c r="M1377" s="97"/>
      <c r="N1377" s="97"/>
    </row>
    <row r="1378" spans="8:14" x14ac:dyDescent="0.25">
      <c r="H1378" s="294"/>
      <c r="I1378" s="294"/>
      <c r="J1378" s="294"/>
      <c r="L1378" s="97"/>
      <c r="M1378" s="97"/>
      <c r="N1378" s="97"/>
    </row>
    <row r="1379" spans="8:14" x14ac:dyDescent="0.25">
      <c r="H1379" s="294"/>
      <c r="I1379" s="294"/>
      <c r="J1379" s="294"/>
      <c r="L1379" s="97"/>
      <c r="M1379" s="97"/>
      <c r="N1379" s="97"/>
    </row>
    <row r="1380" spans="8:14" x14ac:dyDescent="0.25">
      <c r="H1380" s="294"/>
      <c r="I1380" s="294"/>
      <c r="J1380" s="294"/>
      <c r="L1380" s="97"/>
      <c r="M1380" s="97"/>
      <c r="N1380" s="97"/>
    </row>
    <row r="1381" spans="8:14" x14ac:dyDescent="0.25">
      <c r="H1381" s="294"/>
      <c r="I1381" s="294"/>
      <c r="J1381" s="294"/>
      <c r="L1381" s="97"/>
      <c r="M1381" s="97"/>
      <c r="N1381" s="97"/>
    </row>
    <row r="1382" spans="8:14" x14ac:dyDescent="0.25">
      <c r="H1382" s="294"/>
      <c r="I1382" s="294"/>
      <c r="J1382" s="294"/>
      <c r="L1382" s="97"/>
      <c r="M1382" s="97"/>
      <c r="N1382" s="97"/>
    </row>
    <row r="1383" spans="8:14" x14ac:dyDescent="0.25">
      <c r="H1383" s="294"/>
      <c r="I1383" s="294"/>
      <c r="J1383" s="294"/>
      <c r="L1383" s="97"/>
      <c r="M1383" s="97"/>
      <c r="N1383" s="97"/>
    </row>
    <row r="1384" spans="8:14" x14ac:dyDescent="0.25">
      <c r="H1384" s="294"/>
      <c r="I1384" s="294"/>
      <c r="J1384" s="294"/>
      <c r="L1384" s="97"/>
      <c r="M1384" s="97"/>
      <c r="N1384" s="97"/>
    </row>
    <row r="1385" spans="8:14" x14ac:dyDescent="0.25">
      <c r="H1385" s="294"/>
      <c r="I1385" s="294"/>
      <c r="J1385" s="294"/>
      <c r="L1385" s="97"/>
      <c r="M1385" s="97"/>
      <c r="N1385" s="97"/>
    </row>
    <row r="1386" spans="8:14" x14ac:dyDescent="0.25">
      <c r="H1386" s="294"/>
      <c r="I1386" s="294"/>
      <c r="J1386" s="294"/>
      <c r="L1386" s="97"/>
      <c r="M1386" s="97"/>
      <c r="N1386" s="97"/>
    </row>
    <row r="1387" spans="8:14" x14ac:dyDescent="0.25">
      <c r="H1387" s="294"/>
      <c r="I1387" s="294"/>
      <c r="J1387" s="294"/>
      <c r="L1387" s="97"/>
      <c r="M1387" s="97"/>
      <c r="N1387" s="97"/>
    </row>
    <row r="1388" spans="8:14" x14ac:dyDescent="0.25">
      <c r="H1388" s="294"/>
      <c r="I1388" s="294"/>
      <c r="J1388" s="294"/>
      <c r="L1388" s="97"/>
      <c r="M1388" s="97"/>
      <c r="N1388" s="97"/>
    </row>
    <row r="1389" spans="8:14" x14ac:dyDescent="0.25">
      <c r="H1389" s="294"/>
      <c r="I1389" s="294"/>
      <c r="J1389" s="294"/>
      <c r="L1389" s="97"/>
      <c r="M1389" s="97"/>
      <c r="N1389" s="97"/>
    </row>
    <row r="1390" spans="8:14" x14ac:dyDescent="0.25">
      <c r="H1390" s="294"/>
      <c r="I1390" s="294"/>
      <c r="J1390" s="294"/>
      <c r="L1390" s="97"/>
      <c r="M1390" s="97"/>
      <c r="N1390" s="97"/>
    </row>
    <row r="1391" spans="8:14" x14ac:dyDescent="0.25">
      <c r="H1391" s="294"/>
      <c r="I1391" s="294"/>
      <c r="J1391" s="294"/>
      <c r="L1391" s="97"/>
      <c r="M1391" s="97"/>
      <c r="N1391" s="97"/>
    </row>
    <row r="1392" spans="8:14" x14ac:dyDescent="0.25">
      <c r="H1392" s="294"/>
      <c r="I1392" s="294"/>
      <c r="J1392" s="294"/>
      <c r="L1392" s="97"/>
      <c r="M1392" s="97"/>
      <c r="N1392" s="97"/>
    </row>
    <row r="1393" spans="8:14" x14ac:dyDescent="0.25">
      <c r="H1393" s="294"/>
      <c r="I1393" s="294"/>
      <c r="J1393" s="294"/>
      <c r="L1393" s="97"/>
      <c r="M1393" s="97"/>
      <c r="N1393" s="97"/>
    </row>
    <row r="1394" spans="8:14" x14ac:dyDescent="0.25">
      <c r="H1394" s="294"/>
      <c r="I1394" s="294"/>
      <c r="J1394" s="294"/>
      <c r="L1394" s="97"/>
      <c r="M1394" s="97"/>
      <c r="N1394" s="97"/>
    </row>
    <row r="1395" spans="8:14" x14ac:dyDescent="0.25">
      <c r="H1395" s="294"/>
      <c r="I1395" s="294"/>
      <c r="J1395" s="294"/>
      <c r="L1395" s="97"/>
      <c r="M1395" s="97"/>
      <c r="N1395" s="97"/>
    </row>
    <row r="1396" spans="8:14" x14ac:dyDescent="0.25">
      <c r="H1396" s="294"/>
      <c r="I1396" s="294"/>
      <c r="J1396" s="294"/>
      <c r="L1396" s="97"/>
      <c r="M1396" s="97"/>
      <c r="N1396" s="97"/>
    </row>
    <row r="1397" spans="8:14" x14ac:dyDescent="0.25">
      <c r="H1397" s="294"/>
      <c r="I1397" s="294"/>
      <c r="J1397" s="294"/>
      <c r="L1397" s="97"/>
      <c r="M1397" s="97"/>
      <c r="N1397" s="97"/>
    </row>
    <row r="1398" spans="8:14" x14ac:dyDescent="0.25">
      <c r="H1398" s="294"/>
      <c r="I1398" s="294"/>
      <c r="J1398" s="294"/>
      <c r="L1398" s="97"/>
      <c r="M1398" s="97"/>
      <c r="N1398" s="97"/>
    </row>
    <row r="1399" spans="8:14" x14ac:dyDescent="0.25">
      <c r="H1399" s="294"/>
      <c r="I1399" s="294"/>
      <c r="J1399" s="294"/>
      <c r="L1399" s="97"/>
      <c r="M1399" s="97"/>
      <c r="N1399" s="97"/>
    </row>
    <row r="1400" spans="8:14" x14ac:dyDescent="0.25">
      <c r="H1400" s="294"/>
      <c r="I1400" s="294"/>
      <c r="J1400" s="294"/>
      <c r="L1400" s="97"/>
      <c r="M1400" s="97"/>
      <c r="N1400" s="97"/>
    </row>
    <row r="1401" spans="8:14" x14ac:dyDescent="0.25">
      <c r="H1401" s="294"/>
      <c r="I1401" s="294"/>
      <c r="J1401" s="294"/>
      <c r="L1401" s="97"/>
      <c r="M1401" s="97"/>
      <c r="N1401" s="97"/>
    </row>
    <row r="1402" spans="8:14" x14ac:dyDescent="0.25">
      <c r="H1402" s="294"/>
      <c r="I1402" s="294"/>
      <c r="J1402" s="294"/>
      <c r="L1402" s="97"/>
      <c r="M1402" s="97"/>
      <c r="N1402" s="97"/>
    </row>
    <row r="1403" spans="8:14" x14ac:dyDescent="0.25">
      <c r="H1403" s="294"/>
      <c r="I1403" s="294"/>
      <c r="J1403" s="294"/>
      <c r="L1403" s="97"/>
      <c r="M1403" s="97"/>
      <c r="N1403" s="97"/>
    </row>
    <row r="1404" spans="8:14" x14ac:dyDescent="0.25">
      <c r="H1404" s="294"/>
      <c r="I1404" s="294"/>
      <c r="J1404" s="294"/>
      <c r="L1404" s="97"/>
      <c r="M1404" s="97"/>
      <c r="N1404" s="97"/>
    </row>
    <row r="1405" spans="8:14" x14ac:dyDescent="0.25">
      <c r="H1405" s="294"/>
      <c r="I1405" s="294"/>
      <c r="J1405" s="294"/>
      <c r="L1405" s="97"/>
      <c r="M1405" s="97"/>
      <c r="N1405" s="97"/>
    </row>
    <row r="1406" spans="8:14" x14ac:dyDescent="0.25">
      <c r="H1406" s="294"/>
      <c r="I1406" s="294"/>
      <c r="J1406" s="294"/>
      <c r="L1406" s="97"/>
      <c r="M1406" s="97"/>
      <c r="N1406" s="97"/>
    </row>
    <row r="1407" spans="8:14" x14ac:dyDescent="0.25">
      <c r="H1407" s="294"/>
      <c r="I1407" s="294"/>
      <c r="J1407" s="294"/>
      <c r="L1407" s="97"/>
      <c r="M1407" s="97"/>
      <c r="N1407" s="97"/>
    </row>
    <row r="1408" spans="8:14" x14ac:dyDescent="0.25">
      <c r="H1408" s="294"/>
      <c r="I1408" s="294"/>
      <c r="J1408" s="294"/>
      <c r="L1408" s="97"/>
      <c r="M1408" s="97"/>
      <c r="N1408" s="97"/>
    </row>
    <row r="1409" spans="8:14" x14ac:dyDescent="0.25">
      <c r="H1409" s="294"/>
      <c r="I1409" s="294"/>
      <c r="J1409" s="294"/>
      <c r="L1409" s="97"/>
      <c r="M1409" s="97"/>
      <c r="N1409" s="97"/>
    </row>
    <row r="1410" spans="8:14" x14ac:dyDescent="0.25">
      <c r="H1410" s="294"/>
      <c r="I1410" s="294"/>
      <c r="J1410" s="294"/>
      <c r="L1410" s="97"/>
      <c r="M1410" s="97"/>
      <c r="N1410" s="97"/>
    </row>
    <row r="1411" spans="8:14" x14ac:dyDescent="0.25">
      <c r="H1411" s="294"/>
      <c r="I1411" s="294"/>
      <c r="J1411" s="294"/>
      <c r="L1411" s="97"/>
      <c r="M1411" s="97"/>
      <c r="N1411" s="97"/>
    </row>
    <row r="1412" spans="8:14" x14ac:dyDescent="0.25">
      <c r="H1412" s="294"/>
      <c r="I1412" s="294"/>
      <c r="J1412" s="294"/>
      <c r="L1412" s="97"/>
      <c r="M1412" s="97"/>
      <c r="N1412" s="97"/>
    </row>
    <row r="1413" spans="8:14" x14ac:dyDescent="0.25">
      <c r="H1413" s="294"/>
      <c r="I1413" s="294"/>
      <c r="J1413" s="294"/>
      <c r="L1413" s="97"/>
      <c r="M1413" s="97"/>
      <c r="N1413" s="97"/>
    </row>
    <row r="1414" spans="8:14" x14ac:dyDescent="0.25">
      <c r="H1414" s="294"/>
      <c r="I1414" s="294"/>
      <c r="J1414" s="294"/>
      <c r="L1414" s="97"/>
      <c r="M1414" s="97"/>
      <c r="N1414" s="97"/>
    </row>
    <row r="1415" spans="8:14" x14ac:dyDescent="0.25">
      <c r="H1415" s="294"/>
      <c r="I1415" s="294"/>
      <c r="J1415" s="294"/>
      <c r="L1415" s="97"/>
      <c r="M1415" s="97"/>
      <c r="N1415" s="97"/>
    </row>
    <row r="1416" spans="8:14" x14ac:dyDescent="0.25">
      <c r="H1416" s="294"/>
      <c r="I1416" s="294"/>
      <c r="J1416" s="294"/>
      <c r="L1416" s="97"/>
      <c r="M1416" s="97"/>
      <c r="N1416" s="97"/>
    </row>
    <row r="1417" spans="8:14" x14ac:dyDescent="0.25">
      <c r="H1417" s="294"/>
      <c r="I1417" s="294"/>
      <c r="J1417" s="294"/>
      <c r="L1417" s="97"/>
      <c r="M1417" s="97"/>
      <c r="N1417" s="97"/>
    </row>
    <row r="1418" spans="8:14" x14ac:dyDescent="0.25">
      <c r="H1418" s="294"/>
      <c r="I1418" s="294"/>
      <c r="J1418" s="294"/>
      <c r="L1418" s="97"/>
      <c r="M1418" s="97"/>
      <c r="N1418" s="97"/>
    </row>
    <row r="1419" spans="8:14" x14ac:dyDescent="0.25">
      <c r="H1419" s="294"/>
      <c r="I1419" s="294"/>
      <c r="J1419" s="294"/>
      <c r="L1419" s="97"/>
      <c r="M1419" s="97"/>
      <c r="N1419" s="97"/>
    </row>
    <row r="1420" spans="8:14" x14ac:dyDescent="0.25">
      <c r="H1420" s="294"/>
      <c r="I1420" s="294"/>
      <c r="J1420" s="294"/>
      <c r="L1420" s="97"/>
      <c r="M1420" s="97"/>
      <c r="N1420" s="97"/>
    </row>
    <row r="1421" spans="8:14" x14ac:dyDescent="0.25">
      <c r="H1421" s="294"/>
      <c r="I1421" s="294"/>
      <c r="J1421" s="294"/>
      <c r="L1421" s="97"/>
      <c r="M1421" s="97"/>
      <c r="N1421" s="97"/>
    </row>
    <row r="1422" spans="8:14" x14ac:dyDescent="0.25">
      <c r="H1422" s="294"/>
      <c r="I1422" s="294"/>
      <c r="J1422" s="294"/>
      <c r="L1422" s="97"/>
      <c r="M1422" s="97"/>
      <c r="N1422" s="97"/>
    </row>
    <row r="1423" spans="8:14" x14ac:dyDescent="0.25">
      <c r="H1423" s="294"/>
      <c r="I1423" s="294"/>
      <c r="J1423" s="294"/>
      <c r="L1423" s="97"/>
      <c r="M1423" s="97"/>
      <c r="N1423" s="97"/>
    </row>
    <row r="1424" spans="8:14" x14ac:dyDescent="0.25">
      <c r="H1424" s="294"/>
      <c r="I1424" s="294"/>
      <c r="J1424" s="294"/>
      <c r="L1424" s="97"/>
      <c r="M1424" s="97"/>
      <c r="N1424" s="97"/>
    </row>
    <row r="1425" spans="8:14" x14ac:dyDescent="0.25">
      <c r="H1425" s="294"/>
      <c r="I1425" s="294"/>
      <c r="J1425" s="294"/>
      <c r="L1425" s="97"/>
      <c r="M1425" s="97"/>
      <c r="N1425" s="97"/>
    </row>
    <row r="1426" spans="8:14" x14ac:dyDescent="0.25">
      <c r="H1426" s="294"/>
      <c r="I1426" s="294"/>
      <c r="J1426" s="294"/>
      <c r="L1426" s="97"/>
      <c r="M1426" s="97"/>
      <c r="N1426" s="97"/>
    </row>
    <row r="1427" spans="8:14" x14ac:dyDescent="0.25">
      <c r="H1427" s="294"/>
      <c r="I1427" s="294"/>
      <c r="J1427" s="294"/>
      <c r="L1427" s="97"/>
      <c r="M1427" s="97"/>
      <c r="N1427" s="97"/>
    </row>
    <row r="1428" spans="8:14" x14ac:dyDescent="0.25">
      <c r="H1428" s="294"/>
      <c r="I1428" s="294"/>
      <c r="J1428" s="294"/>
      <c r="L1428" s="97"/>
      <c r="M1428" s="97"/>
      <c r="N1428" s="97"/>
    </row>
    <row r="1429" spans="8:14" x14ac:dyDescent="0.25">
      <c r="H1429" s="294"/>
      <c r="I1429" s="294"/>
      <c r="J1429" s="294"/>
      <c r="L1429" s="97"/>
      <c r="M1429" s="97"/>
      <c r="N1429" s="97"/>
    </row>
    <row r="1430" spans="8:14" x14ac:dyDescent="0.25">
      <c r="H1430" s="294"/>
      <c r="I1430" s="294"/>
      <c r="J1430" s="294"/>
      <c r="L1430" s="97"/>
      <c r="M1430" s="97"/>
      <c r="N1430" s="97"/>
    </row>
    <row r="1431" spans="8:14" x14ac:dyDescent="0.25">
      <c r="H1431" s="294"/>
      <c r="I1431" s="294"/>
      <c r="J1431" s="294"/>
      <c r="L1431" s="97"/>
      <c r="M1431" s="97"/>
      <c r="N1431" s="97"/>
    </row>
    <row r="1432" spans="8:14" x14ac:dyDescent="0.25">
      <c r="H1432" s="294"/>
      <c r="I1432" s="294"/>
      <c r="J1432" s="294"/>
      <c r="L1432" s="97"/>
      <c r="M1432" s="97"/>
      <c r="N1432" s="97"/>
    </row>
    <row r="1433" spans="8:14" x14ac:dyDescent="0.25">
      <c r="H1433" s="294"/>
      <c r="I1433" s="294"/>
      <c r="J1433" s="294"/>
      <c r="L1433" s="97"/>
      <c r="M1433" s="97"/>
      <c r="N1433" s="97"/>
    </row>
    <row r="1434" spans="8:14" x14ac:dyDescent="0.25">
      <c r="H1434" s="294"/>
      <c r="I1434" s="294"/>
      <c r="J1434" s="294"/>
      <c r="L1434" s="97"/>
      <c r="M1434" s="97"/>
      <c r="N1434" s="97"/>
    </row>
    <row r="1435" spans="8:14" x14ac:dyDescent="0.25">
      <c r="H1435" s="294"/>
      <c r="I1435" s="294"/>
      <c r="J1435" s="294"/>
      <c r="L1435" s="97"/>
      <c r="M1435" s="97"/>
      <c r="N1435" s="97"/>
    </row>
    <row r="1436" spans="8:14" x14ac:dyDescent="0.25">
      <c r="H1436" s="294"/>
      <c r="I1436" s="294"/>
      <c r="J1436" s="294"/>
      <c r="L1436" s="97"/>
      <c r="M1436" s="97"/>
      <c r="N1436" s="97"/>
    </row>
    <row r="1437" spans="8:14" x14ac:dyDescent="0.25">
      <c r="H1437" s="294"/>
      <c r="I1437" s="294"/>
      <c r="J1437" s="294"/>
      <c r="L1437" s="97"/>
      <c r="M1437" s="97"/>
      <c r="N1437" s="97"/>
    </row>
    <row r="1438" spans="8:14" x14ac:dyDescent="0.25">
      <c r="H1438" s="294"/>
      <c r="I1438" s="294"/>
      <c r="J1438" s="294"/>
      <c r="L1438" s="97"/>
      <c r="M1438" s="97"/>
      <c r="N1438" s="97"/>
    </row>
    <row r="1439" spans="8:14" x14ac:dyDescent="0.25">
      <c r="H1439" s="294"/>
      <c r="I1439" s="294"/>
      <c r="J1439" s="294"/>
      <c r="L1439" s="97"/>
      <c r="M1439" s="97"/>
      <c r="N1439" s="97"/>
    </row>
    <row r="1440" spans="8:14" x14ac:dyDescent="0.25">
      <c r="H1440" s="294"/>
      <c r="I1440" s="294"/>
      <c r="J1440" s="294"/>
      <c r="L1440" s="97"/>
      <c r="M1440" s="97"/>
      <c r="N1440" s="97"/>
    </row>
    <row r="1441" spans="8:14" x14ac:dyDescent="0.25">
      <c r="H1441" s="294"/>
      <c r="I1441" s="294"/>
      <c r="J1441" s="294"/>
      <c r="L1441" s="97"/>
      <c r="M1441" s="97"/>
      <c r="N1441" s="97"/>
    </row>
    <row r="1442" spans="8:14" x14ac:dyDescent="0.25">
      <c r="H1442" s="294"/>
      <c r="I1442" s="294"/>
      <c r="J1442" s="294"/>
      <c r="L1442" s="97"/>
      <c r="M1442" s="97"/>
      <c r="N1442" s="97"/>
    </row>
    <row r="1443" spans="8:14" x14ac:dyDescent="0.25">
      <c r="H1443" s="294"/>
      <c r="I1443" s="294"/>
      <c r="J1443" s="294"/>
      <c r="L1443" s="97"/>
      <c r="M1443" s="97"/>
      <c r="N1443" s="97"/>
    </row>
    <row r="1444" spans="8:14" x14ac:dyDescent="0.25">
      <c r="H1444" s="294"/>
      <c r="I1444" s="294"/>
      <c r="J1444" s="294"/>
      <c r="L1444" s="97"/>
      <c r="M1444" s="97"/>
      <c r="N1444" s="97"/>
    </row>
    <row r="1445" spans="8:14" x14ac:dyDescent="0.25">
      <c r="H1445" s="294"/>
      <c r="I1445" s="294"/>
      <c r="J1445" s="294"/>
      <c r="L1445" s="97"/>
      <c r="M1445" s="97"/>
      <c r="N1445" s="97"/>
    </row>
    <row r="1446" spans="8:14" x14ac:dyDescent="0.25">
      <c r="H1446" s="294"/>
      <c r="I1446" s="294"/>
      <c r="J1446" s="294"/>
      <c r="L1446" s="97"/>
      <c r="M1446" s="97"/>
      <c r="N1446" s="97"/>
    </row>
    <row r="1447" spans="8:14" x14ac:dyDescent="0.25">
      <c r="H1447" s="294"/>
      <c r="I1447" s="294"/>
      <c r="J1447" s="294"/>
      <c r="L1447" s="97"/>
      <c r="M1447" s="97"/>
      <c r="N1447" s="97"/>
    </row>
    <row r="1448" spans="8:14" x14ac:dyDescent="0.25">
      <c r="H1448" s="294"/>
      <c r="I1448" s="294"/>
      <c r="J1448" s="294"/>
      <c r="L1448" s="97"/>
      <c r="M1448" s="97"/>
      <c r="N1448" s="97"/>
    </row>
    <row r="1449" spans="8:14" x14ac:dyDescent="0.25">
      <c r="H1449" s="294"/>
      <c r="I1449" s="294"/>
      <c r="J1449" s="294"/>
      <c r="L1449" s="97"/>
      <c r="M1449" s="97"/>
      <c r="N1449" s="97"/>
    </row>
    <row r="1450" spans="8:14" x14ac:dyDescent="0.25">
      <c r="H1450" s="294"/>
      <c r="I1450" s="294"/>
      <c r="J1450" s="294"/>
      <c r="L1450" s="97"/>
      <c r="M1450" s="97"/>
      <c r="N1450" s="97"/>
    </row>
    <row r="1451" spans="8:14" x14ac:dyDescent="0.25">
      <c r="H1451" s="294"/>
      <c r="I1451" s="294"/>
      <c r="J1451" s="294"/>
      <c r="L1451" s="97"/>
      <c r="M1451" s="97"/>
      <c r="N1451" s="97"/>
    </row>
    <row r="1452" spans="8:14" x14ac:dyDescent="0.25">
      <c r="H1452" s="294"/>
      <c r="I1452" s="294"/>
      <c r="J1452" s="294"/>
      <c r="L1452" s="97"/>
      <c r="M1452" s="97"/>
      <c r="N1452" s="97"/>
    </row>
    <row r="1453" spans="8:14" x14ac:dyDescent="0.25">
      <c r="H1453" s="294"/>
      <c r="I1453" s="294"/>
      <c r="J1453" s="294"/>
      <c r="L1453" s="97"/>
      <c r="M1453" s="97"/>
      <c r="N1453" s="97"/>
    </row>
    <row r="1454" spans="8:14" x14ac:dyDescent="0.25">
      <c r="H1454" s="294"/>
      <c r="I1454" s="294"/>
      <c r="J1454" s="294"/>
      <c r="L1454" s="97"/>
      <c r="M1454" s="97"/>
      <c r="N1454" s="97"/>
    </row>
    <row r="1455" spans="8:14" x14ac:dyDescent="0.25">
      <c r="H1455" s="294"/>
      <c r="I1455" s="294"/>
      <c r="J1455" s="294"/>
      <c r="L1455" s="97"/>
      <c r="M1455" s="97"/>
      <c r="N1455" s="97"/>
    </row>
    <row r="1456" spans="8:14" x14ac:dyDescent="0.25">
      <c r="H1456" s="294"/>
      <c r="I1456" s="294"/>
      <c r="J1456" s="294"/>
      <c r="L1456" s="97"/>
      <c r="M1456" s="97"/>
      <c r="N1456" s="97"/>
    </row>
    <row r="1457" spans="8:14" x14ac:dyDescent="0.25">
      <c r="H1457" s="294"/>
      <c r="I1457" s="294"/>
      <c r="J1457" s="294"/>
      <c r="L1457" s="97"/>
      <c r="M1457" s="97"/>
      <c r="N1457" s="97"/>
    </row>
    <row r="1458" spans="8:14" x14ac:dyDescent="0.25">
      <c r="H1458" s="294"/>
      <c r="I1458" s="294"/>
      <c r="J1458" s="294"/>
      <c r="L1458" s="97"/>
      <c r="M1458" s="97"/>
      <c r="N1458" s="97"/>
    </row>
    <row r="1459" spans="8:14" x14ac:dyDescent="0.25">
      <c r="H1459" s="294"/>
      <c r="I1459" s="294"/>
      <c r="J1459" s="294"/>
      <c r="L1459" s="97"/>
      <c r="M1459" s="97"/>
      <c r="N1459" s="97"/>
    </row>
    <row r="1460" spans="8:14" x14ac:dyDescent="0.25">
      <c r="H1460" s="294"/>
      <c r="I1460" s="294"/>
      <c r="J1460" s="294"/>
      <c r="L1460" s="97"/>
      <c r="M1460" s="97"/>
      <c r="N1460" s="97"/>
    </row>
    <row r="1461" spans="8:14" x14ac:dyDescent="0.25">
      <c r="H1461" s="294"/>
      <c r="I1461" s="294"/>
      <c r="J1461" s="294"/>
      <c r="L1461" s="97"/>
      <c r="M1461" s="97"/>
      <c r="N1461" s="97"/>
    </row>
    <row r="1462" spans="8:14" x14ac:dyDescent="0.25">
      <c r="H1462" s="294"/>
      <c r="I1462" s="294"/>
      <c r="J1462" s="294"/>
      <c r="L1462" s="97"/>
      <c r="M1462" s="97"/>
      <c r="N1462" s="97"/>
    </row>
    <row r="1463" spans="8:14" x14ac:dyDescent="0.25">
      <c r="H1463" s="294"/>
      <c r="I1463" s="294"/>
      <c r="J1463" s="294"/>
      <c r="L1463" s="97"/>
      <c r="M1463" s="97"/>
      <c r="N1463" s="97"/>
    </row>
    <row r="1464" spans="8:14" x14ac:dyDescent="0.25">
      <c r="H1464" s="294"/>
      <c r="I1464" s="294"/>
      <c r="J1464" s="294"/>
      <c r="L1464" s="97"/>
      <c r="M1464" s="97"/>
      <c r="N1464" s="97"/>
    </row>
    <row r="1465" spans="8:14" x14ac:dyDescent="0.25">
      <c r="H1465" s="294"/>
      <c r="I1465" s="294"/>
      <c r="J1465" s="294"/>
      <c r="L1465" s="97"/>
      <c r="M1465" s="97"/>
      <c r="N1465" s="97"/>
    </row>
    <row r="1466" spans="8:14" x14ac:dyDescent="0.25">
      <c r="H1466" s="294"/>
      <c r="I1466" s="294"/>
      <c r="J1466" s="294"/>
      <c r="L1466" s="97"/>
      <c r="M1466" s="97"/>
      <c r="N1466" s="97"/>
    </row>
    <row r="1467" spans="8:14" x14ac:dyDescent="0.25">
      <c r="H1467" s="294"/>
      <c r="I1467" s="294"/>
      <c r="J1467" s="294"/>
      <c r="L1467" s="97"/>
      <c r="M1467" s="97"/>
      <c r="N1467" s="97"/>
    </row>
    <row r="1468" spans="8:14" x14ac:dyDescent="0.25">
      <c r="H1468" s="294"/>
      <c r="I1468" s="294"/>
      <c r="J1468" s="294"/>
      <c r="L1468" s="97"/>
      <c r="M1468" s="97"/>
      <c r="N1468" s="97"/>
    </row>
    <row r="1469" spans="8:14" x14ac:dyDescent="0.25">
      <c r="H1469" s="294"/>
      <c r="I1469" s="294"/>
      <c r="J1469" s="294"/>
      <c r="L1469" s="97"/>
      <c r="M1469" s="97"/>
      <c r="N1469" s="97"/>
    </row>
    <row r="1470" spans="8:14" x14ac:dyDescent="0.25">
      <c r="H1470" s="294"/>
      <c r="I1470" s="294"/>
      <c r="J1470" s="294"/>
      <c r="L1470" s="97"/>
      <c r="M1470" s="97"/>
      <c r="N1470" s="97"/>
    </row>
    <row r="1471" spans="8:14" x14ac:dyDescent="0.25">
      <c r="H1471" s="294"/>
      <c r="I1471" s="294"/>
      <c r="J1471" s="294"/>
      <c r="L1471" s="97"/>
      <c r="M1471" s="97"/>
      <c r="N1471" s="97"/>
    </row>
    <row r="1472" spans="8:14" x14ac:dyDescent="0.25">
      <c r="H1472" s="294"/>
      <c r="I1472" s="294"/>
      <c r="J1472" s="294"/>
      <c r="L1472" s="97"/>
      <c r="M1472" s="97"/>
      <c r="N1472" s="97"/>
    </row>
    <row r="1473" spans="8:14" x14ac:dyDescent="0.25">
      <c r="H1473" s="294"/>
      <c r="I1473" s="294"/>
      <c r="J1473" s="294"/>
      <c r="L1473" s="97"/>
      <c r="M1473" s="97"/>
      <c r="N1473" s="97"/>
    </row>
    <row r="1474" spans="8:14" x14ac:dyDescent="0.25">
      <c r="H1474" s="294"/>
      <c r="I1474" s="294"/>
      <c r="J1474" s="294"/>
      <c r="L1474" s="97"/>
      <c r="M1474" s="97"/>
      <c r="N1474" s="97"/>
    </row>
    <row r="1475" spans="8:14" x14ac:dyDescent="0.25">
      <c r="H1475" s="294"/>
      <c r="I1475" s="294"/>
      <c r="J1475" s="294"/>
      <c r="L1475" s="97"/>
      <c r="M1475" s="97"/>
      <c r="N1475" s="97"/>
    </row>
    <row r="1476" spans="8:14" x14ac:dyDescent="0.25">
      <c r="H1476" s="294"/>
      <c r="I1476" s="294"/>
      <c r="J1476" s="294"/>
      <c r="L1476" s="97"/>
      <c r="M1476" s="97"/>
      <c r="N1476" s="97"/>
    </row>
    <row r="1477" spans="8:14" x14ac:dyDescent="0.25">
      <c r="H1477" s="294"/>
      <c r="I1477" s="294"/>
      <c r="J1477" s="294"/>
      <c r="L1477" s="97"/>
      <c r="M1477" s="97"/>
      <c r="N1477" s="97"/>
    </row>
    <row r="1478" spans="8:14" x14ac:dyDescent="0.25">
      <c r="H1478" s="294"/>
      <c r="I1478" s="294"/>
      <c r="J1478" s="294"/>
      <c r="L1478" s="97"/>
      <c r="M1478" s="97"/>
      <c r="N1478" s="97"/>
    </row>
    <row r="1479" spans="8:14" x14ac:dyDescent="0.25">
      <c r="H1479" s="294"/>
      <c r="I1479" s="294"/>
      <c r="J1479" s="294"/>
      <c r="L1479" s="97"/>
      <c r="M1479" s="97"/>
      <c r="N1479" s="97"/>
    </row>
    <row r="1480" spans="8:14" x14ac:dyDescent="0.25">
      <c r="H1480" s="294"/>
      <c r="I1480" s="294"/>
      <c r="J1480" s="294"/>
      <c r="L1480" s="97"/>
      <c r="M1480" s="97"/>
      <c r="N1480" s="97"/>
    </row>
    <row r="1481" spans="8:14" x14ac:dyDescent="0.25">
      <c r="H1481" s="294"/>
      <c r="I1481" s="294"/>
      <c r="J1481" s="294"/>
      <c r="L1481" s="97"/>
      <c r="M1481" s="97"/>
      <c r="N1481" s="97"/>
    </row>
    <row r="1482" spans="8:14" x14ac:dyDescent="0.25">
      <c r="H1482" s="294"/>
      <c r="I1482" s="294"/>
      <c r="J1482" s="294"/>
      <c r="L1482" s="97"/>
      <c r="M1482" s="97"/>
      <c r="N1482" s="97"/>
    </row>
    <row r="1483" spans="8:14" x14ac:dyDescent="0.25">
      <c r="H1483" s="294"/>
      <c r="I1483" s="294"/>
      <c r="J1483" s="294"/>
      <c r="L1483" s="97"/>
      <c r="M1483" s="97"/>
      <c r="N1483" s="97"/>
    </row>
    <row r="1484" spans="8:14" x14ac:dyDescent="0.25">
      <c r="H1484" s="294"/>
      <c r="I1484" s="294"/>
      <c r="J1484" s="294"/>
      <c r="L1484" s="97"/>
      <c r="M1484" s="97"/>
      <c r="N1484" s="97"/>
    </row>
    <row r="1485" spans="8:14" x14ac:dyDescent="0.25">
      <c r="H1485" s="294"/>
      <c r="I1485" s="294"/>
      <c r="J1485" s="294"/>
      <c r="L1485" s="97"/>
      <c r="M1485" s="97"/>
      <c r="N1485" s="97"/>
    </row>
    <row r="1486" spans="8:14" x14ac:dyDescent="0.25">
      <c r="H1486" s="294"/>
      <c r="I1486" s="294"/>
      <c r="J1486" s="294"/>
      <c r="L1486" s="97"/>
      <c r="M1486" s="97"/>
      <c r="N1486" s="97"/>
    </row>
    <row r="1487" spans="8:14" x14ac:dyDescent="0.25">
      <c r="H1487" s="294"/>
      <c r="I1487" s="294"/>
      <c r="J1487" s="294"/>
      <c r="L1487" s="97"/>
      <c r="M1487" s="97"/>
      <c r="N1487" s="97"/>
    </row>
    <row r="1488" spans="8:14" x14ac:dyDescent="0.25">
      <c r="H1488" s="294"/>
      <c r="I1488" s="294"/>
      <c r="J1488" s="294"/>
      <c r="L1488" s="97"/>
      <c r="M1488" s="97"/>
      <c r="N1488" s="97"/>
    </row>
    <row r="1489" spans="8:14" x14ac:dyDescent="0.25">
      <c r="H1489" s="294"/>
      <c r="I1489" s="294"/>
      <c r="J1489" s="294"/>
      <c r="L1489" s="97"/>
      <c r="M1489" s="97"/>
      <c r="N1489" s="97"/>
    </row>
    <row r="1490" spans="8:14" x14ac:dyDescent="0.25">
      <c r="H1490" s="294"/>
      <c r="I1490" s="294"/>
      <c r="J1490" s="294"/>
      <c r="L1490" s="97"/>
      <c r="M1490" s="97"/>
      <c r="N1490" s="97"/>
    </row>
    <row r="1491" spans="8:14" x14ac:dyDescent="0.25">
      <c r="H1491" s="294"/>
      <c r="I1491" s="294"/>
      <c r="J1491" s="294"/>
      <c r="L1491" s="97"/>
      <c r="M1491" s="97"/>
      <c r="N1491" s="97"/>
    </row>
    <row r="1492" spans="8:14" x14ac:dyDescent="0.25">
      <c r="H1492" s="294"/>
      <c r="I1492" s="294"/>
      <c r="J1492" s="294"/>
      <c r="L1492" s="97"/>
      <c r="M1492" s="97"/>
      <c r="N1492" s="97"/>
    </row>
    <row r="1493" spans="8:14" x14ac:dyDescent="0.25">
      <c r="H1493" s="294"/>
      <c r="I1493" s="294"/>
      <c r="J1493" s="294"/>
      <c r="L1493" s="97"/>
      <c r="M1493" s="97"/>
      <c r="N1493" s="97"/>
    </row>
    <row r="1494" spans="8:14" x14ac:dyDescent="0.25">
      <c r="H1494" s="294"/>
      <c r="I1494" s="294"/>
      <c r="J1494" s="294"/>
      <c r="L1494" s="97"/>
      <c r="M1494" s="97"/>
      <c r="N1494" s="97"/>
    </row>
    <row r="1495" spans="8:14" x14ac:dyDescent="0.25">
      <c r="H1495" s="294"/>
      <c r="I1495" s="294"/>
      <c r="J1495" s="294"/>
      <c r="L1495" s="97"/>
      <c r="M1495" s="97"/>
      <c r="N1495" s="97"/>
    </row>
    <row r="1496" spans="8:14" x14ac:dyDescent="0.25">
      <c r="H1496" s="294"/>
      <c r="I1496" s="294"/>
      <c r="J1496" s="294"/>
      <c r="L1496" s="97"/>
      <c r="M1496" s="97"/>
      <c r="N1496" s="97"/>
    </row>
    <row r="1497" spans="8:14" x14ac:dyDescent="0.25">
      <c r="H1497" s="294"/>
      <c r="I1497" s="294"/>
      <c r="J1497" s="294"/>
      <c r="L1497" s="97"/>
      <c r="M1497" s="97"/>
      <c r="N1497" s="97"/>
    </row>
    <row r="1498" spans="8:14" x14ac:dyDescent="0.25">
      <c r="H1498" s="294"/>
      <c r="I1498" s="294"/>
      <c r="J1498" s="294"/>
      <c r="L1498" s="97"/>
      <c r="M1498" s="97"/>
      <c r="N1498" s="97"/>
    </row>
    <row r="1499" spans="8:14" x14ac:dyDescent="0.25">
      <c r="H1499" s="294"/>
      <c r="I1499" s="294"/>
      <c r="J1499" s="294"/>
      <c r="L1499" s="97"/>
      <c r="M1499" s="97"/>
      <c r="N1499" s="97"/>
    </row>
    <row r="1500" spans="8:14" x14ac:dyDescent="0.25">
      <c r="H1500" s="294"/>
      <c r="I1500" s="294"/>
      <c r="J1500" s="294"/>
      <c r="L1500" s="97"/>
      <c r="M1500" s="97"/>
      <c r="N1500" s="97"/>
    </row>
    <row r="1501" spans="8:14" x14ac:dyDescent="0.25">
      <c r="H1501" s="294"/>
      <c r="I1501" s="294"/>
      <c r="J1501" s="294"/>
      <c r="L1501" s="97"/>
      <c r="M1501" s="97"/>
      <c r="N1501" s="97"/>
    </row>
    <row r="1502" spans="8:14" x14ac:dyDescent="0.25">
      <c r="H1502" s="294"/>
      <c r="I1502" s="294"/>
      <c r="J1502" s="294"/>
      <c r="L1502" s="97"/>
      <c r="M1502" s="97"/>
      <c r="N1502" s="97"/>
    </row>
    <row r="1503" spans="8:14" x14ac:dyDescent="0.25">
      <c r="H1503" s="294"/>
      <c r="I1503" s="294"/>
      <c r="J1503" s="294"/>
      <c r="L1503" s="97"/>
      <c r="M1503" s="97"/>
      <c r="N1503" s="97"/>
    </row>
    <row r="1504" spans="8:14" x14ac:dyDescent="0.25">
      <c r="H1504" s="294"/>
      <c r="I1504" s="294"/>
      <c r="J1504" s="294"/>
      <c r="L1504" s="97"/>
      <c r="M1504" s="97"/>
      <c r="N1504" s="97"/>
    </row>
    <row r="1505" spans="8:14" x14ac:dyDescent="0.25">
      <c r="H1505" s="294"/>
      <c r="I1505" s="294"/>
      <c r="J1505" s="294"/>
      <c r="L1505" s="97"/>
      <c r="M1505" s="97"/>
      <c r="N1505" s="97"/>
    </row>
    <row r="1506" spans="8:14" x14ac:dyDescent="0.25">
      <c r="H1506" s="294"/>
      <c r="I1506" s="294"/>
      <c r="J1506" s="294"/>
      <c r="L1506" s="97"/>
      <c r="M1506" s="97"/>
      <c r="N1506" s="97"/>
    </row>
    <row r="1507" spans="8:14" x14ac:dyDescent="0.25">
      <c r="H1507" s="294"/>
      <c r="I1507" s="294"/>
      <c r="J1507" s="294"/>
      <c r="L1507" s="97"/>
      <c r="M1507" s="97"/>
      <c r="N1507" s="97"/>
    </row>
    <row r="1508" spans="8:14" x14ac:dyDescent="0.25">
      <c r="H1508" s="294"/>
      <c r="I1508" s="294"/>
      <c r="J1508" s="294"/>
      <c r="L1508" s="97"/>
      <c r="M1508" s="97"/>
      <c r="N1508" s="97"/>
    </row>
    <row r="1509" spans="8:14" x14ac:dyDescent="0.25">
      <c r="H1509" s="294"/>
      <c r="I1509" s="294"/>
      <c r="J1509" s="294"/>
      <c r="L1509" s="97"/>
      <c r="M1509" s="97"/>
      <c r="N1509" s="97"/>
    </row>
    <row r="1510" spans="8:14" x14ac:dyDescent="0.25">
      <c r="H1510" s="294"/>
      <c r="I1510" s="294"/>
      <c r="J1510" s="294"/>
      <c r="L1510" s="97"/>
      <c r="M1510" s="97"/>
      <c r="N1510" s="97"/>
    </row>
    <row r="1511" spans="8:14" x14ac:dyDescent="0.25">
      <c r="H1511" s="294"/>
      <c r="I1511" s="294"/>
      <c r="J1511" s="294"/>
      <c r="L1511" s="97"/>
      <c r="M1511" s="97"/>
      <c r="N1511" s="97"/>
    </row>
    <row r="1512" spans="8:14" x14ac:dyDescent="0.25">
      <c r="H1512" s="294"/>
      <c r="I1512" s="294"/>
      <c r="J1512" s="294"/>
      <c r="L1512" s="97"/>
      <c r="M1512" s="97"/>
      <c r="N1512" s="97"/>
    </row>
    <row r="1513" spans="8:14" x14ac:dyDescent="0.25">
      <c r="H1513" s="294"/>
      <c r="I1513" s="294"/>
      <c r="J1513" s="294"/>
      <c r="L1513" s="97"/>
      <c r="M1513" s="97"/>
      <c r="N1513" s="97"/>
    </row>
    <row r="1514" spans="8:14" x14ac:dyDescent="0.25">
      <c r="H1514" s="294"/>
      <c r="I1514" s="294"/>
      <c r="J1514" s="294"/>
      <c r="L1514" s="97"/>
      <c r="M1514" s="97"/>
      <c r="N1514" s="97"/>
    </row>
    <row r="1515" spans="8:14" x14ac:dyDescent="0.25">
      <c r="H1515" s="294"/>
      <c r="I1515" s="294"/>
      <c r="J1515" s="294"/>
      <c r="L1515" s="97"/>
      <c r="M1515" s="97"/>
      <c r="N1515" s="97"/>
    </row>
    <row r="1516" spans="8:14" x14ac:dyDescent="0.25">
      <c r="H1516" s="294"/>
      <c r="I1516" s="294"/>
      <c r="J1516" s="294"/>
      <c r="L1516" s="97"/>
      <c r="M1516" s="97"/>
      <c r="N1516" s="97"/>
    </row>
    <row r="1517" spans="8:14" x14ac:dyDescent="0.25">
      <c r="H1517" s="294"/>
      <c r="I1517" s="294"/>
      <c r="J1517" s="294"/>
      <c r="L1517" s="97"/>
      <c r="M1517" s="97"/>
      <c r="N1517" s="97"/>
    </row>
    <row r="1518" spans="8:14" x14ac:dyDescent="0.25">
      <c r="H1518" s="294"/>
      <c r="I1518" s="294"/>
      <c r="J1518" s="294"/>
      <c r="L1518" s="97"/>
      <c r="M1518" s="97"/>
      <c r="N1518" s="97"/>
    </row>
    <row r="1519" spans="8:14" x14ac:dyDescent="0.25">
      <c r="H1519" s="294"/>
      <c r="I1519" s="294"/>
      <c r="J1519" s="294"/>
      <c r="L1519" s="97"/>
      <c r="M1519" s="97"/>
      <c r="N1519" s="97"/>
    </row>
    <row r="1520" spans="8:14" x14ac:dyDescent="0.25">
      <c r="H1520" s="294"/>
      <c r="I1520" s="294"/>
      <c r="J1520" s="294"/>
      <c r="L1520" s="97"/>
      <c r="M1520" s="97"/>
      <c r="N1520" s="97"/>
    </row>
    <row r="1521" spans="8:14" x14ac:dyDescent="0.25">
      <c r="H1521" s="294"/>
      <c r="I1521" s="294"/>
      <c r="J1521" s="294"/>
      <c r="L1521" s="97"/>
      <c r="M1521" s="97"/>
      <c r="N1521" s="97"/>
    </row>
    <row r="1522" spans="8:14" x14ac:dyDescent="0.25">
      <c r="H1522" s="294"/>
      <c r="I1522" s="294"/>
      <c r="J1522" s="294"/>
      <c r="L1522" s="97"/>
      <c r="M1522" s="97"/>
      <c r="N1522" s="97"/>
    </row>
    <row r="1523" spans="8:14" x14ac:dyDescent="0.25">
      <c r="H1523" s="294"/>
      <c r="I1523" s="294"/>
      <c r="J1523" s="294"/>
      <c r="L1523" s="97"/>
      <c r="M1523" s="97"/>
      <c r="N1523" s="97"/>
    </row>
    <row r="1524" spans="8:14" x14ac:dyDescent="0.25">
      <c r="H1524" s="294"/>
      <c r="I1524" s="294"/>
      <c r="J1524" s="294"/>
      <c r="L1524" s="97"/>
      <c r="M1524" s="97"/>
      <c r="N1524" s="97"/>
    </row>
    <row r="1525" spans="8:14" x14ac:dyDescent="0.25">
      <c r="H1525" s="294"/>
      <c r="I1525" s="294"/>
      <c r="J1525" s="294"/>
      <c r="L1525" s="97"/>
      <c r="M1525" s="97"/>
      <c r="N1525" s="97"/>
    </row>
    <row r="1526" spans="8:14" x14ac:dyDescent="0.25">
      <c r="H1526" s="294"/>
      <c r="I1526" s="294"/>
      <c r="J1526" s="294"/>
      <c r="L1526" s="97"/>
      <c r="M1526" s="97"/>
      <c r="N1526" s="97"/>
    </row>
    <row r="1527" spans="8:14" x14ac:dyDescent="0.25">
      <c r="H1527" s="294"/>
      <c r="I1527" s="294"/>
      <c r="J1527" s="294"/>
      <c r="L1527" s="97"/>
      <c r="M1527" s="97"/>
      <c r="N1527" s="97"/>
    </row>
    <row r="1528" spans="8:14" x14ac:dyDescent="0.25">
      <c r="H1528" s="294"/>
      <c r="I1528" s="294"/>
      <c r="J1528" s="294"/>
      <c r="L1528" s="97"/>
      <c r="M1528" s="97"/>
      <c r="N1528" s="97"/>
    </row>
    <row r="1529" spans="8:14" x14ac:dyDescent="0.25">
      <c r="H1529" s="294"/>
      <c r="I1529" s="294"/>
      <c r="J1529" s="294"/>
      <c r="L1529" s="97"/>
      <c r="M1529" s="97"/>
      <c r="N1529" s="97"/>
    </row>
    <row r="1530" spans="8:14" x14ac:dyDescent="0.25">
      <c r="H1530" s="294"/>
      <c r="I1530" s="294"/>
      <c r="J1530" s="294"/>
      <c r="L1530" s="97"/>
      <c r="M1530" s="97"/>
      <c r="N1530" s="97"/>
    </row>
    <row r="1531" spans="8:14" x14ac:dyDescent="0.25">
      <c r="H1531" s="294"/>
      <c r="I1531" s="294"/>
      <c r="J1531" s="294"/>
      <c r="L1531" s="97"/>
      <c r="M1531" s="97"/>
      <c r="N1531" s="97"/>
    </row>
    <row r="1532" spans="8:14" x14ac:dyDescent="0.25">
      <c r="H1532" s="294"/>
      <c r="I1532" s="294"/>
      <c r="J1532" s="294"/>
      <c r="L1532" s="97"/>
      <c r="M1532" s="97"/>
      <c r="N1532" s="97"/>
    </row>
    <row r="1533" spans="8:14" x14ac:dyDescent="0.25">
      <c r="H1533" s="294"/>
      <c r="I1533" s="294"/>
      <c r="J1533" s="294"/>
      <c r="L1533" s="97"/>
      <c r="M1533" s="97"/>
      <c r="N1533" s="97"/>
    </row>
    <row r="1534" spans="8:14" x14ac:dyDescent="0.25">
      <c r="H1534" s="294"/>
      <c r="I1534" s="294"/>
      <c r="J1534" s="294"/>
      <c r="L1534" s="97"/>
      <c r="M1534" s="97"/>
      <c r="N1534" s="97"/>
    </row>
    <row r="1535" spans="8:14" x14ac:dyDescent="0.25">
      <c r="H1535" s="294"/>
      <c r="I1535" s="294"/>
      <c r="J1535" s="294"/>
      <c r="L1535" s="97"/>
      <c r="M1535" s="97"/>
      <c r="N1535" s="97"/>
    </row>
    <row r="1536" spans="8:14" x14ac:dyDescent="0.25">
      <c r="H1536" s="294"/>
      <c r="I1536" s="294"/>
      <c r="J1536" s="294"/>
      <c r="L1536" s="97"/>
      <c r="M1536" s="97"/>
      <c r="N1536" s="97"/>
    </row>
    <row r="1537" spans="8:14" x14ac:dyDescent="0.25">
      <c r="H1537" s="294"/>
      <c r="I1537" s="294"/>
      <c r="J1537" s="294"/>
      <c r="L1537" s="97"/>
      <c r="M1537" s="97"/>
      <c r="N1537" s="97"/>
    </row>
    <row r="1538" spans="8:14" x14ac:dyDescent="0.25">
      <c r="H1538" s="294"/>
      <c r="I1538" s="294"/>
      <c r="J1538" s="294"/>
      <c r="L1538" s="97"/>
      <c r="M1538" s="97"/>
      <c r="N1538" s="97"/>
    </row>
    <row r="1539" spans="8:14" x14ac:dyDescent="0.25">
      <c r="H1539" s="294"/>
      <c r="I1539" s="294"/>
      <c r="J1539" s="294"/>
      <c r="L1539" s="97"/>
      <c r="M1539" s="97"/>
      <c r="N1539" s="97"/>
    </row>
    <row r="1540" spans="8:14" x14ac:dyDescent="0.25">
      <c r="H1540" s="294"/>
      <c r="I1540" s="294"/>
      <c r="J1540" s="294"/>
      <c r="L1540" s="97"/>
      <c r="M1540" s="97"/>
      <c r="N1540" s="97"/>
    </row>
    <row r="1541" spans="8:14" x14ac:dyDescent="0.25">
      <c r="H1541" s="294"/>
      <c r="I1541" s="294"/>
      <c r="J1541" s="294"/>
      <c r="L1541" s="97"/>
      <c r="M1541" s="97"/>
      <c r="N1541" s="97"/>
    </row>
    <row r="1542" spans="8:14" x14ac:dyDescent="0.25">
      <c r="H1542" s="294"/>
      <c r="I1542" s="294"/>
      <c r="J1542" s="294"/>
      <c r="L1542" s="97"/>
      <c r="M1542" s="97"/>
      <c r="N1542" s="97"/>
    </row>
    <row r="1543" spans="8:14" x14ac:dyDescent="0.25">
      <c r="H1543" s="294"/>
      <c r="I1543" s="294"/>
      <c r="J1543" s="294"/>
      <c r="L1543" s="97"/>
      <c r="M1543" s="97"/>
      <c r="N1543" s="97"/>
    </row>
    <row r="1544" spans="8:14" x14ac:dyDescent="0.25">
      <c r="H1544" s="294"/>
      <c r="I1544" s="294"/>
      <c r="J1544" s="294"/>
      <c r="L1544" s="97"/>
      <c r="M1544" s="97"/>
      <c r="N1544" s="97"/>
    </row>
    <row r="1545" spans="8:14" x14ac:dyDescent="0.25">
      <c r="H1545" s="294"/>
      <c r="I1545" s="294"/>
      <c r="J1545" s="294"/>
      <c r="L1545" s="97"/>
      <c r="M1545" s="97"/>
      <c r="N1545" s="97"/>
    </row>
    <row r="1546" spans="8:14" x14ac:dyDescent="0.25">
      <c r="H1546" s="294"/>
      <c r="I1546" s="294"/>
      <c r="J1546" s="294"/>
      <c r="L1546" s="97"/>
      <c r="M1546" s="97"/>
      <c r="N1546" s="97"/>
    </row>
    <row r="1547" spans="8:14" x14ac:dyDescent="0.25">
      <c r="H1547" s="294"/>
      <c r="I1547" s="294"/>
      <c r="J1547" s="294"/>
      <c r="L1547" s="97"/>
      <c r="M1547" s="97"/>
      <c r="N1547" s="97"/>
    </row>
    <row r="1548" spans="8:14" x14ac:dyDescent="0.25">
      <c r="H1548" s="294"/>
      <c r="I1548" s="294"/>
      <c r="J1548" s="294"/>
      <c r="L1548" s="97"/>
      <c r="M1548" s="97"/>
      <c r="N1548" s="97"/>
    </row>
    <row r="1549" spans="8:14" x14ac:dyDescent="0.25">
      <c r="H1549" s="294"/>
      <c r="I1549" s="294"/>
      <c r="J1549" s="294"/>
      <c r="L1549" s="97"/>
      <c r="M1549" s="97"/>
      <c r="N1549" s="97"/>
    </row>
    <row r="1550" spans="8:14" x14ac:dyDescent="0.25">
      <c r="H1550" s="294"/>
      <c r="I1550" s="294"/>
      <c r="J1550" s="294"/>
      <c r="L1550" s="97"/>
      <c r="M1550" s="97"/>
      <c r="N1550" s="97"/>
    </row>
    <row r="1551" spans="8:14" x14ac:dyDescent="0.25">
      <c r="H1551" s="294"/>
      <c r="I1551" s="294"/>
      <c r="J1551" s="294"/>
      <c r="L1551" s="97"/>
      <c r="M1551" s="97"/>
      <c r="N1551" s="97"/>
    </row>
    <row r="1552" spans="8:14" x14ac:dyDescent="0.25">
      <c r="H1552" s="294"/>
      <c r="I1552" s="294"/>
      <c r="J1552" s="294"/>
      <c r="L1552" s="97"/>
      <c r="M1552" s="97"/>
      <c r="N1552" s="97"/>
    </row>
    <row r="1553" spans="8:14" x14ac:dyDescent="0.25">
      <c r="H1553" s="294"/>
      <c r="I1553" s="294"/>
      <c r="J1553" s="294"/>
      <c r="L1553" s="97"/>
      <c r="M1553" s="97"/>
      <c r="N1553" s="97"/>
    </row>
    <row r="1554" spans="8:14" x14ac:dyDescent="0.25">
      <c r="H1554" s="294"/>
      <c r="I1554" s="294"/>
      <c r="J1554" s="294"/>
      <c r="L1554" s="97"/>
      <c r="M1554" s="97"/>
      <c r="N1554" s="97"/>
    </row>
    <row r="1555" spans="8:14" x14ac:dyDescent="0.25">
      <c r="H1555" s="294"/>
      <c r="I1555" s="294"/>
      <c r="J1555" s="294"/>
      <c r="L1555" s="97"/>
      <c r="M1555" s="97"/>
      <c r="N1555" s="97"/>
    </row>
    <row r="1556" spans="8:14" x14ac:dyDescent="0.25">
      <c r="H1556" s="294"/>
      <c r="I1556" s="294"/>
      <c r="J1556" s="294"/>
      <c r="L1556" s="97"/>
      <c r="M1556" s="97"/>
      <c r="N1556" s="97"/>
    </row>
    <row r="1557" spans="8:14" x14ac:dyDescent="0.25">
      <c r="H1557" s="294"/>
      <c r="I1557" s="294"/>
      <c r="J1557" s="294"/>
      <c r="L1557" s="97"/>
      <c r="M1557" s="97"/>
      <c r="N1557" s="97"/>
    </row>
    <row r="1558" spans="8:14" x14ac:dyDescent="0.25">
      <c r="H1558" s="294"/>
      <c r="I1558" s="294"/>
      <c r="J1558" s="294"/>
      <c r="L1558" s="97"/>
      <c r="M1558" s="97"/>
      <c r="N1558" s="97"/>
    </row>
    <row r="1559" spans="8:14" x14ac:dyDescent="0.25">
      <c r="H1559" s="294"/>
      <c r="I1559" s="294"/>
      <c r="J1559" s="294"/>
      <c r="L1559" s="97"/>
      <c r="M1559" s="97"/>
      <c r="N1559" s="97"/>
    </row>
    <row r="1560" spans="8:14" x14ac:dyDescent="0.25">
      <c r="H1560" s="294"/>
      <c r="I1560" s="294"/>
      <c r="J1560" s="294"/>
      <c r="L1560" s="97"/>
      <c r="M1560" s="97"/>
      <c r="N1560" s="97"/>
    </row>
    <row r="1561" spans="8:14" x14ac:dyDescent="0.25">
      <c r="H1561" s="294"/>
      <c r="I1561" s="294"/>
      <c r="J1561" s="294"/>
      <c r="L1561" s="97"/>
      <c r="M1561" s="97"/>
      <c r="N1561" s="97"/>
    </row>
    <row r="1562" spans="8:14" x14ac:dyDescent="0.25">
      <c r="H1562" s="294"/>
      <c r="I1562" s="294"/>
      <c r="J1562" s="294"/>
      <c r="L1562" s="97"/>
      <c r="M1562" s="97"/>
      <c r="N1562" s="97"/>
    </row>
    <row r="1563" spans="8:14" x14ac:dyDescent="0.25">
      <c r="H1563" s="294"/>
      <c r="I1563" s="294"/>
      <c r="J1563" s="294"/>
      <c r="L1563" s="97"/>
      <c r="M1563" s="97"/>
      <c r="N1563" s="97"/>
    </row>
    <row r="1564" spans="8:14" x14ac:dyDescent="0.25">
      <c r="H1564" s="294"/>
      <c r="I1564" s="294"/>
      <c r="J1564" s="294"/>
      <c r="L1564" s="97"/>
      <c r="M1564" s="97"/>
      <c r="N1564" s="97"/>
    </row>
    <row r="1565" spans="8:14" x14ac:dyDescent="0.25">
      <c r="H1565" s="294"/>
      <c r="I1565" s="294"/>
      <c r="J1565" s="294"/>
      <c r="L1565" s="97"/>
      <c r="M1565" s="97"/>
      <c r="N1565" s="97"/>
    </row>
    <row r="1566" spans="8:14" x14ac:dyDescent="0.25">
      <c r="H1566" s="294"/>
      <c r="I1566" s="294"/>
      <c r="J1566" s="294"/>
      <c r="L1566" s="97"/>
      <c r="M1566" s="97"/>
      <c r="N1566" s="97"/>
    </row>
    <row r="1567" spans="8:14" x14ac:dyDescent="0.25">
      <c r="H1567" s="294"/>
      <c r="I1567" s="294"/>
      <c r="J1567" s="294"/>
      <c r="L1567" s="97"/>
      <c r="M1567" s="97"/>
      <c r="N1567" s="97"/>
    </row>
    <row r="1568" spans="8:14" x14ac:dyDescent="0.25">
      <c r="H1568" s="294"/>
      <c r="I1568" s="294"/>
      <c r="J1568" s="294"/>
      <c r="L1568" s="97"/>
      <c r="M1568" s="97"/>
      <c r="N1568" s="97"/>
    </row>
    <row r="1569" spans="8:14" x14ac:dyDescent="0.25">
      <c r="H1569" s="294"/>
      <c r="I1569" s="294"/>
      <c r="J1569" s="294"/>
      <c r="L1569" s="97"/>
      <c r="M1569" s="97"/>
      <c r="N1569" s="97"/>
    </row>
    <row r="1570" spans="8:14" x14ac:dyDescent="0.25">
      <c r="H1570" s="294"/>
      <c r="I1570" s="294"/>
      <c r="J1570" s="294"/>
      <c r="L1570" s="97"/>
      <c r="M1570" s="97"/>
      <c r="N1570" s="97"/>
    </row>
    <row r="1571" spans="8:14" x14ac:dyDescent="0.25">
      <c r="H1571" s="294"/>
      <c r="I1571" s="294"/>
      <c r="J1571" s="294"/>
      <c r="L1571" s="97"/>
      <c r="M1571" s="97"/>
      <c r="N1571" s="97"/>
    </row>
    <row r="1572" spans="8:14" x14ac:dyDescent="0.25">
      <c r="H1572" s="294"/>
      <c r="I1572" s="294"/>
      <c r="J1572" s="294"/>
      <c r="L1572" s="97"/>
      <c r="M1572" s="97"/>
      <c r="N1572" s="97"/>
    </row>
    <row r="1573" spans="8:14" x14ac:dyDescent="0.25">
      <c r="H1573" s="294"/>
      <c r="I1573" s="294"/>
      <c r="J1573" s="294"/>
      <c r="L1573" s="97"/>
      <c r="M1573" s="97"/>
      <c r="N1573" s="97"/>
    </row>
    <row r="1574" spans="8:14" x14ac:dyDescent="0.25">
      <c r="H1574" s="294"/>
      <c r="I1574" s="294"/>
      <c r="J1574" s="294"/>
      <c r="L1574" s="97"/>
      <c r="M1574" s="97"/>
      <c r="N1574" s="97"/>
    </row>
    <row r="1575" spans="8:14" x14ac:dyDescent="0.25">
      <c r="H1575" s="294"/>
      <c r="I1575" s="294"/>
      <c r="J1575" s="294"/>
      <c r="L1575" s="97"/>
      <c r="M1575" s="97"/>
      <c r="N1575" s="97"/>
    </row>
    <row r="1576" spans="8:14" x14ac:dyDescent="0.25">
      <c r="H1576" s="294"/>
      <c r="I1576" s="294"/>
      <c r="J1576" s="294"/>
      <c r="L1576" s="97"/>
      <c r="M1576" s="97"/>
      <c r="N1576" s="97"/>
    </row>
    <row r="1577" spans="8:14" x14ac:dyDescent="0.25">
      <c r="H1577" s="294"/>
      <c r="I1577" s="294"/>
      <c r="J1577" s="294"/>
      <c r="L1577" s="97"/>
      <c r="M1577" s="97"/>
      <c r="N1577" s="97"/>
    </row>
    <row r="1578" spans="8:14" x14ac:dyDescent="0.25">
      <c r="H1578" s="294"/>
      <c r="I1578" s="294"/>
      <c r="J1578" s="294"/>
      <c r="L1578" s="97"/>
      <c r="M1578" s="97"/>
      <c r="N1578" s="97"/>
    </row>
    <row r="1579" spans="8:14" x14ac:dyDescent="0.25">
      <c r="H1579" s="294"/>
      <c r="I1579" s="294"/>
      <c r="J1579" s="294"/>
      <c r="L1579" s="97"/>
      <c r="M1579" s="97"/>
      <c r="N1579" s="97"/>
    </row>
    <row r="1580" spans="8:14" x14ac:dyDescent="0.25">
      <c r="H1580" s="294"/>
      <c r="I1580" s="294"/>
      <c r="J1580" s="294"/>
      <c r="L1580" s="97"/>
      <c r="M1580" s="97"/>
      <c r="N1580" s="97"/>
    </row>
    <row r="1581" spans="8:14" x14ac:dyDescent="0.25">
      <c r="H1581" s="294"/>
      <c r="I1581" s="294"/>
      <c r="J1581" s="294"/>
      <c r="L1581" s="97"/>
      <c r="M1581" s="97"/>
      <c r="N1581" s="97"/>
    </row>
    <row r="1582" spans="8:14" x14ac:dyDescent="0.25">
      <c r="H1582" s="294"/>
      <c r="I1582" s="294"/>
      <c r="J1582" s="294"/>
      <c r="L1582" s="97"/>
      <c r="M1582" s="97"/>
      <c r="N1582" s="97"/>
    </row>
    <row r="1583" spans="8:14" x14ac:dyDescent="0.25">
      <c r="H1583" s="294"/>
      <c r="I1583" s="294"/>
      <c r="J1583" s="294"/>
      <c r="L1583" s="97"/>
      <c r="M1583" s="97"/>
      <c r="N1583" s="97"/>
    </row>
    <row r="1584" spans="8:14" x14ac:dyDescent="0.25">
      <c r="H1584" s="294"/>
      <c r="I1584" s="294"/>
      <c r="J1584" s="294"/>
      <c r="L1584" s="97"/>
      <c r="M1584" s="97"/>
      <c r="N1584" s="97"/>
    </row>
    <row r="1585" spans="8:14" x14ac:dyDescent="0.25">
      <c r="H1585" s="294"/>
      <c r="I1585" s="294"/>
      <c r="J1585" s="294"/>
      <c r="L1585" s="97"/>
      <c r="M1585" s="97"/>
      <c r="N1585" s="97"/>
    </row>
    <row r="1586" spans="8:14" x14ac:dyDescent="0.25">
      <c r="H1586" s="294"/>
      <c r="I1586" s="294"/>
      <c r="J1586" s="294"/>
      <c r="L1586" s="97"/>
      <c r="M1586" s="97"/>
      <c r="N1586" s="97"/>
    </row>
    <row r="1587" spans="8:14" x14ac:dyDescent="0.25">
      <c r="H1587" s="294"/>
      <c r="I1587" s="294"/>
      <c r="J1587" s="294"/>
      <c r="L1587" s="97"/>
      <c r="M1587" s="97"/>
      <c r="N1587" s="97"/>
    </row>
    <row r="1588" spans="8:14" x14ac:dyDescent="0.25">
      <c r="H1588" s="294"/>
      <c r="I1588" s="294"/>
      <c r="J1588" s="294"/>
      <c r="L1588" s="97"/>
      <c r="M1588" s="97"/>
      <c r="N1588" s="97"/>
    </row>
    <row r="1589" spans="8:14" x14ac:dyDescent="0.25">
      <c r="H1589" s="294"/>
      <c r="I1589" s="294"/>
      <c r="J1589" s="294"/>
      <c r="L1589" s="97"/>
      <c r="M1589" s="97"/>
      <c r="N1589" s="97"/>
    </row>
    <row r="1590" spans="8:14" x14ac:dyDescent="0.25">
      <c r="H1590" s="294"/>
      <c r="I1590" s="294"/>
      <c r="J1590" s="294"/>
      <c r="L1590" s="97"/>
      <c r="M1590" s="97"/>
      <c r="N1590" s="97"/>
    </row>
    <row r="1591" spans="8:14" x14ac:dyDescent="0.25">
      <c r="H1591" s="294"/>
      <c r="I1591" s="294"/>
      <c r="J1591" s="294"/>
      <c r="L1591" s="97"/>
      <c r="M1591" s="97"/>
      <c r="N1591" s="97"/>
    </row>
    <row r="1592" spans="8:14" x14ac:dyDescent="0.25">
      <c r="H1592" s="294"/>
      <c r="I1592" s="294"/>
      <c r="J1592" s="294"/>
      <c r="L1592" s="97"/>
      <c r="M1592" s="97"/>
      <c r="N1592" s="97"/>
    </row>
    <row r="1593" spans="8:14" x14ac:dyDescent="0.25">
      <c r="H1593" s="294"/>
      <c r="I1593" s="294"/>
      <c r="J1593" s="294"/>
      <c r="L1593" s="97"/>
      <c r="M1593" s="97"/>
      <c r="N1593" s="97"/>
    </row>
    <row r="1594" spans="8:14" x14ac:dyDescent="0.25">
      <c r="H1594" s="294"/>
      <c r="I1594" s="294"/>
      <c r="J1594" s="294"/>
      <c r="L1594" s="97"/>
      <c r="M1594" s="97"/>
      <c r="N1594" s="97"/>
    </row>
    <row r="1595" spans="8:14" x14ac:dyDescent="0.25">
      <c r="H1595" s="294"/>
      <c r="I1595" s="294"/>
      <c r="J1595" s="294"/>
      <c r="L1595" s="97"/>
      <c r="M1595" s="97"/>
      <c r="N1595" s="97"/>
    </row>
    <row r="1596" spans="8:14" x14ac:dyDescent="0.25">
      <c r="H1596" s="294"/>
      <c r="I1596" s="294"/>
      <c r="J1596" s="294"/>
      <c r="L1596" s="97"/>
      <c r="M1596" s="97"/>
      <c r="N1596" s="97"/>
    </row>
    <row r="1597" spans="8:14" x14ac:dyDescent="0.25">
      <c r="H1597" s="294"/>
      <c r="I1597" s="294"/>
      <c r="J1597" s="294"/>
      <c r="L1597" s="97"/>
      <c r="M1597" s="97"/>
      <c r="N1597" s="97"/>
    </row>
    <row r="1598" spans="8:14" x14ac:dyDescent="0.25">
      <c r="H1598" s="294"/>
      <c r="I1598" s="294"/>
      <c r="J1598" s="294"/>
      <c r="L1598" s="97"/>
      <c r="M1598" s="97"/>
      <c r="N1598" s="97"/>
    </row>
    <row r="1599" spans="8:14" x14ac:dyDescent="0.25">
      <c r="H1599" s="294"/>
      <c r="I1599" s="294"/>
      <c r="J1599" s="294"/>
      <c r="L1599" s="97"/>
      <c r="M1599" s="97"/>
      <c r="N1599" s="97"/>
    </row>
    <row r="1600" spans="8:14" x14ac:dyDescent="0.25">
      <c r="H1600" s="294"/>
      <c r="I1600" s="294"/>
      <c r="J1600" s="294"/>
      <c r="L1600" s="97"/>
      <c r="M1600" s="97"/>
      <c r="N1600" s="97"/>
    </row>
    <row r="1601" spans="8:14" x14ac:dyDescent="0.25">
      <c r="H1601" s="294"/>
      <c r="I1601" s="294"/>
      <c r="J1601" s="294"/>
      <c r="L1601" s="97"/>
      <c r="M1601" s="97"/>
      <c r="N1601" s="97"/>
    </row>
    <row r="1602" spans="8:14" x14ac:dyDescent="0.25">
      <c r="H1602" s="294"/>
      <c r="I1602" s="294"/>
      <c r="J1602" s="294"/>
      <c r="L1602" s="97"/>
      <c r="M1602" s="97"/>
      <c r="N1602" s="97"/>
    </row>
    <row r="1603" spans="8:14" x14ac:dyDescent="0.25">
      <c r="H1603" s="294"/>
      <c r="I1603" s="294"/>
      <c r="J1603" s="294"/>
      <c r="L1603" s="97"/>
      <c r="M1603" s="97"/>
      <c r="N1603" s="97"/>
    </row>
    <row r="1604" spans="8:14" x14ac:dyDescent="0.25">
      <c r="H1604" s="294"/>
      <c r="I1604" s="294"/>
      <c r="J1604" s="294"/>
      <c r="L1604" s="97"/>
      <c r="M1604" s="97"/>
      <c r="N1604" s="97"/>
    </row>
    <row r="1605" spans="8:14" x14ac:dyDescent="0.25">
      <c r="H1605" s="294"/>
      <c r="I1605" s="294"/>
      <c r="J1605" s="294"/>
      <c r="L1605" s="97"/>
      <c r="M1605" s="97"/>
      <c r="N1605" s="97"/>
    </row>
    <row r="1606" spans="8:14" x14ac:dyDescent="0.25">
      <c r="H1606" s="294"/>
      <c r="I1606" s="294"/>
      <c r="J1606" s="294"/>
      <c r="L1606" s="97"/>
      <c r="M1606" s="97"/>
      <c r="N1606" s="97"/>
    </row>
    <row r="1607" spans="8:14" x14ac:dyDescent="0.25">
      <c r="H1607" s="294"/>
      <c r="I1607" s="294"/>
      <c r="J1607" s="294"/>
      <c r="L1607" s="97"/>
      <c r="M1607" s="97"/>
      <c r="N1607" s="97"/>
    </row>
    <row r="1608" spans="8:14" x14ac:dyDescent="0.25">
      <c r="H1608" s="294"/>
      <c r="I1608" s="294"/>
      <c r="J1608" s="294"/>
      <c r="L1608" s="97"/>
      <c r="M1608" s="97"/>
      <c r="N1608" s="97"/>
    </row>
    <row r="1609" spans="8:14" x14ac:dyDescent="0.25">
      <c r="H1609" s="294"/>
      <c r="I1609" s="294"/>
      <c r="J1609" s="294"/>
      <c r="L1609" s="97"/>
      <c r="M1609" s="97"/>
      <c r="N1609" s="97"/>
    </row>
    <row r="1610" spans="8:14" x14ac:dyDescent="0.25">
      <c r="H1610" s="294"/>
      <c r="I1610" s="294"/>
      <c r="J1610" s="294"/>
      <c r="L1610" s="97"/>
      <c r="M1610" s="97"/>
      <c r="N1610" s="97"/>
    </row>
    <row r="1611" spans="8:14" x14ac:dyDescent="0.25">
      <c r="H1611" s="294"/>
      <c r="I1611" s="294"/>
      <c r="J1611" s="294"/>
      <c r="L1611" s="97"/>
      <c r="M1611" s="97"/>
      <c r="N1611" s="97"/>
    </row>
    <row r="1612" spans="8:14" x14ac:dyDescent="0.25">
      <c r="H1612" s="294"/>
      <c r="I1612" s="294"/>
      <c r="J1612" s="294"/>
      <c r="L1612" s="97"/>
      <c r="M1612" s="97"/>
      <c r="N1612" s="97"/>
    </row>
    <row r="1613" spans="8:14" x14ac:dyDescent="0.25">
      <c r="H1613" s="294"/>
      <c r="I1613" s="294"/>
      <c r="J1613" s="294"/>
      <c r="L1613" s="97"/>
      <c r="M1613" s="97"/>
      <c r="N1613" s="97"/>
    </row>
    <row r="1614" spans="8:14" x14ac:dyDescent="0.25">
      <c r="H1614" s="294"/>
      <c r="I1614" s="294"/>
      <c r="J1614" s="294"/>
      <c r="L1614" s="97"/>
      <c r="M1614" s="97"/>
      <c r="N1614" s="97"/>
    </row>
    <row r="1615" spans="8:14" x14ac:dyDescent="0.25">
      <c r="H1615" s="294"/>
      <c r="I1615" s="294"/>
      <c r="J1615" s="294"/>
      <c r="L1615" s="97"/>
      <c r="M1615" s="97"/>
      <c r="N1615" s="97"/>
    </row>
    <row r="1616" spans="8:14" x14ac:dyDescent="0.25">
      <c r="H1616" s="294"/>
      <c r="I1616" s="294"/>
      <c r="J1616" s="294"/>
      <c r="L1616" s="97"/>
      <c r="M1616" s="97"/>
      <c r="N1616" s="97"/>
    </row>
    <row r="1617" spans="8:14" x14ac:dyDescent="0.25">
      <c r="H1617" s="294"/>
      <c r="I1617" s="294"/>
      <c r="J1617" s="294"/>
      <c r="L1617" s="97"/>
      <c r="M1617" s="97"/>
      <c r="N1617" s="97"/>
    </row>
    <row r="1618" spans="8:14" x14ac:dyDescent="0.25">
      <c r="H1618" s="294"/>
      <c r="I1618" s="294"/>
      <c r="J1618" s="294"/>
      <c r="L1618" s="97"/>
      <c r="M1618" s="97"/>
      <c r="N1618" s="97"/>
    </row>
    <row r="1619" spans="8:14" x14ac:dyDescent="0.25">
      <c r="H1619" s="294"/>
      <c r="I1619" s="294"/>
      <c r="J1619" s="294"/>
      <c r="L1619" s="97"/>
      <c r="M1619" s="97"/>
      <c r="N1619" s="97"/>
    </row>
    <row r="1620" spans="8:14" x14ac:dyDescent="0.25">
      <c r="H1620" s="294"/>
      <c r="I1620" s="294"/>
      <c r="J1620" s="294"/>
      <c r="L1620" s="97"/>
      <c r="M1620" s="97"/>
      <c r="N1620" s="97"/>
    </row>
    <row r="1621" spans="8:14" x14ac:dyDescent="0.25">
      <c r="H1621" s="294"/>
      <c r="I1621" s="294"/>
      <c r="J1621" s="294"/>
      <c r="L1621" s="97"/>
      <c r="M1621" s="97"/>
      <c r="N1621" s="97"/>
    </row>
    <row r="1622" spans="8:14" x14ac:dyDescent="0.25">
      <c r="H1622" s="294"/>
      <c r="I1622" s="294"/>
      <c r="J1622" s="294"/>
      <c r="L1622" s="97"/>
      <c r="M1622" s="97"/>
      <c r="N1622" s="97"/>
    </row>
    <row r="1623" spans="8:14" x14ac:dyDescent="0.25">
      <c r="H1623" s="294"/>
      <c r="I1623" s="294"/>
      <c r="J1623" s="294"/>
      <c r="L1623" s="97"/>
      <c r="M1623" s="97"/>
      <c r="N1623" s="97"/>
    </row>
    <row r="1624" spans="8:14" x14ac:dyDescent="0.25">
      <c r="H1624" s="294"/>
      <c r="I1624" s="294"/>
      <c r="J1624" s="294"/>
      <c r="L1624" s="97"/>
      <c r="M1624" s="97"/>
      <c r="N1624" s="97"/>
    </row>
    <row r="1625" spans="8:14" x14ac:dyDescent="0.25">
      <c r="H1625" s="294"/>
      <c r="I1625" s="294"/>
      <c r="J1625" s="294"/>
      <c r="L1625" s="97"/>
      <c r="M1625" s="97"/>
      <c r="N1625" s="97"/>
    </row>
    <row r="1626" spans="8:14" x14ac:dyDescent="0.25">
      <c r="H1626" s="294"/>
      <c r="I1626" s="294"/>
      <c r="J1626" s="294"/>
      <c r="L1626" s="97"/>
      <c r="M1626" s="97"/>
      <c r="N1626" s="97"/>
    </row>
    <row r="1627" spans="8:14" x14ac:dyDescent="0.25">
      <c r="H1627" s="294"/>
      <c r="I1627" s="294"/>
      <c r="J1627" s="294"/>
      <c r="L1627" s="97"/>
      <c r="M1627" s="97"/>
      <c r="N1627" s="97"/>
    </row>
    <row r="1628" spans="8:14" x14ac:dyDescent="0.25">
      <c r="H1628" s="294"/>
      <c r="I1628" s="294"/>
      <c r="J1628" s="294"/>
      <c r="L1628" s="97"/>
      <c r="M1628" s="97"/>
      <c r="N1628" s="97"/>
    </row>
    <row r="1629" spans="8:14" x14ac:dyDescent="0.25">
      <c r="H1629" s="294"/>
      <c r="I1629" s="294"/>
      <c r="J1629" s="294"/>
      <c r="L1629" s="97"/>
      <c r="M1629" s="97"/>
      <c r="N1629" s="97"/>
    </row>
    <row r="1630" spans="8:14" x14ac:dyDescent="0.25">
      <c r="H1630" s="294"/>
      <c r="I1630" s="294"/>
      <c r="J1630" s="294"/>
      <c r="L1630" s="97"/>
      <c r="M1630" s="97"/>
      <c r="N1630" s="97"/>
    </row>
    <row r="1631" spans="8:14" x14ac:dyDescent="0.25">
      <c r="H1631" s="294"/>
      <c r="I1631" s="294"/>
      <c r="J1631" s="294"/>
      <c r="L1631" s="97"/>
      <c r="M1631" s="97"/>
      <c r="N1631" s="97"/>
    </row>
    <row r="1632" spans="8:14" x14ac:dyDescent="0.25">
      <c r="H1632" s="294"/>
      <c r="I1632" s="294"/>
      <c r="J1632" s="294"/>
      <c r="L1632" s="97"/>
      <c r="M1632" s="97"/>
      <c r="N1632" s="97"/>
    </row>
    <row r="1633" spans="8:14" x14ac:dyDescent="0.25">
      <c r="H1633" s="294"/>
      <c r="I1633" s="294"/>
      <c r="J1633" s="294"/>
      <c r="L1633" s="97"/>
      <c r="M1633" s="97"/>
      <c r="N1633" s="97"/>
    </row>
    <row r="1634" spans="8:14" x14ac:dyDescent="0.25">
      <c r="H1634" s="294"/>
      <c r="I1634" s="294"/>
      <c r="J1634" s="294"/>
      <c r="L1634" s="97"/>
      <c r="M1634" s="97"/>
      <c r="N1634" s="97"/>
    </row>
    <row r="1635" spans="8:14" x14ac:dyDescent="0.25">
      <c r="H1635" s="294"/>
      <c r="I1635" s="294"/>
      <c r="J1635" s="294"/>
      <c r="L1635" s="97"/>
      <c r="M1635" s="97"/>
      <c r="N1635" s="97"/>
    </row>
    <row r="1636" spans="8:14" x14ac:dyDescent="0.25">
      <c r="H1636" s="294"/>
      <c r="I1636" s="294"/>
      <c r="J1636" s="294"/>
      <c r="L1636" s="97"/>
      <c r="M1636" s="97"/>
      <c r="N1636" s="97"/>
    </row>
    <row r="1637" spans="8:14" x14ac:dyDescent="0.25">
      <c r="H1637" s="294"/>
      <c r="I1637" s="294"/>
      <c r="J1637" s="294"/>
      <c r="L1637" s="97"/>
      <c r="M1637" s="97"/>
      <c r="N1637" s="97"/>
    </row>
    <row r="1638" spans="8:14" x14ac:dyDescent="0.25">
      <c r="H1638" s="294"/>
      <c r="I1638" s="294"/>
      <c r="J1638" s="294"/>
      <c r="L1638" s="97"/>
      <c r="M1638" s="97"/>
      <c r="N1638" s="97"/>
    </row>
    <row r="1639" spans="8:14" x14ac:dyDescent="0.25">
      <c r="H1639" s="294"/>
      <c r="I1639" s="294"/>
      <c r="J1639" s="294"/>
      <c r="L1639" s="97"/>
      <c r="M1639" s="97"/>
      <c r="N1639" s="97"/>
    </row>
    <row r="1640" spans="8:14" x14ac:dyDescent="0.25">
      <c r="H1640" s="294"/>
      <c r="I1640" s="294"/>
      <c r="J1640" s="294"/>
      <c r="L1640" s="97"/>
      <c r="M1640" s="97"/>
      <c r="N1640" s="97"/>
    </row>
    <row r="1641" spans="8:14" x14ac:dyDescent="0.25">
      <c r="H1641" s="294"/>
      <c r="I1641" s="294"/>
      <c r="J1641" s="294"/>
      <c r="L1641" s="97"/>
      <c r="M1641" s="97"/>
      <c r="N1641" s="97"/>
    </row>
    <row r="1642" spans="8:14" x14ac:dyDescent="0.25">
      <c r="H1642" s="294"/>
      <c r="I1642" s="294"/>
      <c r="J1642" s="294"/>
      <c r="L1642" s="97"/>
      <c r="M1642" s="97"/>
      <c r="N1642" s="97"/>
    </row>
    <row r="1643" spans="8:14" x14ac:dyDescent="0.25">
      <c r="H1643" s="294"/>
      <c r="I1643" s="294"/>
      <c r="J1643" s="294"/>
      <c r="L1643" s="97"/>
      <c r="M1643" s="97"/>
      <c r="N1643" s="97"/>
    </row>
    <row r="1644" spans="8:14" x14ac:dyDescent="0.25">
      <c r="H1644" s="294"/>
      <c r="I1644" s="294"/>
      <c r="J1644" s="294"/>
      <c r="L1644" s="97"/>
      <c r="M1644" s="97"/>
      <c r="N1644" s="97"/>
    </row>
    <row r="1645" spans="8:14" x14ac:dyDescent="0.25">
      <c r="H1645" s="294"/>
      <c r="I1645" s="294"/>
      <c r="J1645" s="294"/>
      <c r="L1645" s="97"/>
      <c r="M1645" s="97"/>
      <c r="N1645" s="97"/>
    </row>
    <row r="1646" spans="8:14" x14ac:dyDescent="0.25">
      <c r="H1646" s="294"/>
      <c r="I1646" s="294"/>
      <c r="J1646" s="294"/>
      <c r="L1646" s="97"/>
      <c r="M1646" s="97"/>
      <c r="N1646" s="97"/>
    </row>
    <row r="1647" spans="8:14" x14ac:dyDescent="0.25">
      <c r="H1647" s="294"/>
      <c r="I1647" s="294"/>
      <c r="J1647" s="294"/>
      <c r="L1647" s="97"/>
      <c r="M1647" s="97"/>
      <c r="N1647" s="97"/>
    </row>
    <row r="1648" spans="8:14" x14ac:dyDescent="0.25">
      <c r="H1648" s="294"/>
      <c r="I1648" s="294"/>
      <c r="J1648" s="294"/>
      <c r="L1648" s="97"/>
      <c r="M1648" s="97"/>
      <c r="N1648" s="97"/>
    </row>
    <row r="1649" spans="8:14" x14ac:dyDescent="0.25">
      <c r="H1649" s="294"/>
      <c r="I1649" s="294"/>
      <c r="J1649" s="294"/>
      <c r="L1649" s="97"/>
      <c r="M1649" s="97"/>
      <c r="N1649" s="97"/>
    </row>
    <row r="1650" spans="8:14" x14ac:dyDescent="0.25">
      <c r="H1650" s="294"/>
      <c r="I1650" s="294"/>
      <c r="J1650" s="294"/>
      <c r="L1650" s="97"/>
      <c r="M1650" s="97"/>
      <c r="N1650" s="97"/>
    </row>
    <row r="1651" spans="8:14" x14ac:dyDescent="0.25">
      <c r="H1651" s="294"/>
      <c r="I1651" s="294"/>
      <c r="J1651" s="294"/>
      <c r="L1651" s="97"/>
      <c r="M1651" s="97"/>
      <c r="N1651" s="97"/>
    </row>
    <row r="1652" spans="8:14" x14ac:dyDescent="0.25">
      <c r="H1652" s="294"/>
      <c r="I1652" s="294"/>
      <c r="J1652" s="294"/>
      <c r="L1652" s="97"/>
      <c r="M1652" s="97"/>
      <c r="N1652" s="97"/>
    </row>
    <row r="1653" spans="8:14" x14ac:dyDescent="0.25">
      <c r="H1653" s="294"/>
      <c r="I1653" s="294"/>
      <c r="J1653" s="294"/>
      <c r="L1653" s="97"/>
      <c r="M1653" s="97"/>
      <c r="N1653" s="97"/>
    </row>
    <row r="1654" spans="8:14" x14ac:dyDescent="0.25">
      <c r="H1654" s="294"/>
      <c r="I1654" s="294"/>
      <c r="J1654" s="294"/>
      <c r="L1654" s="97"/>
      <c r="M1654" s="97"/>
      <c r="N1654" s="97"/>
    </row>
    <row r="1655" spans="8:14" x14ac:dyDescent="0.25">
      <c r="H1655" s="294"/>
      <c r="I1655" s="294"/>
      <c r="J1655" s="294"/>
      <c r="L1655" s="97"/>
      <c r="M1655" s="97"/>
      <c r="N1655" s="97"/>
    </row>
    <row r="1656" spans="8:14" x14ac:dyDescent="0.25">
      <c r="H1656" s="294"/>
      <c r="I1656" s="294"/>
      <c r="J1656" s="294"/>
      <c r="L1656" s="97"/>
      <c r="M1656" s="97"/>
      <c r="N1656" s="97"/>
    </row>
    <row r="1657" spans="8:14" x14ac:dyDescent="0.25">
      <c r="H1657" s="294"/>
      <c r="I1657" s="294"/>
      <c r="J1657" s="294"/>
      <c r="L1657" s="97"/>
      <c r="M1657" s="97"/>
      <c r="N1657" s="97"/>
    </row>
    <row r="1658" spans="8:14" x14ac:dyDescent="0.25">
      <c r="H1658" s="294"/>
      <c r="I1658" s="294"/>
      <c r="J1658" s="294"/>
      <c r="L1658" s="97"/>
      <c r="M1658" s="97"/>
      <c r="N1658" s="97"/>
    </row>
    <row r="1659" spans="8:14" x14ac:dyDescent="0.25">
      <c r="H1659" s="294"/>
      <c r="I1659" s="294"/>
      <c r="J1659" s="294"/>
      <c r="L1659" s="97"/>
      <c r="M1659" s="97"/>
      <c r="N1659" s="97"/>
    </row>
    <row r="1660" spans="8:14" x14ac:dyDescent="0.25">
      <c r="H1660" s="294"/>
      <c r="I1660" s="294"/>
      <c r="J1660" s="294"/>
      <c r="L1660" s="97"/>
      <c r="M1660" s="97"/>
      <c r="N1660" s="97"/>
    </row>
    <row r="1661" spans="8:14" x14ac:dyDescent="0.25">
      <c r="H1661" s="294"/>
      <c r="I1661" s="294"/>
      <c r="J1661" s="294"/>
      <c r="L1661" s="97"/>
      <c r="M1661" s="97"/>
      <c r="N1661" s="97"/>
    </row>
    <row r="1662" spans="8:14" x14ac:dyDescent="0.25">
      <c r="H1662" s="294"/>
      <c r="I1662" s="294"/>
      <c r="J1662" s="294"/>
      <c r="L1662" s="97"/>
      <c r="M1662" s="97"/>
      <c r="N1662" s="97"/>
    </row>
    <row r="1663" spans="8:14" x14ac:dyDescent="0.25">
      <c r="H1663" s="294"/>
      <c r="I1663" s="294"/>
      <c r="J1663" s="294"/>
      <c r="L1663" s="97"/>
      <c r="M1663" s="97"/>
      <c r="N1663" s="97"/>
    </row>
    <row r="1664" spans="8:14" x14ac:dyDescent="0.25">
      <c r="H1664" s="294"/>
      <c r="I1664" s="294"/>
      <c r="J1664" s="294"/>
      <c r="L1664" s="97"/>
      <c r="M1664" s="97"/>
      <c r="N1664" s="97"/>
    </row>
    <row r="1665" spans="8:14" x14ac:dyDescent="0.25">
      <c r="H1665" s="294"/>
      <c r="I1665" s="294"/>
      <c r="J1665" s="294"/>
      <c r="L1665" s="97"/>
      <c r="M1665" s="97"/>
      <c r="N1665" s="97"/>
    </row>
    <row r="1666" spans="8:14" x14ac:dyDescent="0.25">
      <c r="H1666" s="294"/>
      <c r="I1666" s="294"/>
      <c r="J1666" s="294"/>
      <c r="L1666" s="97"/>
      <c r="M1666" s="97"/>
      <c r="N1666" s="97"/>
    </row>
    <row r="1667" spans="8:14" x14ac:dyDescent="0.25">
      <c r="H1667" s="294"/>
      <c r="I1667" s="294"/>
      <c r="J1667" s="294"/>
      <c r="L1667" s="97"/>
      <c r="M1667" s="97"/>
      <c r="N1667" s="97"/>
    </row>
    <row r="1668" spans="8:14" x14ac:dyDescent="0.25">
      <c r="H1668" s="294"/>
      <c r="I1668" s="294"/>
      <c r="J1668" s="294"/>
      <c r="L1668" s="97"/>
      <c r="M1668" s="97"/>
      <c r="N1668" s="97"/>
    </row>
    <row r="1669" spans="8:14" x14ac:dyDescent="0.25">
      <c r="H1669" s="294"/>
      <c r="I1669" s="294"/>
      <c r="J1669" s="294"/>
      <c r="L1669" s="97"/>
      <c r="M1669" s="97"/>
      <c r="N1669" s="97"/>
    </row>
    <row r="1670" spans="8:14" x14ac:dyDescent="0.25">
      <c r="H1670" s="294"/>
      <c r="I1670" s="294"/>
      <c r="J1670" s="294"/>
      <c r="L1670" s="97"/>
      <c r="M1670" s="97"/>
      <c r="N1670" s="97"/>
    </row>
    <row r="1671" spans="8:14" x14ac:dyDescent="0.25">
      <c r="H1671" s="294"/>
      <c r="I1671" s="294"/>
      <c r="J1671" s="294"/>
      <c r="L1671" s="97"/>
      <c r="M1671" s="97"/>
      <c r="N1671" s="97"/>
    </row>
    <row r="1672" spans="8:14" x14ac:dyDescent="0.25">
      <c r="H1672" s="294"/>
      <c r="I1672" s="294"/>
      <c r="J1672" s="294"/>
      <c r="L1672" s="97"/>
      <c r="M1672" s="97"/>
      <c r="N1672" s="97"/>
    </row>
    <row r="1673" spans="8:14" x14ac:dyDescent="0.25">
      <c r="H1673" s="294"/>
      <c r="I1673" s="294"/>
      <c r="J1673" s="294"/>
      <c r="L1673" s="97"/>
      <c r="M1673" s="97"/>
      <c r="N1673" s="97"/>
    </row>
    <row r="1674" spans="8:14" x14ac:dyDescent="0.25">
      <c r="H1674" s="294"/>
      <c r="I1674" s="294"/>
      <c r="J1674" s="294"/>
      <c r="L1674" s="97"/>
      <c r="M1674" s="97"/>
      <c r="N1674" s="97"/>
    </row>
    <row r="1675" spans="8:14" x14ac:dyDescent="0.25">
      <c r="H1675" s="294"/>
      <c r="I1675" s="294"/>
      <c r="J1675" s="294"/>
      <c r="L1675" s="97"/>
      <c r="M1675" s="97"/>
      <c r="N1675" s="97"/>
    </row>
    <row r="1676" spans="8:14" x14ac:dyDescent="0.25">
      <c r="H1676" s="294"/>
      <c r="I1676" s="294"/>
      <c r="J1676" s="294"/>
      <c r="L1676" s="97"/>
      <c r="M1676" s="97"/>
      <c r="N1676" s="97"/>
    </row>
    <row r="1677" spans="8:14" x14ac:dyDescent="0.25">
      <c r="H1677" s="294"/>
      <c r="I1677" s="294"/>
      <c r="J1677" s="294"/>
      <c r="L1677" s="97"/>
      <c r="M1677" s="97"/>
      <c r="N1677" s="97"/>
    </row>
    <row r="1678" spans="8:14" x14ac:dyDescent="0.25">
      <c r="H1678" s="294"/>
      <c r="I1678" s="294"/>
      <c r="J1678" s="294"/>
      <c r="L1678" s="97"/>
      <c r="M1678" s="97"/>
      <c r="N1678" s="97"/>
    </row>
    <row r="1679" spans="8:14" x14ac:dyDescent="0.25">
      <c r="H1679" s="294"/>
      <c r="I1679" s="294"/>
      <c r="J1679" s="294"/>
      <c r="L1679" s="97"/>
      <c r="M1679" s="97"/>
      <c r="N1679" s="97"/>
    </row>
    <row r="1680" spans="8:14" x14ac:dyDescent="0.25">
      <c r="H1680" s="294"/>
      <c r="I1680" s="294"/>
      <c r="J1680" s="294"/>
      <c r="L1680" s="97"/>
      <c r="M1680" s="97"/>
      <c r="N1680" s="97"/>
    </row>
    <row r="1681" spans="8:14" x14ac:dyDescent="0.25">
      <c r="H1681" s="294"/>
      <c r="I1681" s="294"/>
      <c r="J1681" s="294"/>
      <c r="L1681" s="97"/>
      <c r="M1681" s="97"/>
      <c r="N1681" s="97"/>
    </row>
    <row r="1682" spans="8:14" x14ac:dyDescent="0.25">
      <c r="H1682" s="294"/>
      <c r="I1682" s="294"/>
      <c r="J1682" s="294"/>
      <c r="L1682" s="97"/>
      <c r="M1682" s="97"/>
      <c r="N1682" s="97"/>
    </row>
    <row r="1683" spans="8:14" x14ac:dyDescent="0.25">
      <c r="H1683" s="294"/>
      <c r="I1683" s="294"/>
      <c r="J1683" s="294"/>
      <c r="L1683" s="97"/>
      <c r="M1683" s="97"/>
      <c r="N1683" s="97"/>
    </row>
    <row r="1684" spans="8:14" x14ac:dyDescent="0.25">
      <c r="H1684" s="294"/>
      <c r="I1684" s="294"/>
      <c r="J1684" s="294"/>
      <c r="L1684" s="97"/>
      <c r="M1684" s="97"/>
      <c r="N1684" s="97"/>
    </row>
    <row r="1685" spans="8:14" x14ac:dyDescent="0.25">
      <c r="H1685" s="294"/>
      <c r="I1685" s="294"/>
      <c r="J1685" s="294"/>
      <c r="L1685" s="97"/>
      <c r="M1685" s="97"/>
      <c r="N1685" s="97"/>
    </row>
    <row r="1686" spans="8:14" x14ac:dyDescent="0.25">
      <c r="H1686" s="294"/>
      <c r="I1686" s="294"/>
      <c r="J1686" s="294"/>
      <c r="L1686" s="97"/>
      <c r="M1686" s="97"/>
      <c r="N1686" s="97"/>
    </row>
    <row r="1687" spans="8:14" x14ac:dyDescent="0.25">
      <c r="H1687" s="294"/>
      <c r="I1687" s="294"/>
      <c r="J1687" s="294"/>
      <c r="L1687" s="97"/>
      <c r="M1687" s="97"/>
      <c r="N1687" s="97"/>
    </row>
    <row r="1688" spans="8:14" x14ac:dyDescent="0.25">
      <c r="H1688" s="294"/>
      <c r="I1688" s="294"/>
      <c r="J1688" s="294"/>
      <c r="L1688" s="97"/>
      <c r="M1688" s="97"/>
      <c r="N1688" s="97"/>
    </row>
    <row r="1689" spans="8:14" x14ac:dyDescent="0.25">
      <c r="H1689" s="294"/>
      <c r="I1689" s="294"/>
      <c r="J1689" s="294"/>
      <c r="L1689" s="97"/>
      <c r="M1689" s="97"/>
      <c r="N1689" s="97"/>
    </row>
    <row r="1690" spans="8:14" x14ac:dyDescent="0.25">
      <c r="H1690" s="294"/>
      <c r="I1690" s="294"/>
      <c r="J1690" s="294"/>
      <c r="L1690" s="97"/>
      <c r="M1690" s="97"/>
      <c r="N1690" s="97"/>
    </row>
    <row r="1691" spans="8:14" x14ac:dyDescent="0.25">
      <c r="H1691" s="294"/>
      <c r="I1691" s="294"/>
      <c r="J1691" s="294"/>
      <c r="L1691" s="97"/>
      <c r="M1691" s="97"/>
      <c r="N1691" s="97"/>
    </row>
    <row r="1692" spans="8:14" x14ac:dyDescent="0.25">
      <c r="H1692" s="294"/>
      <c r="I1692" s="294"/>
      <c r="J1692" s="294"/>
      <c r="L1692" s="97"/>
      <c r="M1692" s="97"/>
      <c r="N1692" s="97"/>
    </row>
    <row r="1693" spans="8:14" x14ac:dyDescent="0.25">
      <c r="H1693" s="294"/>
      <c r="I1693" s="294"/>
      <c r="J1693" s="294"/>
      <c r="L1693" s="97"/>
      <c r="M1693" s="97"/>
      <c r="N1693" s="97"/>
    </row>
    <row r="1694" spans="8:14" x14ac:dyDescent="0.25">
      <c r="H1694" s="294"/>
      <c r="I1694" s="294"/>
      <c r="J1694" s="294"/>
      <c r="L1694" s="97"/>
      <c r="M1694" s="97"/>
      <c r="N1694" s="97"/>
    </row>
    <row r="1695" spans="8:14" x14ac:dyDescent="0.25">
      <c r="H1695" s="294"/>
      <c r="I1695" s="294"/>
      <c r="J1695" s="294"/>
      <c r="L1695" s="97"/>
      <c r="M1695" s="97"/>
      <c r="N1695" s="97"/>
    </row>
    <row r="1696" spans="8:14" x14ac:dyDescent="0.25">
      <c r="H1696" s="294"/>
      <c r="I1696" s="294"/>
      <c r="J1696" s="294"/>
      <c r="L1696" s="97"/>
      <c r="M1696" s="97"/>
      <c r="N1696" s="97"/>
    </row>
    <row r="1697" spans="8:14" x14ac:dyDescent="0.25">
      <c r="H1697" s="294"/>
      <c r="I1697" s="294"/>
      <c r="J1697" s="294"/>
      <c r="L1697" s="97"/>
      <c r="M1697" s="97"/>
      <c r="N1697" s="97"/>
    </row>
    <row r="1698" spans="8:14" x14ac:dyDescent="0.25">
      <c r="H1698" s="294"/>
      <c r="I1698" s="294"/>
      <c r="J1698" s="294"/>
      <c r="L1698" s="97"/>
      <c r="M1698" s="97"/>
      <c r="N1698" s="97"/>
    </row>
    <row r="1699" spans="8:14" x14ac:dyDescent="0.25">
      <c r="H1699" s="294"/>
      <c r="I1699" s="294"/>
      <c r="J1699" s="294"/>
      <c r="L1699" s="97"/>
      <c r="M1699" s="97"/>
      <c r="N1699" s="97"/>
    </row>
    <row r="1700" spans="8:14" x14ac:dyDescent="0.25">
      <c r="H1700" s="294"/>
      <c r="I1700" s="294"/>
      <c r="J1700" s="294"/>
      <c r="L1700" s="97"/>
      <c r="M1700" s="97"/>
      <c r="N1700" s="97"/>
    </row>
    <row r="1701" spans="8:14" x14ac:dyDescent="0.25">
      <c r="H1701" s="294"/>
      <c r="I1701" s="294"/>
      <c r="J1701" s="294"/>
      <c r="L1701" s="97"/>
      <c r="M1701" s="97"/>
      <c r="N1701" s="97"/>
    </row>
    <row r="1702" spans="8:14" x14ac:dyDescent="0.25">
      <c r="H1702" s="294"/>
      <c r="I1702" s="294"/>
      <c r="J1702" s="294"/>
      <c r="L1702" s="97"/>
      <c r="M1702" s="97"/>
      <c r="N1702" s="97"/>
    </row>
    <row r="1703" spans="8:14" x14ac:dyDescent="0.25">
      <c r="H1703" s="294"/>
      <c r="I1703" s="294"/>
      <c r="J1703" s="294"/>
      <c r="L1703" s="97"/>
      <c r="M1703" s="97"/>
      <c r="N1703" s="97"/>
    </row>
    <row r="1704" spans="8:14" x14ac:dyDescent="0.25">
      <c r="H1704" s="294"/>
      <c r="I1704" s="294"/>
      <c r="J1704" s="294"/>
      <c r="L1704" s="97"/>
      <c r="M1704" s="97"/>
      <c r="N1704" s="97"/>
    </row>
    <row r="1705" spans="8:14" x14ac:dyDescent="0.25">
      <c r="H1705" s="294"/>
      <c r="I1705" s="294"/>
      <c r="J1705" s="294"/>
      <c r="L1705" s="97"/>
      <c r="M1705" s="97"/>
      <c r="N1705" s="97"/>
    </row>
    <row r="1706" spans="8:14" x14ac:dyDescent="0.25">
      <c r="H1706" s="294"/>
      <c r="I1706" s="294"/>
      <c r="J1706" s="294"/>
      <c r="L1706" s="97"/>
      <c r="M1706" s="97"/>
      <c r="N1706" s="97"/>
    </row>
    <row r="1707" spans="8:14" x14ac:dyDescent="0.25">
      <c r="H1707" s="294"/>
      <c r="I1707" s="294"/>
      <c r="J1707" s="294"/>
      <c r="L1707" s="97"/>
      <c r="M1707" s="97"/>
      <c r="N1707" s="97"/>
    </row>
    <row r="1708" spans="8:14" x14ac:dyDescent="0.25">
      <c r="H1708" s="294"/>
      <c r="I1708" s="294"/>
      <c r="J1708" s="294"/>
      <c r="L1708" s="97"/>
      <c r="M1708" s="97"/>
      <c r="N1708" s="97"/>
    </row>
    <row r="1709" spans="8:14" x14ac:dyDescent="0.25">
      <c r="H1709" s="294"/>
      <c r="I1709" s="294"/>
      <c r="J1709" s="294"/>
      <c r="L1709" s="97"/>
      <c r="M1709" s="97"/>
      <c r="N1709" s="97"/>
    </row>
    <row r="1710" spans="8:14" x14ac:dyDescent="0.25">
      <c r="H1710" s="294"/>
      <c r="I1710" s="294"/>
      <c r="J1710" s="294"/>
      <c r="L1710" s="97"/>
      <c r="M1710" s="97"/>
      <c r="N1710" s="97"/>
    </row>
    <row r="1711" spans="8:14" x14ac:dyDescent="0.25">
      <c r="H1711" s="294"/>
      <c r="I1711" s="294"/>
      <c r="J1711" s="294"/>
      <c r="L1711" s="97"/>
      <c r="M1711" s="97"/>
      <c r="N1711" s="97"/>
    </row>
    <row r="1712" spans="8:14" x14ac:dyDescent="0.25">
      <c r="H1712" s="294"/>
      <c r="I1712" s="294"/>
      <c r="J1712" s="294"/>
      <c r="L1712" s="97"/>
      <c r="M1712" s="97"/>
      <c r="N1712" s="97"/>
    </row>
    <row r="1713" spans="8:14" x14ac:dyDescent="0.25">
      <c r="H1713" s="294"/>
      <c r="I1713" s="294"/>
      <c r="J1713" s="294"/>
      <c r="L1713" s="97"/>
      <c r="M1713" s="97"/>
      <c r="N1713" s="97"/>
    </row>
    <row r="1714" spans="8:14" x14ac:dyDescent="0.25">
      <c r="H1714" s="294"/>
      <c r="I1714" s="294"/>
      <c r="J1714" s="294"/>
      <c r="L1714" s="97"/>
      <c r="M1714" s="97"/>
      <c r="N1714" s="97"/>
    </row>
    <row r="1715" spans="8:14" x14ac:dyDescent="0.25">
      <c r="H1715" s="294"/>
      <c r="I1715" s="294"/>
      <c r="J1715" s="294"/>
      <c r="L1715" s="97"/>
      <c r="M1715" s="97"/>
      <c r="N1715" s="97"/>
    </row>
    <row r="1716" spans="8:14" x14ac:dyDescent="0.25">
      <c r="H1716" s="294"/>
      <c r="I1716" s="294"/>
      <c r="J1716" s="294"/>
      <c r="L1716" s="97"/>
      <c r="M1716" s="97"/>
      <c r="N1716" s="97"/>
    </row>
    <row r="1717" spans="8:14" x14ac:dyDescent="0.25">
      <c r="H1717" s="294"/>
      <c r="I1717" s="294"/>
      <c r="J1717" s="294"/>
      <c r="L1717" s="97"/>
      <c r="M1717" s="97"/>
      <c r="N1717" s="97"/>
    </row>
    <row r="1718" spans="8:14" x14ac:dyDescent="0.25">
      <c r="H1718" s="294"/>
      <c r="I1718" s="294"/>
      <c r="J1718" s="294"/>
      <c r="L1718" s="97"/>
      <c r="M1718" s="97"/>
      <c r="N1718" s="97"/>
    </row>
    <row r="1719" spans="8:14" x14ac:dyDescent="0.25">
      <c r="H1719" s="294"/>
      <c r="I1719" s="294"/>
      <c r="J1719" s="294"/>
      <c r="L1719" s="97"/>
      <c r="M1719" s="97"/>
      <c r="N1719" s="97"/>
    </row>
    <row r="1720" spans="8:14" x14ac:dyDescent="0.25">
      <c r="H1720" s="294"/>
      <c r="I1720" s="294"/>
      <c r="J1720" s="294"/>
      <c r="L1720" s="97"/>
      <c r="M1720" s="97"/>
      <c r="N1720" s="97"/>
    </row>
    <row r="1721" spans="8:14" x14ac:dyDescent="0.25">
      <c r="H1721" s="294"/>
      <c r="I1721" s="294"/>
      <c r="J1721" s="294"/>
      <c r="L1721" s="97"/>
      <c r="M1721" s="97"/>
      <c r="N1721" s="97"/>
    </row>
    <row r="1722" spans="8:14" x14ac:dyDescent="0.25">
      <c r="H1722" s="294"/>
      <c r="I1722" s="294"/>
      <c r="J1722" s="294"/>
      <c r="L1722" s="97"/>
      <c r="M1722" s="97"/>
      <c r="N1722" s="97"/>
    </row>
    <row r="1723" spans="8:14" x14ac:dyDescent="0.25">
      <c r="H1723" s="294"/>
      <c r="I1723" s="294"/>
      <c r="J1723" s="294"/>
      <c r="L1723" s="97"/>
      <c r="M1723" s="97"/>
      <c r="N1723" s="97"/>
    </row>
    <row r="1724" spans="8:14" x14ac:dyDescent="0.25">
      <c r="H1724" s="294"/>
      <c r="I1724" s="294"/>
      <c r="J1724" s="294"/>
      <c r="L1724" s="97"/>
      <c r="M1724" s="97"/>
      <c r="N1724" s="97"/>
    </row>
    <row r="1725" spans="8:14" x14ac:dyDescent="0.25">
      <c r="H1725" s="294"/>
      <c r="I1725" s="294"/>
      <c r="J1725" s="294"/>
      <c r="L1725" s="97"/>
      <c r="M1725" s="97"/>
      <c r="N1725" s="97"/>
    </row>
    <row r="1726" spans="8:14" x14ac:dyDescent="0.25">
      <c r="H1726" s="294"/>
      <c r="I1726" s="294"/>
      <c r="J1726" s="294"/>
      <c r="L1726" s="97"/>
      <c r="M1726" s="97"/>
      <c r="N1726" s="97"/>
    </row>
    <row r="1727" spans="8:14" x14ac:dyDescent="0.25">
      <c r="H1727" s="294"/>
      <c r="I1727" s="294"/>
      <c r="J1727" s="294"/>
      <c r="L1727" s="97"/>
      <c r="M1727" s="97"/>
      <c r="N1727" s="97"/>
    </row>
    <row r="1728" spans="8:14" x14ac:dyDescent="0.25">
      <c r="H1728" s="294"/>
      <c r="I1728" s="294"/>
      <c r="J1728" s="294"/>
      <c r="L1728" s="97"/>
      <c r="M1728" s="97"/>
      <c r="N1728" s="97"/>
    </row>
    <row r="1729" spans="8:14" x14ac:dyDescent="0.25">
      <c r="H1729" s="294"/>
      <c r="I1729" s="294"/>
      <c r="J1729" s="294"/>
      <c r="L1729" s="97"/>
      <c r="M1729" s="97"/>
      <c r="N1729" s="97"/>
    </row>
    <row r="1730" spans="8:14" x14ac:dyDescent="0.25">
      <c r="H1730" s="294"/>
      <c r="I1730" s="294"/>
      <c r="J1730" s="294"/>
      <c r="L1730" s="97"/>
      <c r="M1730" s="97"/>
      <c r="N1730" s="97"/>
    </row>
    <row r="1731" spans="8:14" x14ac:dyDescent="0.25">
      <c r="H1731" s="294"/>
      <c r="I1731" s="294"/>
      <c r="J1731" s="294"/>
      <c r="L1731" s="97"/>
      <c r="M1731" s="97"/>
      <c r="N1731" s="97"/>
    </row>
    <row r="1732" spans="8:14" x14ac:dyDescent="0.25">
      <c r="H1732" s="294"/>
      <c r="I1732" s="294"/>
      <c r="J1732" s="294"/>
      <c r="L1732" s="97"/>
      <c r="M1732" s="97"/>
      <c r="N1732" s="97"/>
    </row>
    <row r="1733" spans="8:14" x14ac:dyDescent="0.25">
      <c r="H1733" s="294"/>
      <c r="I1733" s="294"/>
      <c r="J1733" s="294"/>
      <c r="L1733" s="97"/>
      <c r="M1733" s="97"/>
      <c r="N1733" s="97"/>
    </row>
    <row r="1734" spans="8:14" x14ac:dyDescent="0.25">
      <c r="H1734" s="294"/>
      <c r="I1734" s="294"/>
      <c r="J1734" s="294"/>
      <c r="L1734" s="97"/>
      <c r="M1734" s="97"/>
      <c r="N1734" s="97"/>
    </row>
    <row r="1735" spans="8:14" x14ac:dyDescent="0.25">
      <c r="H1735" s="294"/>
      <c r="I1735" s="294"/>
      <c r="J1735" s="294"/>
      <c r="L1735" s="97"/>
      <c r="M1735" s="97"/>
      <c r="N1735" s="97"/>
    </row>
    <row r="1736" spans="8:14" x14ac:dyDescent="0.25">
      <c r="H1736" s="294"/>
      <c r="I1736" s="294"/>
      <c r="J1736" s="294"/>
      <c r="L1736" s="97"/>
      <c r="M1736" s="97"/>
      <c r="N1736" s="97"/>
    </row>
    <row r="1737" spans="8:14" x14ac:dyDescent="0.25">
      <c r="H1737" s="294"/>
      <c r="I1737" s="294"/>
      <c r="J1737" s="294"/>
      <c r="L1737" s="97"/>
      <c r="M1737" s="97"/>
      <c r="N1737" s="97"/>
    </row>
    <row r="1738" spans="8:14" x14ac:dyDescent="0.25">
      <c r="H1738" s="294"/>
      <c r="I1738" s="294"/>
      <c r="J1738" s="294"/>
      <c r="L1738" s="97"/>
      <c r="M1738" s="97"/>
      <c r="N1738" s="97"/>
    </row>
    <row r="1739" spans="8:14" x14ac:dyDescent="0.25">
      <c r="H1739" s="294"/>
      <c r="I1739" s="294"/>
      <c r="J1739" s="294"/>
      <c r="L1739" s="97"/>
      <c r="M1739" s="97"/>
      <c r="N1739" s="97"/>
    </row>
    <row r="1740" spans="8:14" x14ac:dyDescent="0.25">
      <c r="H1740" s="294"/>
      <c r="I1740" s="294"/>
      <c r="J1740" s="294"/>
      <c r="L1740" s="97"/>
      <c r="M1740" s="97"/>
      <c r="N1740" s="97"/>
    </row>
    <row r="1741" spans="8:14" x14ac:dyDescent="0.25">
      <c r="H1741" s="294"/>
      <c r="I1741" s="294"/>
      <c r="J1741" s="294"/>
      <c r="L1741" s="97"/>
      <c r="M1741" s="97"/>
      <c r="N1741" s="97"/>
    </row>
    <row r="1742" spans="8:14" x14ac:dyDescent="0.25">
      <c r="H1742" s="294"/>
      <c r="I1742" s="294"/>
      <c r="J1742" s="294"/>
      <c r="L1742" s="97"/>
      <c r="M1742" s="97"/>
      <c r="N1742" s="97"/>
    </row>
    <row r="1743" spans="8:14" x14ac:dyDescent="0.25">
      <c r="H1743" s="294"/>
      <c r="I1743" s="294"/>
      <c r="J1743" s="294"/>
      <c r="L1743" s="97"/>
      <c r="M1743" s="97"/>
      <c r="N1743" s="97"/>
    </row>
    <row r="1744" spans="8:14" x14ac:dyDescent="0.25">
      <c r="H1744" s="294"/>
      <c r="I1744" s="294"/>
      <c r="J1744" s="294"/>
      <c r="L1744" s="97"/>
      <c r="M1744" s="97"/>
      <c r="N1744" s="97"/>
    </row>
    <row r="1745" spans="8:14" x14ac:dyDescent="0.25">
      <c r="H1745" s="294"/>
      <c r="I1745" s="294"/>
      <c r="J1745" s="294"/>
      <c r="L1745" s="97"/>
      <c r="M1745" s="97"/>
      <c r="N1745" s="97"/>
    </row>
    <row r="1746" spans="8:14" x14ac:dyDescent="0.25">
      <c r="H1746" s="294"/>
      <c r="I1746" s="294"/>
      <c r="J1746" s="294"/>
      <c r="L1746" s="97"/>
      <c r="M1746" s="97"/>
      <c r="N1746" s="97"/>
    </row>
    <row r="1747" spans="8:14" x14ac:dyDescent="0.25">
      <c r="H1747" s="294"/>
      <c r="I1747" s="294"/>
      <c r="J1747" s="294"/>
      <c r="L1747" s="97"/>
      <c r="M1747" s="97"/>
      <c r="N1747" s="97"/>
    </row>
    <row r="1748" spans="8:14" x14ac:dyDescent="0.25">
      <c r="H1748" s="294"/>
      <c r="I1748" s="294"/>
      <c r="J1748" s="294"/>
      <c r="L1748" s="97"/>
      <c r="M1748" s="97"/>
      <c r="N1748" s="97"/>
    </row>
    <row r="1749" spans="8:14" x14ac:dyDescent="0.25">
      <c r="H1749" s="294"/>
      <c r="I1749" s="294"/>
      <c r="J1749" s="294"/>
      <c r="L1749" s="97"/>
      <c r="M1749" s="97"/>
      <c r="N1749" s="97"/>
    </row>
    <row r="1750" spans="8:14" x14ac:dyDescent="0.25">
      <c r="H1750" s="294"/>
      <c r="I1750" s="294"/>
      <c r="J1750" s="294"/>
      <c r="L1750" s="97"/>
      <c r="M1750" s="97"/>
      <c r="N1750" s="97"/>
    </row>
    <row r="1751" spans="8:14" x14ac:dyDescent="0.25">
      <c r="H1751" s="294"/>
      <c r="I1751" s="294"/>
      <c r="J1751" s="294"/>
      <c r="L1751" s="97"/>
      <c r="M1751" s="97"/>
      <c r="N1751" s="97"/>
    </row>
    <row r="1752" spans="8:14" x14ac:dyDescent="0.25">
      <c r="H1752" s="294"/>
      <c r="I1752" s="294"/>
      <c r="J1752" s="294"/>
      <c r="L1752" s="97"/>
      <c r="M1752" s="97"/>
      <c r="N1752" s="97"/>
    </row>
    <row r="1753" spans="8:14" x14ac:dyDescent="0.25">
      <c r="H1753" s="294"/>
      <c r="I1753" s="294"/>
      <c r="J1753" s="294"/>
      <c r="L1753" s="97"/>
      <c r="M1753" s="97"/>
      <c r="N1753" s="97"/>
    </row>
    <row r="1754" spans="8:14" x14ac:dyDescent="0.25">
      <c r="H1754" s="294"/>
      <c r="I1754" s="294"/>
      <c r="J1754" s="294"/>
      <c r="L1754" s="97"/>
      <c r="M1754" s="97"/>
      <c r="N1754" s="97"/>
    </row>
    <row r="1755" spans="8:14" x14ac:dyDescent="0.25">
      <c r="H1755" s="294"/>
      <c r="I1755" s="294"/>
      <c r="J1755" s="294"/>
      <c r="L1755" s="97"/>
      <c r="M1755" s="97"/>
      <c r="N1755" s="97"/>
    </row>
    <row r="1756" spans="8:14" x14ac:dyDescent="0.25">
      <c r="H1756" s="294"/>
      <c r="I1756" s="294"/>
      <c r="J1756" s="294"/>
      <c r="L1756" s="97"/>
      <c r="M1756" s="97"/>
      <c r="N1756" s="97"/>
    </row>
    <row r="1757" spans="8:14" x14ac:dyDescent="0.25">
      <c r="H1757" s="294"/>
      <c r="I1757" s="294"/>
      <c r="J1757" s="294"/>
      <c r="L1757" s="97"/>
      <c r="M1757" s="97"/>
      <c r="N1757" s="97"/>
    </row>
    <row r="1758" spans="8:14" x14ac:dyDescent="0.25">
      <c r="H1758" s="294"/>
      <c r="I1758" s="294"/>
      <c r="J1758" s="294"/>
      <c r="L1758" s="97"/>
      <c r="M1758" s="97"/>
      <c r="N1758" s="97"/>
    </row>
    <row r="1759" spans="8:14" x14ac:dyDescent="0.25">
      <c r="H1759" s="294"/>
      <c r="I1759" s="294"/>
      <c r="J1759" s="294"/>
      <c r="L1759" s="97"/>
      <c r="M1759" s="97"/>
      <c r="N1759" s="97"/>
    </row>
    <row r="1760" spans="8:14" x14ac:dyDescent="0.25">
      <c r="H1760" s="294"/>
      <c r="I1760" s="294"/>
      <c r="J1760" s="294"/>
      <c r="L1760" s="97"/>
      <c r="M1760" s="97"/>
      <c r="N1760" s="97"/>
    </row>
    <row r="1761" spans="8:14" x14ac:dyDescent="0.25">
      <c r="H1761" s="294"/>
      <c r="I1761" s="294"/>
      <c r="J1761" s="294"/>
      <c r="L1761" s="97"/>
      <c r="M1761" s="97"/>
      <c r="N1761" s="97"/>
    </row>
    <row r="1762" spans="8:14" x14ac:dyDescent="0.25">
      <c r="H1762" s="294"/>
      <c r="I1762" s="294"/>
      <c r="J1762" s="294"/>
      <c r="L1762" s="97"/>
      <c r="M1762" s="97"/>
      <c r="N1762" s="97"/>
    </row>
    <row r="1763" spans="8:14" x14ac:dyDescent="0.25">
      <c r="H1763" s="294"/>
      <c r="I1763" s="294"/>
      <c r="J1763" s="294"/>
      <c r="L1763" s="97"/>
      <c r="M1763" s="97"/>
      <c r="N1763" s="97"/>
    </row>
    <row r="1764" spans="8:14" x14ac:dyDescent="0.25">
      <c r="H1764" s="294"/>
      <c r="I1764" s="294"/>
      <c r="J1764" s="294"/>
      <c r="L1764" s="97"/>
      <c r="M1764" s="97"/>
      <c r="N1764" s="97"/>
    </row>
    <row r="1765" spans="8:14" x14ac:dyDescent="0.25">
      <c r="H1765" s="294"/>
      <c r="I1765" s="294"/>
      <c r="J1765" s="294"/>
      <c r="L1765" s="97"/>
      <c r="M1765" s="97"/>
      <c r="N1765" s="97"/>
    </row>
    <row r="1766" spans="8:14" x14ac:dyDescent="0.25">
      <c r="H1766" s="294"/>
      <c r="I1766" s="294"/>
      <c r="J1766" s="294"/>
      <c r="L1766" s="97"/>
      <c r="M1766" s="97"/>
      <c r="N1766" s="97"/>
    </row>
    <row r="1767" spans="8:14" x14ac:dyDescent="0.25">
      <c r="H1767" s="294"/>
      <c r="I1767" s="294"/>
      <c r="J1767" s="294"/>
      <c r="L1767" s="97"/>
      <c r="M1767" s="97"/>
      <c r="N1767" s="97"/>
    </row>
    <row r="1768" spans="8:14" x14ac:dyDescent="0.25">
      <c r="H1768" s="294"/>
      <c r="I1768" s="294"/>
      <c r="J1768" s="294"/>
      <c r="L1768" s="97"/>
      <c r="M1768" s="97"/>
      <c r="N1768" s="97"/>
    </row>
    <row r="1769" spans="8:14" x14ac:dyDescent="0.25">
      <c r="H1769" s="294"/>
      <c r="I1769" s="294"/>
      <c r="J1769" s="294"/>
      <c r="L1769" s="97"/>
      <c r="M1769" s="97"/>
      <c r="N1769" s="97"/>
    </row>
    <row r="1770" spans="8:14" x14ac:dyDescent="0.25">
      <c r="H1770" s="294"/>
      <c r="I1770" s="294"/>
      <c r="J1770" s="294"/>
      <c r="L1770" s="97"/>
      <c r="M1770" s="97"/>
      <c r="N1770" s="97"/>
    </row>
    <row r="1771" spans="8:14" x14ac:dyDescent="0.25">
      <c r="H1771" s="294"/>
      <c r="I1771" s="294"/>
      <c r="J1771" s="294"/>
      <c r="L1771" s="97"/>
      <c r="M1771" s="97"/>
      <c r="N1771" s="97"/>
    </row>
    <row r="1772" spans="8:14" x14ac:dyDescent="0.25">
      <c r="H1772" s="294"/>
      <c r="I1772" s="294"/>
      <c r="J1772" s="294"/>
      <c r="L1772" s="97"/>
      <c r="M1772" s="97"/>
      <c r="N1772" s="97"/>
    </row>
    <row r="1773" spans="8:14" x14ac:dyDescent="0.25">
      <c r="H1773" s="294"/>
      <c r="I1773" s="294"/>
      <c r="J1773" s="294"/>
      <c r="L1773" s="97"/>
      <c r="M1773" s="97"/>
      <c r="N1773" s="97"/>
    </row>
    <row r="1774" spans="8:14" x14ac:dyDescent="0.25">
      <c r="H1774" s="294"/>
      <c r="I1774" s="294"/>
      <c r="J1774" s="294"/>
      <c r="L1774" s="97"/>
      <c r="M1774" s="97"/>
      <c r="N1774" s="97"/>
    </row>
    <row r="1775" spans="8:14" x14ac:dyDescent="0.25">
      <c r="H1775" s="294"/>
      <c r="I1775" s="294"/>
      <c r="J1775" s="294"/>
      <c r="L1775" s="97"/>
      <c r="M1775" s="97"/>
      <c r="N1775" s="97"/>
    </row>
    <row r="1776" spans="8:14" x14ac:dyDescent="0.25">
      <c r="H1776" s="294"/>
      <c r="I1776" s="294"/>
      <c r="J1776" s="294"/>
      <c r="L1776" s="97"/>
      <c r="M1776" s="97"/>
      <c r="N1776" s="97"/>
    </row>
    <row r="1777" spans="8:14" x14ac:dyDescent="0.25">
      <c r="H1777" s="294"/>
      <c r="I1777" s="294"/>
      <c r="J1777" s="294"/>
      <c r="L1777" s="97"/>
      <c r="M1777" s="97"/>
      <c r="N1777" s="97"/>
    </row>
    <row r="1778" spans="8:14" x14ac:dyDescent="0.25">
      <c r="H1778" s="294"/>
      <c r="I1778" s="294"/>
      <c r="J1778" s="294"/>
      <c r="L1778" s="97"/>
      <c r="M1778" s="97"/>
      <c r="N1778" s="97"/>
    </row>
    <row r="1779" spans="8:14" x14ac:dyDescent="0.25">
      <c r="H1779" s="294"/>
      <c r="I1779" s="294"/>
      <c r="J1779" s="294"/>
      <c r="L1779" s="97"/>
      <c r="M1779" s="97"/>
      <c r="N1779" s="97"/>
    </row>
    <row r="1780" spans="8:14" x14ac:dyDescent="0.25">
      <c r="H1780" s="294"/>
      <c r="I1780" s="294"/>
      <c r="J1780" s="294"/>
      <c r="L1780" s="97"/>
      <c r="M1780" s="97"/>
      <c r="N1780" s="97"/>
    </row>
    <row r="1781" spans="8:14" x14ac:dyDescent="0.25">
      <c r="H1781" s="294"/>
      <c r="I1781" s="294"/>
      <c r="J1781" s="294"/>
      <c r="L1781" s="97"/>
      <c r="M1781" s="97"/>
      <c r="N1781" s="97"/>
    </row>
    <row r="1782" spans="8:14" x14ac:dyDescent="0.25">
      <c r="H1782" s="294"/>
      <c r="I1782" s="294"/>
      <c r="J1782" s="294"/>
      <c r="L1782" s="97"/>
      <c r="M1782" s="97"/>
      <c r="N1782" s="97"/>
    </row>
    <row r="1783" spans="8:14" x14ac:dyDescent="0.25">
      <c r="H1783" s="294"/>
      <c r="I1783" s="294"/>
      <c r="J1783" s="294"/>
      <c r="L1783" s="97"/>
      <c r="M1783" s="97"/>
      <c r="N1783" s="97"/>
    </row>
    <row r="1784" spans="8:14" x14ac:dyDescent="0.25">
      <c r="H1784" s="294"/>
      <c r="I1784" s="294"/>
      <c r="J1784" s="294"/>
      <c r="L1784" s="97"/>
      <c r="M1784" s="97"/>
      <c r="N1784" s="97"/>
    </row>
    <row r="1785" spans="8:14" x14ac:dyDescent="0.25">
      <c r="H1785" s="294"/>
      <c r="I1785" s="294"/>
      <c r="J1785" s="294"/>
      <c r="L1785" s="97"/>
      <c r="M1785" s="97"/>
      <c r="N1785" s="97"/>
    </row>
    <row r="1786" spans="8:14" x14ac:dyDescent="0.25">
      <c r="H1786" s="294"/>
      <c r="I1786" s="294"/>
      <c r="J1786" s="294"/>
      <c r="L1786" s="97"/>
      <c r="M1786" s="97"/>
      <c r="N1786" s="97"/>
    </row>
    <row r="1787" spans="8:14" x14ac:dyDescent="0.25">
      <c r="H1787" s="294"/>
      <c r="I1787" s="294"/>
      <c r="J1787" s="294"/>
      <c r="L1787" s="97"/>
      <c r="M1787" s="97"/>
      <c r="N1787" s="97"/>
    </row>
    <row r="1788" spans="8:14" x14ac:dyDescent="0.25">
      <c r="H1788" s="294"/>
      <c r="I1788" s="294"/>
      <c r="J1788" s="294"/>
      <c r="L1788" s="97"/>
      <c r="M1788" s="97"/>
      <c r="N1788" s="97"/>
    </row>
    <row r="1789" spans="8:14" x14ac:dyDescent="0.25">
      <c r="H1789" s="294"/>
      <c r="I1789" s="294"/>
      <c r="J1789" s="294"/>
      <c r="L1789" s="97"/>
      <c r="M1789" s="97"/>
      <c r="N1789" s="97"/>
    </row>
    <row r="1790" spans="8:14" x14ac:dyDescent="0.25">
      <c r="H1790" s="294"/>
      <c r="I1790" s="294"/>
      <c r="J1790" s="294"/>
      <c r="L1790" s="97"/>
      <c r="M1790" s="97"/>
      <c r="N1790" s="97"/>
    </row>
    <row r="1791" spans="8:14" x14ac:dyDescent="0.25">
      <c r="H1791" s="294"/>
      <c r="I1791" s="294"/>
      <c r="J1791" s="294"/>
      <c r="L1791" s="97"/>
      <c r="M1791" s="97"/>
      <c r="N1791" s="97"/>
    </row>
    <row r="1792" spans="8:14" x14ac:dyDescent="0.25">
      <c r="H1792" s="294"/>
      <c r="I1792" s="294"/>
      <c r="J1792" s="294"/>
      <c r="L1792" s="97"/>
      <c r="M1792" s="97"/>
      <c r="N1792" s="97"/>
    </row>
    <row r="1793" spans="8:14" x14ac:dyDescent="0.25">
      <c r="H1793" s="294"/>
      <c r="I1793" s="294"/>
      <c r="J1793" s="294"/>
      <c r="L1793" s="97"/>
      <c r="M1793" s="97"/>
      <c r="N1793" s="97"/>
    </row>
    <row r="1794" spans="8:14" x14ac:dyDescent="0.25">
      <c r="H1794" s="294"/>
      <c r="I1794" s="294"/>
      <c r="J1794" s="294"/>
      <c r="L1794" s="97"/>
      <c r="M1794" s="97"/>
      <c r="N1794" s="97"/>
    </row>
    <row r="1795" spans="8:14" x14ac:dyDescent="0.25">
      <c r="H1795" s="294"/>
      <c r="I1795" s="294"/>
      <c r="J1795" s="294"/>
      <c r="L1795" s="97"/>
      <c r="M1795" s="97"/>
      <c r="N1795" s="97"/>
    </row>
    <row r="1796" spans="8:14" x14ac:dyDescent="0.25">
      <c r="H1796" s="294"/>
      <c r="I1796" s="294"/>
      <c r="J1796" s="294"/>
      <c r="L1796" s="97"/>
      <c r="M1796" s="97"/>
      <c r="N1796" s="97"/>
    </row>
    <row r="1797" spans="8:14" x14ac:dyDescent="0.25">
      <c r="H1797" s="294"/>
      <c r="I1797" s="294"/>
      <c r="J1797" s="294"/>
      <c r="L1797" s="97"/>
      <c r="M1797" s="97"/>
      <c r="N1797" s="97"/>
    </row>
    <row r="1798" spans="8:14" x14ac:dyDescent="0.25">
      <c r="H1798" s="294"/>
      <c r="I1798" s="294"/>
      <c r="J1798" s="294"/>
      <c r="L1798" s="97"/>
      <c r="M1798" s="97"/>
      <c r="N1798" s="97"/>
    </row>
    <row r="1799" spans="8:14" x14ac:dyDescent="0.25">
      <c r="H1799" s="294"/>
      <c r="I1799" s="294"/>
      <c r="J1799" s="294"/>
      <c r="L1799" s="97"/>
      <c r="M1799" s="97"/>
      <c r="N1799" s="97"/>
    </row>
    <row r="1800" spans="8:14" x14ac:dyDescent="0.25">
      <c r="H1800" s="294"/>
      <c r="I1800" s="294"/>
      <c r="J1800" s="294"/>
      <c r="L1800" s="97"/>
      <c r="M1800" s="97"/>
      <c r="N1800" s="97"/>
    </row>
    <row r="1801" spans="8:14" x14ac:dyDescent="0.25">
      <c r="H1801" s="294"/>
      <c r="I1801" s="294"/>
      <c r="J1801" s="294"/>
      <c r="L1801" s="97"/>
      <c r="M1801" s="97"/>
      <c r="N1801" s="97"/>
    </row>
    <row r="1802" spans="8:14" x14ac:dyDescent="0.25">
      <c r="H1802" s="294"/>
      <c r="I1802" s="294"/>
      <c r="J1802" s="294"/>
      <c r="L1802" s="97"/>
      <c r="M1802" s="97"/>
      <c r="N1802" s="97"/>
    </row>
    <row r="1803" spans="8:14" x14ac:dyDescent="0.25">
      <c r="H1803" s="294"/>
      <c r="I1803" s="294"/>
      <c r="J1803" s="294"/>
      <c r="L1803" s="97"/>
      <c r="M1803" s="97"/>
      <c r="N1803" s="97"/>
    </row>
    <row r="1804" spans="8:14" x14ac:dyDescent="0.25">
      <c r="H1804" s="294"/>
      <c r="I1804" s="294"/>
      <c r="J1804" s="294"/>
      <c r="L1804" s="97"/>
      <c r="M1804" s="97"/>
      <c r="N1804" s="97"/>
    </row>
    <row r="1805" spans="8:14" x14ac:dyDescent="0.25">
      <c r="H1805" s="294"/>
      <c r="I1805" s="294"/>
      <c r="J1805" s="294"/>
      <c r="L1805" s="97"/>
      <c r="M1805" s="97"/>
      <c r="N1805" s="97"/>
    </row>
    <row r="1806" spans="8:14" x14ac:dyDescent="0.25">
      <c r="H1806" s="294"/>
      <c r="I1806" s="294"/>
      <c r="J1806" s="294"/>
      <c r="L1806" s="97"/>
      <c r="M1806" s="97"/>
      <c r="N1806" s="97"/>
    </row>
    <row r="1807" spans="8:14" x14ac:dyDescent="0.25">
      <c r="H1807" s="294"/>
      <c r="I1807" s="294"/>
      <c r="J1807" s="294"/>
      <c r="L1807" s="97"/>
      <c r="M1807" s="97"/>
      <c r="N1807" s="97"/>
    </row>
    <row r="1808" spans="8:14" x14ac:dyDescent="0.25">
      <c r="H1808" s="294"/>
      <c r="I1808" s="294"/>
      <c r="J1808" s="294"/>
      <c r="L1808" s="97"/>
      <c r="M1808" s="97"/>
      <c r="N1808" s="97"/>
    </row>
    <row r="1809" spans="8:14" x14ac:dyDescent="0.25">
      <c r="H1809" s="294"/>
      <c r="I1809" s="294"/>
      <c r="J1809" s="294"/>
      <c r="L1809" s="97"/>
      <c r="M1809" s="97"/>
      <c r="N1809" s="97"/>
    </row>
    <row r="1810" spans="8:14" x14ac:dyDescent="0.25">
      <c r="H1810" s="294"/>
      <c r="I1810" s="294"/>
      <c r="J1810" s="294"/>
      <c r="L1810" s="97"/>
      <c r="M1810" s="97"/>
      <c r="N1810" s="97"/>
    </row>
    <row r="1811" spans="8:14" x14ac:dyDescent="0.25">
      <c r="H1811" s="294"/>
      <c r="I1811" s="294"/>
      <c r="J1811" s="294"/>
      <c r="L1811" s="97"/>
      <c r="M1811" s="97"/>
      <c r="N1811" s="97"/>
    </row>
    <row r="1812" spans="8:14" x14ac:dyDescent="0.25">
      <c r="H1812" s="294"/>
      <c r="I1812" s="294"/>
      <c r="J1812" s="294"/>
      <c r="L1812" s="97"/>
      <c r="M1812" s="97"/>
      <c r="N1812" s="97"/>
    </row>
    <row r="1813" spans="8:14" x14ac:dyDescent="0.25">
      <c r="H1813" s="294"/>
      <c r="I1813" s="294"/>
      <c r="J1813" s="294"/>
      <c r="L1813" s="97"/>
      <c r="M1813" s="97"/>
      <c r="N1813" s="97"/>
    </row>
    <row r="1814" spans="8:14" x14ac:dyDescent="0.25">
      <c r="H1814" s="294"/>
      <c r="I1814" s="294"/>
      <c r="J1814" s="294"/>
      <c r="L1814" s="97"/>
      <c r="M1814" s="97"/>
      <c r="N1814" s="97"/>
    </row>
    <row r="1815" spans="8:14" x14ac:dyDescent="0.25">
      <c r="H1815" s="294"/>
      <c r="I1815" s="294"/>
      <c r="J1815" s="294"/>
      <c r="L1815" s="97"/>
      <c r="M1815" s="97"/>
      <c r="N1815" s="97"/>
    </row>
    <row r="1816" spans="8:14" x14ac:dyDescent="0.25">
      <c r="H1816" s="294"/>
      <c r="I1816" s="294"/>
      <c r="J1816" s="294"/>
      <c r="L1816" s="97"/>
      <c r="M1816" s="97"/>
      <c r="N1816" s="97"/>
    </row>
    <row r="1817" spans="8:14" x14ac:dyDescent="0.25">
      <c r="H1817" s="294"/>
      <c r="I1817" s="294"/>
      <c r="J1817" s="294"/>
      <c r="L1817" s="97"/>
      <c r="M1817" s="97"/>
      <c r="N1817" s="97"/>
    </row>
    <row r="1818" spans="8:14" x14ac:dyDescent="0.25">
      <c r="H1818" s="294"/>
      <c r="I1818" s="294"/>
      <c r="J1818" s="294"/>
      <c r="L1818" s="97"/>
      <c r="M1818" s="97"/>
      <c r="N1818" s="97"/>
    </row>
    <row r="1819" spans="8:14" x14ac:dyDescent="0.25">
      <c r="H1819" s="294"/>
      <c r="I1819" s="294"/>
      <c r="J1819" s="294"/>
      <c r="L1819" s="97"/>
      <c r="M1819" s="97"/>
      <c r="N1819" s="97"/>
    </row>
    <row r="1820" spans="8:14" x14ac:dyDescent="0.25">
      <c r="H1820" s="294"/>
      <c r="I1820" s="294"/>
      <c r="J1820" s="294"/>
      <c r="L1820" s="97"/>
      <c r="M1820" s="97"/>
      <c r="N1820" s="97"/>
    </row>
    <row r="1821" spans="8:14" x14ac:dyDescent="0.25">
      <c r="H1821" s="294"/>
      <c r="I1821" s="294"/>
      <c r="J1821" s="294"/>
      <c r="L1821" s="97"/>
      <c r="M1821" s="97"/>
      <c r="N1821" s="97"/>
    </row>
    <row r="1822" spans="8:14" x14ac:dyDescent="0.25">
      <c r="H1822" s="294"/>
      <c r="I1822" s="294"/>
      <c r="J1822" s="294"/>
      <c r="L1822" s="97"/>
      <c r="M1822" s="97"/>
      <c r="N1822" s="97"/>
    </row>
    <row r="1823" spans="8:14" x14ac:dyDescent="0.25">
      <c r="H1823" s="294"/>
      <c r="I1823" s="294"/>
      <c r="J1823" s="294"/>
      <c r="L1823" s="97"/>
      <c r="M1823" s="97"/>
      <c r="N1823" s="97"/>
    </row>
    <row r="1824" spans="8:14" x14ac:dyDescent="0.25">
      <c r="H1824" s="294"/>
      <c r="I1824" s="294"/>
      <c r="J1824" s="294"/>
      <c r="L1824" s="97"/>
      <c r="M1824" s="97"/>
      <c r="N1824" s="97"/>
    </row>
    <row r="1825" spans="8:14" x14ac:dyDescent="0.25">
      <c r="H1825" s="294"/>
      <c r="I1825" s="294"/>
      <c r="J1825" s="294"/>
      <c r="L1825" s="97"/>
      <c r="M1825" s="97"/>
      <c r="N1825" s="97"/>
    </row>
    <row r="1826" spans="8:14" x14ac:dyDescent="0.25">
      <c r="H1826" s="294"/>
      <c r="I1826" s="294"/>
      <c r="J1826" s="294"/>
      <c r="L1826" s="97"/>
      <c r="M1826" s="97"/>
      <c r="N1826" s="97"/>
    </row>
    <row r="1827" spans="8:14" x14ac:dyDescent="0.25">
      <c r="H1827" s="294"/>
      <c r="I1827" s="294"/>
      <c r="J1827" s="294"/>
      <c r="L1827" s="97"/>
      <c r="M1827" s="97"/>
      <c r="N1827" s="97"/>
    </row>
    <row r="1828" spans="8:14" x14ac:dyDescent="0.25">
      <c r="H1828" s="294"/>
      <c r="I1828" s="294"/>
      <c r="J1828" s="294"/>
      <c r="L1828" s="97"/>
      <c r="M1828" s="97"/>
      <c r="N1828" s="97"/>
    </row>
    <row r="1829" spans="8:14" x14ac:dyDescent="0.25">
      <c r="H1829" s="294"/>
      <c r="I1829" s="294"/>
      <c r="J1829" s="294"/>
      <c r="L1829" s="97"/>
      <c r="M1829" s="97"/>
      <c r="N1829" s="97"/>
    </row>
    <row r="1830" spans="8:14" x14ac:dyDescent="0.25">
      <c r="H1830" s="294"/>
      <c r="I1830" s="294"/>
      <c r="J1830" s="294"/>
      <c r="L1830" s="97"/>
      <c r="M1830" s="97"/>
      <c r="N1830" s="97"/>
    </row>
    <row r="1831" spans="8:14" x14ac:dyDescent="0.25">
      <c r="H1831" s="294"/>
      <c r="I1831" s="294"/>
      <c r="J1831" s="294"/>
      <c r="L1831" s="97"/>
      <c r="M1831" s="97"/>
      <c r="N1831" s="97"/>
    </row>
    <row r="1832" spans="8:14" x14ac:dyDescent="0.25">
      <c r="H1832" s="294"/>
      <c r="I1832" s="294"/>
      <c r="J1832" s="294"/>
      <c r="L1832" s="97"/>
      <c r="M1832" s="97"/>
      <c r="N1832" s="97"/>
    </row>
    <row r="1833" spans="8:14" x14ac:dyDescent="0.25">
      <c r="H1833" s="294"/>
      <c r="I1833" s="294"/>
      <c r="J1833" s="294"/>
      <c r="L1833" s="97"/>
      <c r="M1833" s="97"/>
      <c r="N1833" s="97"/>
    </row>
    <row r="1834" spans="8:14" x14ac:dyDescent="0.25">
      <c r="H1834" s="294"/>
      <c r="I1834" s="294"/>
      <c r="J1834" s="294"/>
      <c r="L1834" s="97"/>
      <c r="M1834" s="97"/>
      <c r="N1834" s="97"/>
    </row>
    <row r="1835" spans="8:14" x14ac:dyDescent="0.25">
      <c r="H1835" s="294"/>
      <c r="I1835" s="294"/>
      <c r="J1835" s="294"/>
      <c r="L1835" s="97"/>
      <c r="M1835" s="97"/>
      <c r="N1835" s="97"/>
    </row>
    <row r="1836" spans="8:14" x14ac:dyDescent="0.25">
      <c r="H1836" s="294"/>
      <c r="I1836" s="294"/>
      <c r="J1836" s="294"/>
      <c r="L1836" s="97"/>
      <c r="M1836" s="97"/>
      <c r="N1836" s="97"/>
    </row>
    <row r="1837" spans="8:14" x14ac:dyDescent="0.25">
      <c r="H1837" s="294"/>
      <c r="I1837" s="294"/>
      <c r="J1837" s="294"/>
      <c r="L1837" s="97"/>
      <c r="M1837" s="97"/>
      <c r="N1837" s="97"/>
    </row>
    <row r="1838" spans="8:14" x14ac:dyDescent="0.25">
      <c r="H1838" s="294"/>
      <c r="I1838" s="294"/>
      <c r="J1838" s="294"/>
      <c r="L1838" s="97"/>
      <c r="M1838" s="97"/>
      <c r="N1838" s="97"/>
    </row>
    <row r="1839" spans="8:14" x14ac:dyDescent="0.25">
      <c r="H1839" s="294"/>
      <c r="I1839" s="294"/>
      <c r="J1839" s="294"/>
      <c r="L1839" s="97"/>
      <c r="M1839" s="97"/>
      <c r="N1839" s="97"/>
    </row>
    <row r="1840" spans="8:14" x14ac:dyDescent="0.25">
      <c r="H1840" s="294"/>
      <c r="I1840" s="294"/>
      <c r="J1840" s="294"/>
      <c r="L1840" s="97"/>
      <c r="M1840" s="97"/>
      <c r="N1840" s="97"/>
    </row>
    <row r="1841" spans="8:14" x14ac:dyDescent="0.25">
      <c r="H1841" s="294"/>
      <c r="I1841" s="294"/>
      <c r="J1841" s="294"/>
      <c r="L1841" s="97"/>
      <c r="M1841" s="97"/>
      <c r="N1841" s="97"/>
    </row>
    <row r="1842" spans="8:14" x14ac:dyDescent="0.25">
      <c r="H1842" s="294"/>
      <c r="I1842" s="294"/>
      <c r="J1842" s="294"/>
      <c r="L1842" s="97"/>
      <c r="M1842" s="97"/>
      <c r="N1842" s="97"/>
    </row>
    <row r="1843" spans="8:14" x14ac:dyDescent="0.25">
      <c r="H1843" s="294"/>
      <c r="I1843" s="294"/>
      <c r="J1843" s="294"/>
      <c r="L1843" s="97"/>
      <c r="M1843" s="97"/>
      <c r="N1843" s="97"/>
    </row>
    <row r="1844" spans="8:14" x14ac:dyDescent="0.25">
      <c r="H1844" s="294"/>
      <c r="I1844" s="294"/>
      <c r="J1844" s="294"/>
      <c r="L1844" s="97"/>
      <c r="M1844" s="97"/>
      <c r="N1844" s="97"/>
    </row>
    <row r="1845" spans="8:14" x14ac:dyDescent="0.25">
      <c r="H1845" s="294"/>
      <c r="I1845" s="294"/>
      <c r="J1845" s="294"/>
      <c r="L1845" s="97"/>
      <c r="M1845" s="97"/>
      <c r="N1845" s="97"/>
    </row>
    <row r="1846" spans="8:14" x14ac:dyDescent="0.25">
      <c r="H1846" s="294"/>
      <c r="I1846" s="294"/>
      <c r="J1846" s="294"/>
      <c r="L1846" s="97"/>
      <c r="M1846" s="97"/>
      <c r="N1846" s="97"/>
    </row>
    <row r="1847" spans="8:14" x14ac:dyDescent="0.25">
      <c r="H1847" s="294"/>
      <c r="I1847" s="294"/>
      <c r="J1847" s="294"/>
      <c r="L1847" s="97"/>
      <c r="M1847" s="97"/>
      <c r="N1847" s="97"/>
    </row>
    <row r="1848" spans="8:14" x14ac:dyDescent="0.25">
      <c r="H1848" s="294"/>
      <c r="I1848" s="294"/>
      <c r="J1848" s="294"/>
      <c r="L1848" s="97"/>
      <c r="M1848" s="97"/>
      <c r="N1848" s="97"/>
    </row>
    <row r="1849" spans="8:14" x14ac:dyDescent="0.25">
      <c r="H1849" s="294"/>
      <c r="I1849" s="294"/>
      <c r="J1849" s="294"/>
      <c r="L1849" s="97"/>
      <c r="M1849" s="97"/>
      <c r="N1849" s="97"/>
    </row>
    <row r="1850" spans="8:14" x14ac:dyDescent="0.25">
      <c r="H1850" s="294"/>
      <c r="I1850" s="294"/>
      <c r="J1850" s="294"/>
      <c r="L1850" s="97"/>
      <c r="M1850" s="97"/>
      <c r="N1850" s="97"/>
    </row>
    <row r="1851" spans="8:14" x14ac:dyDescent="0.25">
      <c r="H1851" s="294"/>
      <c r="I1851" s="294"/>
      <c r="J1851" s="294"/>
      <c r="L1851" s="97"/>
      <c r="M1851" s="97"/>
      <c r="N1851" s="97"/>
    </row>
    <row r="1852" spans="8:14" x14ac:dyDescent="0.25">
      <c r="H1852" s="294"/>
      <c r="I1852" s="294"/>
      <c r="J1852" s="294"/>
      <c r="L1852" s="97"/>
      <c r="M1852" s="97"/>
      <c r="N1852" s="97"/>
    </row>
    <row r="1853" spans="8:14" x14ac:dyDescent="0.25">
      <c r="H1853" s="294"/>
      <c r="I1853" s="294"/>
      <c r="J1853" s="294"/>
      <c r="L1853" s="97"/>
      <c r="M1853" s="97"/>
      <c r="N1853" s="97"/>
    </row>
    <row r="1854" spans="8:14" x14ac:dyDescent="0.25">
      <c r="H1854" s="294"/>
      <c r="I1854" s="294"/>
      <c r="J1854" s="294"/>
      <c r="L1854" s="97"/>
      <c r="M1854" s="97"/>
      <c r="N1854" s="97"/>
    </row>
    <row r="1855" spans="8:14" x14ac:dyDescent="0.25">
      <c r="H1855" s="294"/>
      <c r="I1855" s="294"/>
      <c r="J1855" s="294"/>
      <c r="L1855" s="97"/>
      <c r="M1855" s="97"/>
      <c r="N1855" s="97"/>
    </row>
    <row r="1856" spans="8:14" x14ac:dyDescent="0.25">
      <c r="H1856" s="294"/>
      <c r="I1856" s="294"/>
      <c r="J1856" s="294"/>
      <c r="L1856" s="97"/>
      <c r="M1856" s="97"/>
      <c r="N1856" s="97"/>
    </row>
    <row r="1857" spans="8:14" x14ac:dyDescent="0.25">
      <c r="H1857" s="294"/>
      <c r="I1857" s="294"/>
      <c r="J1857" s="294"/>
      <c r="L1857" s="97"/>
      <c r="M1857" s="97"/>
      <c r="N1857" s="97"/>
    </row>
    <row r="1858" spans="8:14" x14ac:dyDescent="0.25">
      <c r="H1858" s="294"/>
      <c r="I1858" s="294"/>
      <c r="J1858" s="294"/>
      <c r="L1858" s="97"/>
      <c r="M1858" s="97"/>
      <c r="N1858" s="97"/>
    </row>
    <row r="1859" spans="8:14" x14ac:dyDescent="0.25">
      <c r="H1859" s="294"/>
      <c r="I1859" s="294"/>
      <c r="J1859" s="294"/>
      <c r="L1859" s="97"/>
      <c r="M1859" s="97"/>
      <c r="N1859" s="97"/>
    </row>
    <row r="1860" spans="8:14" x14ac:dyDescent="0.25">
      <c r="H1860" s="294"/>
      <c r="I1860" s="294"/>
      <c r="J1860" s="294"/>
      <c r="L1860" s="97"/>
      <c r="M1860" s="97"/>
      <c r="N1860" s="97"/>
    </row>
    <row r="1861" spans="8:14" x14ac:dyDescent="0.25">
      <c r="H1861" s="294"/>
      <c r="I1861" s="294"/>
      <c r="J1861" s="294"/>
      <c r="L1861" s="97"/>
      <c r="M1861" s="97"/>
      <c r="N1861" s="97"/>
    </row>
    <row r="1862" spans="8:14" x14ac:dyDescent="0.25">
      <c r="H1862" s="294"/>
      <c r="I1862" s="294"/>
      <c r="J1862" s="294"/>
      <c r="L1862" s="97"/>
      <c r="M1862" s="97"/>
      <c r="N1862" s="97"/>
    </row>
    <row r="1863" spans="8:14" x14ac:dyDescent="0.25">
      <c r="H1863" s="294"/>
      <c r="I1863" s="294"/>
      <c r="J1863" s="294"/>
      <c r="L1863" s="97"/>
      <c r="M1863" s="97"/>
      <c r="N1863" s="97"/>
    </row>
    <row r="1864" spans="8:14" x14ac:dyDescent="0.25">
      <c r="H1864" s="294"/>
      <c r="I1864" s="294"/>
      <c r="J1864" s="294"/>
      <c r="L1864" s="97"/>
      <c r="M1864" s="97"/>
      <c r="N1864" s="97"/>
    </row>
    <row r="1865" spans="8:14" x14ac:dyDescent="0.25">
      <c r="H1865" s="294"/>
      <c r="I1865" s="294"/>
      <c r="J1865" s="294"/>
      <c r="L1865" s="97"/>
      <c r="M1865" s="97"/>
      <c r="N1865" s="97"/>
    </row>
    <row r="1866" spans="8:14" x14ac:dyDescent="0.25">
      <c r="H1866" s="294"/>
      <c r="I1866" s="294"/>
      <c r="J1866" s="294"/>
      <c r="L1866" s="97"/>
      <c r="M1866" s="97"/>
      <c r="N1866" s="97"/>
    </row>
    <row r="1867" spans="8:14" x14ac:dyDescent="0.25">
      <c r="H1867" s="294"/>
      <c r="I1867" s="294"/>
      <c r="J1867" s="294"/>
      <c r="L1867" s="97"/>
      <c r="M1867" s="97"/>
      <c r="N1867" s="97"/>
    </row>
    <row r="1868" spans="8:14" x14ac:dyDescent="0.25">
      <c r="H1868" s="294"/>
      <c r="I1868" s="294"/>
      <c r="J1868" s="294"/>
      <c r="L1868" s="97"/>
      <c r="M1868" s="97"/>
      <c r="N1868" s="97"/>
    </row>
    <row r="1869" spans="8:14" x14ac:dyDescent="0.25">
      <c r="H1869" s="294"/>
      <c r="I1869" s="294"/>
      <c r="J1869" s="294"/>
      <c r="L1869" s="97"/>
      <c r="M1869" s="97"/>
      <c r="N1869" s="97"/>
    </row>
    <row r="1870" spans="8:14" x14ac:dyDescent="0.25">
      <c r="H1870" s="294"/>
      <c r="I1870" s="294"/>
      <c r="J1870" s="294"/>
      <c r="L1870" s="97"/>
      <c r="M1870" s="97"/>
      <c r="N1870" s="97"/>
    </row>
    <row r="1871" spans="8:14" x14ac:dyDescent="0.25">
      <c r="H1871" s="294"/>
      <c r="I1871" s="294"/>
      <c r="J1871" s="294"/>
      <c r="L1871" s="97"/>
      <c r="M1871" s="97"/>
      <c r="N1871" s="97"/>
    </row>
    <row r="1872" spans="8:14" x14ac:dyDescent="0.25">
      <c r="H1872" s="294"/>
      <c r="I1872" s="294"/>
      <c r="J1872" s="294"/>
      <c r="L1872" s="97"/>
      <c r="M1872" s="97"/>
      <c r="N1872" s="97"/>
    </row>
    <row r="1873" spans="8:14" x14ac:dyDescent="0.25">
      <c r="H1873" s="294"/>
      <c r="I1873" s="294"/>
      <c r="J1873" s="294"/>
      <c r="L1873" s="97"/>
      <c r="M1873" s="97"/>
      <c r="N1873" s="97"/>
    </row>
    <row r="1874" spans="8:14" x14ac:dyDescent="0.25">
      <c r="H1874" s="294"/>
      <c r="I1874" s="294"/>
      <c r="J1874" s="294"/>
      <c r="L1874" s="97"/>
      <c r="M1874" s="97"/>
      <c r="N1874" s="97"/>
    </row>
    <row r="1875" spans="8:14" x14ac:dyDescent="0.25">
      <c r="H1875" s="294"/>
      <c r="I1875" s="294"/>
      <c r="J1875" s="294"/>
      <c r="L1875" s="97"/>
      <c r="M1875" s="97"/>
      <c r="N1875" s="97"/>
    </row>
    <row r="1876" spans="8:14" x14ac:dyDescent="0.25">
      <c r="H1876" s="294"/>
      <c r="I1876" s="294"/>
      <c r="J1876" s="294"/>
      <c r="L1876" s="97"/>
      <c r="M1876" s="97"/>
      <c r="N1876" s="97"/>
    </row>
    <row r="1877" spans="8:14" x14ac:dyDescent="0.25">
      <c r="H1877" s="294"/>
      <c r="I1877" s="294"/>
      <c r="J1877" s="294"/>
      <c r="L1877" s="97"/>
      <c r="M1877" s="97"/>
      <c r="N1877" s="97"/>
    </row>
    <row r="1878" spans="8:14" x14ac:dyDescent="0.25">
      <c r="H1878" s="294"/>
      <c r="I1878" s="294"/>
      <c r="J1878" s="294"/>
      <c r="L1878" s="97"/>
      <c r="M1878" s="97"/>
      <c r="N1878" s="97"/>
    </row>
    <row r="1879" spans="8:14" x14ac:dyDescent="0.25">
      <c r="H1879" s="294"/>
      <c r="I1879" s="294"/>
      <c r="J1879" s="294"/>
      <c r="L1879" s="97"/>
      <c r="M1879" s="97"/>
      <c r="N1879" s="97"/>
    </row>
    <row r="1880" spans="8:14" x14ac:dyDescent="0.25">
      <c r="H1880" s="294"/>
      <c r="I1880" s="294"/>
      <c r="J1880" s="294"/>
      <c r="L1880" s="97"/>
      <c r="M1880" s="97"/>
      <c r="N1880" s="97"/>
    </row>
    <row r="1881" spans="8:14" x14ac:dyDescent="0.25">
      <c r="H1881" s="294"/>
      <c r="I1881" s="294"/>
      <c r="J1881" s="294"/>
      <c r="L1881" s="97"/>
      <c r="M1881" s="97"/>
      <c r="N1881" s="97"/>
    </row>
    <row r="1882" spans="8:14" x14ac:dyDescent="0.25">
      <c r="H1882" s="294"/>
      <c r="I1882" s="294"/>
      <c r="J1882" s="294"/>
      <c r="L1882" s="97"/>
      <c r="M1882" s="97"/>
      <c r="N1882" s="97"/>
    </row>
    <row r="1883" spans="8:14" x14ac:dyDescent="0.25">
      <c r="H1883" s="294"/>
      <c r="I1883" s="294"/>
      <c r="J1883" s="294"/>
      <c r="L1883" s="97"/>
      <c r="M1883" s="97"/>
      <c r="N1883" s="97"/>
    </row>
    <row r="1884" spans="8:14" x14ac:dyDescent="0.25">
      <c r="H1884" s="294"/>
      <c r="I1884" s="294"/>
      <c r="J1884" s="294"/>
      <c r="L1884" s="97"/>
      <c r="M1884" s="97"/>
      <c r="N1884" s="97"/>
    </row>
    <row r="1885" spans="8:14" x14ac:dyDescent="0.25">
      <c r="H1885" s="294"/>
      <c r="I1885" s="294"/>
      <c r="J1885" s="294"/>
      <c r="L1885" s="97"/>
      <c r="M1885" s="97"/>
      <c r="N1885" s="97"/>
    </row>
    <row r="1886" spans="8:14" x14ac:dyDescent="0.25">
      <c r="H1886" s="294"/>
      <c r="I1886" s="294"/>
      <c r="J1886" s="294"/>
      <c r="L1886" s="97"/>
      <c r="M1886" s="97"/>
      <c r="N1886" s="97"/>
    </row>
    <row r="1887" spans="8:14" x14ac:dyDescent="0.25">
      <c r="H1887" s="294"/>
      <c r="I1887" s="294"/>
      <c r="J1887" s="294"/>
      <c r="L1887" s="97"/>
      <c r="M1887" s="97"/>
      <c r="N1887" s="97"/>
    </row>
    <row r="1888" spans="8:14" x14ac:dyDescent="0.25">
      <c r="H1888" s="294"/>
      <c r="I1888" s="294"/>
      <c r="J1888" s="294"/>
      <c r="L1888" s="97"/>
      <c r="M1888" s="97"/>
      <c r="N1888" s="97"/>
    </row>
    <row r="1889" spans="8:14" x14ac:dyDescent="0.25">
      <c r="H1889" s="294"/>
      <c r="I1889" s="294"/>
      <c r="J1889" s="294"/>
      <c r="L1889" s="97"/>
      <c r="M1889" s="97"/>
      <c r="N1889" s="97"/>
    </row>
    <row r="1890" spans="8:14" x14ac:dyDescent="0.25">
      <c r="H1890" s="294"/>
      <c r="I1890" s="294"/>
      <c r="J1890" s="294"/>
      <c r="L1890" s="97"/>
      <c r="M1890" s="97"/>
      <c r="N1890" s="97"/>
    </row>
    <row r="1891" spans="8:14" x14ac:dyDescent="0.25">
      <c r="H1891" s="294"/>
      <c r="I1891" s="294"/>
      <c r="J1891" s="294"/>
      <c r="L1891" s="97"/>
      <c r="M1891" s="97"/>
      <c r="N1891" s="97"/>
    </row>
    <row r="1892" spans="8:14" x14ac:dyDescent="0.25">
      <c r="H1892" s="294"/>
      <c r="I1892" s="294"/>
      <c r="J1892" s="294"/>
      <c r="L1892" s="97"/>
      <c r="M1892" s="97"/>
      <c r="N1892" s="97"/>
    </row>
    <row r="1893" spans="8:14" x14ac:dyDescent="0.25">
      <c r="H1893" s="294"/>
      <c r="I1893" s="294"/>
      <c r="J1893" s="294"/>
      <c r="L1893" s="97"/>
      <c r="M1893" s="97"/>
      <c r="N1893" s="97"/>
    </row>
    <row r="1894" spans="8:14" x14ac:dyDescent="0.25">
      <c r="H1894" s="294"/>
      <c r="I1894" s="294"/>
      <c r="J1894" s="294"/>
      <c r="L1894" s="97"/>
      <c r="M1894" s="97"/>
      <c r="N1894" s="97"/>
    </row>
    <row r="1895" spans="8:14" x14ac:dyDescent="0.25">
      <c r="H1895" s="294"/>
      <c r="I1895" s="294"/>
      <c r="J1895" s="294"/>
      <c r="L1895" s="97"/>
      <c r="M1895" s="97"/>
      <c r="N1895" s="97"/>
    </row>
    <row r="1896" spans="8:14" x14ac:dyDescent="0.25">
      <c r="H1896" s="294"/>
      <c r="I1896" s="294"/>
      <c r="J1896" s="294"/>
      <c r="L1896" s="97"/>
      <c r="M1896" s="97"/>
      <c r="N1896" s="97"/>
    </row>
    <row r="1897" spans="8:14" x14ac:dyDescent="0.25">
      <c r="H1897" s="294"/>
      <c r="I1897" s="294"/>
      <c r="J1897" s="294"/>
      <c r="L1897" s="97"/>
      <c r="M1897" s="97"/>
      <c r="N1897" s="97"/>
    </row>
    <row r="1898" spans="8:14" x14ac:dyDescent="0.25">
      <c r="H1898" s="294"/>
      <c r="I1898" s="294"/>
      <c r="J1898" s="294"/>
      <c r="L1898" s="97"/>
      <c r="M1898" s="97"/>
      <c r="N1898" s="97"/>
    </row>
    <row r="1899" spans="8:14" x14ac:dyDescent="0.25">
      <c r="H1899" s="294"/>
      <c r="I1899" s="294"/>
      <c r="J1899" s="294"/>
      <c r="L1899" s="97"/>
      <c r="M1899" s="97"/>
      <c r="N1899" s="97"/>
    </row>
    <row r="1900" spans="8:14" x14ac:dyDescent="0.25">
      <c r="H1900" s="294"/>
      <c r="I1900" s="294"/>
      <c r="J1900" s="294"/>
      <c r="L1900" s="97"/>
      <c r="M1900" s="97"/>
      <c r="N1900" s="97"/>
    </row>
    <row r="1901" spans="8:14" x14ac:dyDescent="0.25">
      <c r="H1901" s="294"/>
      <c r="I1901" s="294"/>
      <c r="J1901" s="294"/>
      <c r="L1901" s="97"/>
      <c r="M1901" s="97"/>
      <c r="N1901" s="97"/>
    </row>
    <row r="1902" spans="8:14" x14ac:dyDescent="0.25">
      <c r="H1902" s="294"/>
      <c r="I1902" s="294"/>
      <c r="J1902" s="294"/>
      <c r="L1902" s="97"/>
      <c r="M1902" s="97"/>
      <c r="N1902" s="97"/>
    </row>
    <row r="1903" spans="8:14" x14ac:dyDescent="0.25">
      <c r="H1903" s="294"/>
      <c r="I1903" s="294"/>
      <c r="J1903" s="294"/>
      <c r="L1903" s="97"/>
      <c r="M1903" s="97"/>
      <c r="N1903" s="97"/>
    </row>
    <row r="1904" spans="8:14" x14ac:dyDescent="0.25">
      <c r="H1904" s="294"/>
      <c r="I1904" s="294"/>
      <c r="J1904" s="294"/>
      <c r="L1904" s="97"/>
      <c r="M1904" s="97"/>
      <c r="N1904" s="97"/>
    </row>
    <row r="1905" spans="8:14" x14ac:dyDescent="0.25">
      <c r="H1905" s="294"/>
      <c r="I1905" s="294"/>
      <c r="J1905" s="294"/>
      <c r="L1905" s="97"/>
      <c r="M1905" s="97"/>
      <c r="N1905" s="97"/>
    </row>
    <row r="1906" spans="8:14" x14ac:dyDescent="0.25">
      <c r="H1906" s="294"/>
      <c r="I1906" s="294"/>
      <c r="J1906" s="294"/>
      <c r="L1906" s="97"/>
      <c r="M1906" s="97"/>
      <c r="N1906" s="97"/>
    </row>
    <row r="1907" spans="8:14" x14ac:dyDescent="0.25">
      <c r="H1907" s="294"/>
      <c r="I1907" s="294"/>
      <c r="J1907" s="294"/>
      <c r="L1907" s="97"/>
      <c r="M1907" s="97"/>
      <c r="N1907" s="97"/>
    </row>
    <row r="1908" spans="8:14" x14ac:dyDescent="0.25">
      <c r="H1908" s="294"/>
      <c r="I1908" s="294"/>
      <c r="J1908" s="294"/>
      <c r="L1908" s="97"/>
      <c r="M1908" s="97"/>
      <c r="N1908" s="97"/>
    </row>
    <row r="1909" spans="8:14" x14ac:dyDescent="0.25">
      <c r="H1909" s="294"/>
      <c r="I1909" s="294"/>
      <c r="J1909" s="294"/>
      <c r="L1909" s="97"/>
      <c r="M1909" s="97"/>
      <c r="N1909" s="97"/>
    </row>
    <row r="1910" spans="8:14" x14ac:dyDescent="0.25">
      <c r="H1910" s="294"/>
      <c r="I1910" s="294"/>
      <c r="J1910" s="294"/>
      <c r="L1910" s="97"/>
      <c r="M1910" s="97"/>
      <c r="N1910" s="97"/>
    </row>
    <row r="1911" spans="8:14" x14ac:dyDescent="0.25">
      <c r="H1911" s="294"/>
      <c r="I1911" s="294"/>
      <c r="J1911" s="294"/>
      <c r="L1911" s="97"/>
      <c r="M1911" s="97"/>
      <c r="N1911" s="97"/>
    </row>
    <row r="1912" spans="8:14" x14ac:dyDescent="0.25">
      <c r="H1912" s="294"/>
      <c r="I1912" s="294"/>
      <c r="J1912" s="294"/>
      <c r="L1912" s="97"/>
      <c r="M1912" s="97"/>
      <c r="N1912" s="97"/>
    </row>
    <row r="1913" spans="8:14" x14ac:dyDescent="0.25">
      <c r="H1913" s="294"/>
      <c r="I1913" s="294"/>
      <c r="J1913" s="294"/>
      <c r="L1913" s="97"/>
      <c r="M1913" s="97"/>
      <c r="N1913" s="97"/>
    </row>
    <row r="1914" spans="8:14" x14ac:dyDescent="0.25">
      <c r="H1914" s="294"/>
      <c r="I1914" s="294"/>
      <c r="J1914" s="294"/>
      <c r="L1914" s="97"/>
      <c r="M1914" s="97"/>
      <c r="N1914" s="97"/>
    </row>
    <row r="1915" spans="8:14" x14ac:dyDescent="0.25">
      <c r="H1915" s="294"/>
      <c r="I1915" s="294"/>
      <c r="J1915" s="294"/>
      <c r="L1915" s="97"/>
      <c r="M1915" s="97"/>
      <c r="N1915" s="97"/>
    </row>
    <row r="1916" spans="8:14" x14ac:dyDescent="0.25">
      <c r="H1916" s="294"/>
      <c r="I1916" s="294"/>
      <c r="J1916" s="294"/>
      <c r="L1916" s="97"/>
      <c r="M1916" s="97"/>
      <c r="N1916" s="97"/>
    </row>
    <row r="1917" spans="8:14" x14ac:dyDescent="0.25">
      <c r="H1917" s="294"/>
      <c r="I1917" s="294"/>
      <c r="J1917" s="294"/>
      <c r="L1917" s="97"/>
      <c r="M1917" s="97"/>
      <c r="N1917" s="97"/>
    </row>
    <row r="1918" spans="8:14" x14ac:dyDescent="0.25">
      <c r="H1918" s="294"/>
      <c r="I1918" s="294"/>
      <c r="J1918" s="294"/>
      <c r="L1918" s="97"/>
      <c r="M1918" s="97"/>
      <c r="N1918" s="97"/>
    </row>
    <row r="1919" spans="8:14" x14ac:dyDescent="0.25">
      <c r="H1919" s="294"/>
      <c r="I1919" s="294"/>
      <c r="J1919" s="294"/>
      <c r="L1919" s="97"/>
      <c r="M1919" s="97"/>
      <c r="N1919" s="97"/>
    </row>
    <row r="1920" spans="8:14" x14ac:dyDescent="0.25">
      <c r="H1920" s="294"/>
      <c r="I1920" s="294"/>
      <c r="J1920" s="294"/>
      <c r="L1920" s="97"/>
      <c r="M1920" s="97"/>
      <c r="N1920" s="97"/>
    </row>
    <row r="1921" spans="8:14" x14ac:dyDescent="0.25">
      <c r="H1921" s="294"/>
      <c r="I1921" s="294"/>
      <c r="J1921" s="294"/>
      <c r="L1921" s="97"/>
      <c r="M1921" s="97"/>
      <c r="N1921" s="97"/>
    </row>
    <row r="1922" spans="8:14" x14ac:dyDescent="0.25">
      <c r="H1922" s="294"/>
      <c r="I1922" s="294"/>
      <c r="J1922" s="294"/>
      <c r="L1922" s="97"/>
      <c r="M1922" s="97"/>
      <c r="N1922" s="97"/>
    </row>
    <row r="1923" spans="8:14" x14ac:dyDescent="0.25">
      <c r="H1923" s="294"/>
      <c r="I1923" s="294"/>
      <c r="J1923" s="294"/>
      <c r="L1923" s="97"/>
      <c r="M1923" s="97"/>
      <c r="N1923" s="97"/>
    </row>
    <row r="1924" spans="8:14" x14ac:dyDescent="0.25">
      <c r="H1924" s="294"/>
      <c r="I1924" s="294"/>
      <c r="J1924" s="294"/>
      <c r="L1924" s="97"/>
      <c r="M1924" s="97"/>
      <c r="N1924" s="97"/>
    </row>
    <row r="1925" spans="8:14" x14ac:dyDescent="0.25">
      <c r="H1925" s="294"/>
      <c r="I1925" s="294"/>
      <c r="J1925" s="294"/>
      <c r="L1925" s="97"/>
      <c r="M1925" s="97"/>
      <c r="N1925" s="97"/>
    </row>
    <row r="1926" spans="8:14" x14ac:dyDescent="0.25">
      <c r="H1926" s="294"/>
      <c r="I1926" s="294"/>
      <c r="J1926" s="294"/>
      <c r="L1926" s="97"/>
      <c r="M1926" s="97"/>
      <c r="N1926" s="97"/>
    </row>
    <row r="1927" spans="8:14" x14ac:dyDescent="0.25">
      <c r="H1927" s="294"/>
      <c r="I1927" s="294"/>
      <c r="J1927" s="294"/>
      <c r="L1927" s="97"/>
      <c r="M1927" s="97"/>
      <c r="N1927" s="97"/>
    </row>
    <row r="1928" spans="8:14" x14ac:dyDescent="0.25">
      <c r="H1928" s="294"/>
      <c r="I1928" s="294"/>
      <c r="J1928" s="294"/>
      <c r="L1928" s="97"/>
      <c r="M1928" s="97"/>
      <c r="N1928" s="97"/>
    </row>
    <row r="1929" spans="8:14" x14ac:dyDescent="0.25">
      <c r="H1929" s="294"/>
      <c r="I1929" s="294"/>
      <c r="J1929" s="294"/>
      <c r="L1929" s="97"/>
      <c r="M1929" s="97"/>
      <c r="N1929" s="97"/>
    </row>
    <row r="1930" spans="8:14" x14ac:dyDescent="0.25">
      <c r="H1930" s="294"/>
      <c r="I1930" s="294"/>
      <c r="J1930" s="294"/>
      <c r="L1930" s="97"/>
      <c r="M1930" s="97"/>
      <c r="N1930" s="97"/>
    </row>
    <row r="1931" spans="8:14" x14ac:dyDescent="0.25">
      <c r="H1931" s="294"/>
      <c r="I1931" s="294"/>
      <c r="J1931" s="294"/>
      <c r="L1931" s="97"/>
      <c r="M1931" s="97"/>
      <c r="N1931" s="97"/>
    </row>
    <row r="1932" spans="8:14" x14ac:dyDescent="0.25">
      <c r="H1932" s="294"/>
      <c r="I1932" s="294"/>
      <c r="J1932" s="294"/>
      <c r="L1932" s="97"/>
      <c r="M1932" s="97"/>
      <c r="N1932" s="97"/>
    </row>
    <row r="1933" spans="8:14" x14ac:dyDescent="0.25">
      <c r="H1933" s="294"/>
      <c r="I1933" s="294"/>
      <c r="J1933" s="294"/>
      <c r="L1933" s="97"/>
      <c r="M1933" s="97"/>
      <c r="N1933" s="97"/>
    </row>
    <row r="1934" spans="8:14" x14ac:dyDescent="0.25">
      <c r="H1934" s="294"/>
      <c r="I1934" s="294"/>
      <c r="J1934" s="294"/>
      <c r="L1934" s="97"/>
      <c r="M1934" s="97"/>
      <c r="N1934" s="97"/>
    </row>
    <row r="1935" spans="8:14" x14ac:dyDescent="0.25">
      <c r="H1935" s="294"/>
      <c r="I1935" s="294"/>
      <c r="J1935" s="294"/>
      <c r="L1935" s="97"/>
      <c r="M1935" s="97"/>
      <c r="N1935" s="97"/>
    </row>
    <row r="1936" spans="8:14" x14ac:dyDescent="0.25">
      <c r="H1936" s="294"/>
      <c r="I1936" s="294"/>
      <c r="J1936" s="294"/>
      <c r="L1936" s="97"/>
      <c r="M1936" s="97"/>
      <c r="N1936" s="97"/>
    </row>
    <row r="1937" spans="8:14" x14ac:dyDescent="0.25">
      <c r="H1937" s="294"/>
      <c r="I1937" s="294"/>
      <c r="J1937" s="294"/>
      <c r="L1937" s="97"/>
      <c r="M1937" s="97"/>
      <c r="N1937" s="97"/>
    </row>
    <row r="1938" spans="8:14" x14ac:dyDescent="0.25">
      <c r="H1938" s="294"/>
      <c r="I1938" s="294"/>
      <c r="J1938" s="294"/>
      <c r="L1938" s="97"/>
      <c r="M1938" s="97"/>
      <c r="N1938" s="97"/>
    </row>
    <row r="1939" spans="8:14" x14ac:dyDescent="0.25">
      <c r="H1939" s="294"/>
      <c r="I1939" s="294"/>
      <c r="J1939" s="294"/>
      <c r="L1939" s="97"/>
      <c r="M1939" s="97"/>
      <c r="N1939" s="97"/>
    </row>
    <row r="1940" spans="8:14" x14ac:dyDescent="0.25">
      <c r="H1940" s="294"/>
      <c r="I1940" s="294"/>
      <c r="J1940" s="294"/>
      <c r="L1940" s="97"/>
      <c r="M1940" s="97"/>
      <c r="N1940" s="97"/>
    </row>
    <row r="1941" spans="8:14" x14ac:dyDescent="0.25">
      <c r="H1941" s="294"/>
      <c r="I1941" s="294"/>
      <c r="J1941" s="294"/>
      <c r="L1941" s="97"/>
      <c r="M1941" s="97"/>
      <c r="N1941" s="97"/>
    </row>
    <row r="1942" spans="8:14" x14ac:dyDescent="0.25">
      <c r="H1942" s="294"/>
      <c r="I1942" s="294"/>
      <c r="J1942" s="294"/>
      <c r="L1942" s="97"/>
      <c r="M1942" s="97"/>
      <c r="N1942" s="97"/>
    </row>
    <row r="1943" spans="8:14" x14ac:dyDescent="0.25">
      <c r="H1943" s="294"/>
      <c r="I1943" s="294"/>
      <c r="J1943" s="294"/>
      <c r="L1943" s="97"/>
      <c r="M1943" s="97"/>
      <c r="N1943" s="97"/>
    </row>
    <row r="1944" spans="8:14" x14ac:dyDescent="0.25">
      <c r="H1944" s="294"/>
      <c r="I1944" s="294"/>
      <c r="J1944" s="294"/>
      <c r="L1944" s="97"/>
      <c r="M1944" s="97"/>
      <c r="N1944" s="97"/>
    </row>
    <row r="1945" spans="8:14" x14ac:dyDescent="0.25">
      <c r="H1945" s="294"/>
      <c r="I1945" s="294"/>
      <c r="J1945" s="294"/>
      <c r="L1945" s="97"/>
      <c r="M1945" s="97"/>
      <c r="N1945" s="97"/>
    </row>
    <row r="1946" spans="8:14" x14ac:dyDescent="0.25">
      <c r="H1946" s="294"/>
      <c r="I1946" s="294"/>
      <c r="J1946" s="294"/>
      <c r="L1946" s="97"/>
      <c r="M1946" s="97"/>
      <c r="N1946" s="97"/>
    </row>
    <row r="1947" spans="8:14" x14ac:dyDescent="0.25">
      <c r="H1947" s="294"/>
      <c r="I1947" s="294"/>
      <c r="J1947" s="294"/>
      <c r="L1947" s="97"/>
      <c r="M1947" s="97"/>
      <c r="N1947" s="97"/>
    </row>
    <row r="1948" spans="8:14" x14ac:dyDescent="0.25">
      <c r="H1948" s="294"/>
      <c r="I1948" s="294"/>
      <c r="J1948" s="294"/>
      <c r="L1948" s="97"/>
      <c r="M1948" s="97"/>
      <c r="N1948" s="97"/>
    </row>
    <row r="1949" spans="8:14" x14ac:dyDescent="0.25">
      <c r="H1949" s="294"/>
      <c r="I1949" s="294"/>
      <c r="J1949" s="294"/>
      <c r="L1949" s="97"/>
      <c r="M1949" s="97"/>
      <c r="N1949" s="97"/>
    </row>
    <row r="1950" spans="8:14" x14ac:dyDescent="0.25">
      <c r="H1950" s="294"/>
      <c r="I1950" s="294"/>
      <c r="J1950" s="294"/>
      <c r="L1950" s="97"/>
      <c r="M1950" s="97"/>
      <c r="N1950" s="97"/>
    </row>
    <row r="1951" spans="8:14" x14ac:dyDescent="0.25">
      <c r="H1951" s="294"/>
      <c r="I1951" s="294"/>
      <c r="J1951" s="294"/>
      <c r="L1951" s="97"/>
      <c r="M1951" s="97"/>
      <c r="N1951" s="97"/>
    </row>
    <row r="1952" spans="8:14" x14ac:dyDescent="0.25">
      <c r="H1952" s="294"/>
      <c r="I1952" s="294"/>
      <c r="J1952" s="294"/>
      <c r="L1952" s="97"/>
      <c r="M1952" s="97"/>
      <c r="N1952" s="97"/>
    </row>
    <row r="1953" spans="8:14" x14ac:dyDescent="0.25">
      <c r="H1953" s="294"/>
      <c r="I1953" s="294"/>
      <c r="J1953" s="294"/>
      <c r="L1953" s="97"/>
      <c r="M1953" s="97"/>
      <c r="N1953" s="97"/>
    </row>
    <row r="1954" spans="8:14" x14ac:dyDescent="0.25">
      <c r="H1954" s="294"/>
      <c r="I1954" s="294"/>
      <c r="J1954" s="294"/>
      <c r="L1954" s="97"/>
      <c r="M1954" s="97"/>
      <c r="N1954" s="97"/>
    </row>
    <row r="1955" spans="8:14" x14ac:dyDescent="0.25">
      <c r="H1955" s="294"/>
      <c r="I1955" s="294"/>
      <c r="J1955" s="294"/>
      <c r="L1955" s="97"/>
      <c r="M1955" s="97"/>
      <c r="N1955" s="97"/>
    </row>
    <row r="1956" spans="8:14" x14ac:dyDescent="0.25">
      <c r="H1956" s="294"/>
      <c r="I1956" s="294"/>
      <c r="J1956" s="294"/>
      <c r="L1956" s="97"/>
      <c r="M1956" s="97"/>
      <c r="N1956" s="97"/>
    </row>
    <row r="1957" spans="8:14" x14ac:dyDescent="0.25">
      <c r="H1957" s="294"/>
      <c r="I1957" s="294"/>
      <c r="J1957" s="294"/>
      <c r="L1957" s="97"/>
      <c r="M1957" s="97"/>
      <c r="N1957" s="97"/>
    </row>
    <row r="1958" spans="8:14" x14ac:dyDescent="0.25">
      <c r="H1958" s="294"/>
      <c r="I1958" s="294"/>
      <c r="J1958" s="294"/>
      <c r="L1958" s="97"/>
      <c r="M1958" s="97"/>
      <c r="N1958" s="97"/>
    </row>
    <row r="1959" spans="8:14" x14ac:dyDescent="0.25">
      <c r="H1959" s="294"/>
      <c r="I1959" s="294"/>
      <c r="J1959" s="294"/>
      <c r="L1959" s="97"/>
      <c r="M1959" s="97"/>
      <c r="N1959" s="97"/>
    </row>
    <row r="1960" spans="8:14" x14ac:dyDescent="0.25">
      <c r="H1960" s="294"/>
      <c r="I1960" s="294"/>
      <c r="J1960" s="294"/>
      <c r="L1960" s="97"/>
      <c r="M1960" s="97"/>
      <c r="N1960" s="97"/>
    </row>
    <row r="1961" spans="8:14" x14ac:dyDescent="0.25">
      <c r="H1961" s="294"/>
      <c r="I1961" s="294"/>
      <c r="J1961" s="294"/>
      <c r="L1961" s="97"/>
      <c r="M1961" s="97"/>
      <c r="N1961" s="97"/>
    </row>
    <row r="1962" spans="8:14" x14ac:dyDescent="0.25">
      <c r="H1962" s="294"/>
      <c r="I1962" s="294"/>
      <c r="J1962" s="294"/>
      <c r="L1962" s="97"/>
      <c r="M1962" s="97"/>
      <c r="N1962" s="97"/>
    </row>
    <row r="1963" spans="8:14" x14ac:dyDescent="0.25">
      <c r="H1963" s="294"/>
      <c r="I1963" s="294"/>
      <c r="J1963" s="294"/>
      <c r="L1963" s="97"/>
      <c r="M1963" s="97"/>
      <c r="N1963" s="97"/>
    </row>
    <row r="1964" spans="8:14" x14ac:dyDescent="0.25">
      <c r="H1964" s="294"/>
      <c r="I1964" s="294"/>
      <c r="J1964" s="294"/>
      <c r="L1964" s="97"/>
      <c r="M1964" s="97"/>
      <c r="N1964" s="97"/>
    </row>
    <row r="1965" spans="8:14" x14ac:dyDescent="0.25">
      <c r="H1965" s="294"/>
      <c r="I1965" s="294"/>
      <c r="J1965" s="294"/>
      <c r="L1965" s="97"/>
      <c r="M1965" s="97"/>
      <c r="N1965" s="97"/>
    </row>
    <row r="1966" spans="8:14" x14ac:dyDescent="0.25">
      <c r="H1966" s="294"/>
      <c r="I1966" s="294"/>
      <c r="J1966" s="294"/>
      <c r="L1966" s="97"/>
      <c r="M1966" s="97"/>
      <c r="N1966" s="97"/>
    </row>
    <row r="1967" spans="8:14" x14ac:dyDescent="0.25">
      <c r="H1967" s="294"/>
      <c r="I1967" s="294"/>
      <c r="J1967" s="294"/>
      <c r="L1967" s="97"/>
      <c r="M1967" s="97"/>
      <c r="N1967" s="97"/>
    </row>
    <row r="1968" spans="8:14" x14ac:dyDescent="0.25">
      <c r="H1968" s="294"/>
      <c r="I1968" s="294"/>
      <c r="J1968" s="294"/>
      <c r="L1968" s="97"/>
      <c r="M1968" s="97"/>
      <c r="N1968" s="97"/>
    </row>
    <row r="1969" spans="8:14" x14ac:dyDescent="0.25">
      <c r="H1969" s="294"/>
      <c r="I1969" s="294"/>
      <c r="J1969" s="294"/>
      <c r="L1969" s="97"/>
      <c r="M1969" s="97"/>
      <c r="N1969" s="97"/>
    </row>
    <row r="1970" spans="8:14" x14ac:dyDescent="0.25">
      <c r="H1970" s="294"/>
      <c r="I1970" s="294"/>
      <c r="J1970" s="294"/>
      <c r="L1970" s="97"/>
      <c r="M1970" s="97"/>
      <c r="N1970" s="97"/>
    </row>
    <row r="1971" spans="8:14" x14ac:dyDescent="0.25">
      <c r="H1971" s="294"/>
      <c r="I1971" s="294"/>
      <c r="J1971" s="294"/>
      <c r="L1971" s="97"/>
      <c r="M1971" s="97"/>
      <c r="N1971" s="97"/>
    </row>
    <row r="1972" spans="8:14" x14ac:dyDescent="0.25">
      <c r="H1972" s="294"/>
      <c r="I1972" s="294"/>
      <c r="J1972" s="294"/>
      <c r="L1972" s="97"/>
      <c r="M1972" s="97"/>
      <c r="N1972" s="97"/>
    </row>
    <row r="1973" spans="8:14" x14ac:dyDescent="0.25">
      <c r="H1973" s="294"/>
      <c r="I1973" s="294"/>
      <c r="J1973" s="294"/>
      <c r="L1973" s="97"/>
      <c r="M1973" s="97"/>
      <c r="N1973" s="97"/>
    </row>
    <row r="1974" spans="8:14" x14ac:dyDescent="0.25">
      <c r="H1974" s="294"/>
      <c r="I1974" s="294"/>
      <c r="J1974" s="294"/>
      <c r="L1974" s="97"/>
      <c r="M1974" s="97"/>
      <c r="N1974" s="97"/>
    </row>
    <row r="1975" spans="8:14" x14ac:dyDescent="0.25">
      <c r="H1975" s="294"/>
      <c r="I1975" s="294"/>
      <c r="J1975" s="294"/>
      <c r="L1975" s="97"/>
      <c r="M1975" s="97"/>
      <c r="N1975" s="97"/>
    </row>
    <row r="1976" spans="8:14" x14ac:dyDescent="0.25">
      <c r="H1976" s="294"/>
      <c r="I1976" s="294"/>
      <c r="J1976" s="294"/>
      <c r="L1976" s="97"/>
      <c r="M1976" s="97"/>
      <c r="N1976" s="97"/>
    </row>
    <row r="1977" spans="8:14" x14ac:dyDescent="0.25">
      <c r="H1977" s="294"/>
      <c r="I1977" s="294"/>
      <c r="J1977" s="294"/>
      <c r="L1977" s="97"/>
      <c r="M1977" s="97"/>
      <c r="N1977" s="97"/>
    </row>
    <row r="1978" spans="8:14" x14ac:dyDescent="0.25">
      <c r="H1978" s="294"/>
      <c r="I1978" s="294"/>
      <c r="J1978" s="294"/>
      <c r="L1978" s="97"/>
      <c r="M1978" s="97"/>
      <c r="N1978" s="97"/>
    </row>
    <row r="1979" spans="8:14" x14ac:dyDescent="0.25">
      <c r="H1979" s="294"/>
      <c r="I1979" s="294"/>
      <c r="J1979" s="294"/>
      <c r="L1979" s="97"/>
      <c r="M1979" s="97"/>
      <c r="N1979" s="97"/>
    </row>
    <row r="1980" spans="8:14" x14ac:dyDescent="0.25">
      <c r="H1980" s="294"/>
      <c r="I1980" s="294"/>
      <c r="J1980" s="294"/>
      <c r="L1980" s="97"/>
      <c r="M1980" s="97"/>
      <c r="N1980" s="97"/>
    </row>
    <row r="1981" spans="8:14" x14ac:dyDescent="0.25">
      <c r="H1981" s="294"/>
      <c r="I1981" s="294"/>
      <c r="J1981" s="294"/>
      <c r="L1981" s="97"/>
      <c r="M1981" s="97"/>
      <c r="N1981" s="97"/>
    </row>
    <row r="1982" spans="8:14" x14ac:dyDescent="0.25">
      <c r="H1982" s="294"/>
      <c r="I1982" s="294"/>
      <c r="J1982" s="294"/>
      <c r="L1982" s="97"/>
      <c r="M1982" s="97"/>
      <c r="N1982" s="97"/>
    </row>
    <row r="1983" spans="8:14" x14ac:dyDescent="0.25">
      <c r="H1983" s="294"/>
      <c r="I1983" s="294"/>
      <c r="J1983" s="294"/>
      <c r="L1983" s="97"/>
      <c r="M1983" s="97"/>
      <c r="N1983" s="97"/>
    </row>
    <row r="1984" spans="8:14" x14ac:dyDescent="0.25">
      <c r="H1984" s="294"/>
      <c r="I1984" s="294"/>
      <c r="J1984" s="294"/>
      <c r="L1984" s="97"/>
      <c r="M1984" s="97"/>
      <c r="N1984" s="97"/>
    </row>
    <row r="1985" spans="8:14" x14ac:dyDescent="0.25">
      <c r="H1985" s="294"/>
      <c r="I1985" s="294"/>
      <c r="J1985" s="294"/>
      <c r="L1985" s="97"/>
      <c r="M1985" s="97"/>
      <c r="N1985" s="97"/>
    </row>
    <row r="1986" spans="8:14" x14ac:dyDescent="0.25">
      <c r="H1986" s="294"/>
      <c r="I1986" s="294"/>
      <c r="J1986" s="294"/>
      <c r="L1986" s="97"/>
      <c r="M1986" s="97"/>
      <c r="N1986" s="97"/>
    </row>
    <row r="1987" spans="8:14" x14ac:dyDescent="0.25">
      <c r="H1987" s="294"/>
      <c r="I1987" s="294"/>
      <c r="J1987" s="294"/>
      <c r="L1987" s="97"/>
      <c r="M1987" s="97"/>
      <c r="N1987" s="97"/>
    </row>
    <row r="1988" spans="8:14" x14ac:dyDescent="0.25">
      <c r="H1988" s="294"/>
      <c r="I1988" s="294"/>
      <c r="J1988" s="294"/>
      <c r="L1988" s="97"/>
      <c r="M1988" s="97"/>
      <c r="N1988" s="97"/>
    </row>
    <row r="1989" spans="8:14" x14ac:dyDescent="0.25">
      <c r="H1989" s="294"/>
      <c r="I1989" s="294"/>
      <c r="J1989" s="294"/>
      <c r="L1989" s="97"/>
      <c r="M1989" s="97"/>
      <c r="N1989" s="97"/>
    </row>
    <row r="1990" spans="8:14" x14ac:dyDescent="0.25">
      <c r="H1990" s="294"/>
      <c r="I1990" s="294"/>
      <c r="J1990" s="294"/>
      <c r="L1990" s="97"/>
      <c r="M1990" s="97"/>
      <c r="N1990" s="97"/>
    </row>
    <row r="1991" spans="8:14" x14ac:dyDescent="0.25">
      <c r="H1991" s="294"/>
      <c r="I1991" s="294"/>
      <c r="J1991" s="294"/>
      <c r="L1991" s="97"/>
      <c r="M1991" s="97"/>
      <c r="N1991" s="97"/>
    </row>
    <row r="1992" spans="8:14" x14ac:dyDescent="0.25">
      <c r="H1992" s="294"/>
      <c r="I1992" s="294"/>
      <c r="J1992" s="294"/>
      <c r="L1992" s="97"/>
      <c r="M1992" s="97"/>
      <c r="N1992" s="97"/>
    </row>
    <row r="1993" spans="8:14" x14ac:dyDescent="0.25">
      <c r="H1993" s="294"/>
      <c r="I1993" s="294"/>
      <c r="J1993" s="294"/>
      <c r="L1993" s="97"/>
      <c r="M1993" s="97"/>
      <c r="N1993" s="97"/>
    </row>
    <row r="1994" spans="8:14" x14ac:dyDescent="0.25">
      <c r="H1994" s="294"/>
      <c r="I1994" s="294"/>
      <c r="J1994" s="294"/>
      <c r="L1994" s="97"/>
      <c r="M1994" s="97"/>
      <c r="N1994" s="97"/>
    </row>
    <row r="1995" spans="8:14" x14ac:dyDescent="0.25">
      <c r="H1995" s="294"/>
      <c r="I1995" s="294"/>
      <c r="J1995" s="294"/>
      <c r="L1995" s="97"/>
      <c r="M1995" s="97"/>
      <c r="N1995" s="97"/>
    </row>
    <row r="1996" spans="8:14" x14ac:dyDescent="0.25">
      <c r="H1996" s="294"/>
      <c r="I1996" s="294"/>
      <c r="J1996" s="294"/>
      <c r="L1996" s="97"/>
      <c r="M1996" s="97"/>
      <c r="N1996" s="97"/>
    </row>
    <row r="1997" spans="8:14" x14ac:dyDescent="0.25">
      <c r="H1997" s="294"/>
      <c r="I1997" s="294"/>
      <c r="J1997" s="294"/>
      <c r="L1997" s="97"/>
      <c r="M1997" s="97"/>
      <c r="N1997" s="97"/>
    </row>
    <row r="1998" spans="8:14" x14ac:dyDescent="0.25">
      <c r="H1998" s="294"/>
      <c r="I1998" s="294"/>
      <c r="J1998" s="294"/>
      <c r="L1998" s="97"/>
      <c r="M1998" s="97"/>
      <c r="N1998" s="97"/>
    </row>
    <row r="1999" spans="8:14" x14ac:dyDescent="0.25">
      <c r="H1999" s="294"/>
      <c r="I1999" s="294"/>
      <c r="J1999" s="294"/>
      <c r="L1999" s="97"/>
      <c r="M1999" s="97"/>
      <c r="N1999" s="97"/>
    </row>
    <row r="2000" spans="8:14" x14ac:dyDescent="0.25">
      <c r="H2000" s="294"/>
      <c r="I2000" s="294"/>
      <c r="J2000" s="294"/>
      <c r="L2000" s="97"/>
      <c r="M2000" s="97"/>
      <c r="N2000" s="97"/>
    </row>
    <row r="2001" spans="8:14" x14ac:dyDescent="0.25">
      <c r="H2001" s="294"/>
      <c r="I2001" s="294"/>
      <c r="J2001" s="294"/>
      <c r="L2001" s="97"/>
      <c r="M2001" s="97"/>
      <c r="N2001" s="97"/>
    </row>
    <row r="2002" spans="8:14" x14ac:dyDescent="0.25">
      <c r="H2002" s="294"/>
      <c r="I2002" s="294"/>
      <c r="J2002" s="294"/>
      <c r="L2002" s="97"/>
      <c r="M2002" s="97"/>
      <c r="N2002" s="97"/>
    </row>
    <row r="2003" spans="8:14" x14ac:dyDescent="0.25">
      <c r="H2003" s="294"/>
      <c r="I2003" s="294"/>
      <c r="J2003" s="294"/>
      <c r="L2003" s="97"/>
      <c r="M2003" s="97"/>
      <c r="N2003" s="97"/>
    </row>
    <row r="2004" spans="8:14" x14ac:dyDescent="0.25">
      <c r="H2004" s="294"/>
      <c r="I2004" s="294"/>
      <c r="J2004" s="294"/>
      <c r="L2004" s="97"/>
      <c r="M2004" s="97"/>
      <c r="N2004" s="97"/>
    </row>
    <row r="2005" spans="8:14" x14ac:dyDescent="0.25">
      <c r="H2005" s="294"/>
      <c r="I2005" s="294"/>
      <c r="J2005" s="294"/>
      <c r="L2005" s="97"/>
      <c r="M2005" s="97"/>
      <c r="N2005" s="97"/>
    </row>
    <row r="2006" spans="8:14" x14ac:dyDescent="0.25">
      <c r="H2006" s="294"/>
      <c r="I2006" s="294"/>
      <c r="J2006" s="294"/>
      <c r="L2006" s="97"/>
      <c r="M2006" s="97"/>
      <c r="N2006" s="97"/>
    </row>
    <row r="2007" spans="8:14" x14ac:dyDescent="0.25">
      <c r="H2007" s="294"/>
      <c r="I2007" s="294"/>
      <c r="J2007" s="294"/>
      <c r="L2007" s="97"/>
      <c r="M2007" s="97"/>
      <c r="N2007" s="97"/>
    </row>
    <row r="2008" spans="8:14" x14ac:dyDescent="0.25">
      <c r="H2008" s="294"/>
      <c r="I2008" s="294"/>
      <c r="J2008" s="294"/>
      <c r="L2008" s="97"/>
      <c r="M2008" s="97"/>
      <c r="N2008" s="97"/>
    </row>
    <row r="2009" spans="8:14" x14ac:dyDescent="0.25">
      <c r="H2009" s="294"/>
      <c r="I2009" s="294"/>
      <c r="J2009" s="294"/>
      <c r="L2009" s="97"/>
      <c r="M2009" s="97"/>
      <c r="N2009" s="97"/>
    </row>
    <row r="2010" spans="8:14" x14ac:dyDescent="0.25">
      <c r="H2010" s="294"/>
      <c r="I2010" s="294"/>
      <c r="J2010" s="294"/>
      <c r="L2010" s="97"/>
      <c r="M2010" s="97"/>
      <c r="N2010" s="97"/>
    </row>
    <row r="2011" spans="8:14" x14ac:dyDescent="0.25">
      <c r="H2011" s="294"/>
      <c r="I2011" s="294"/>
      <c r="J2011" s="294"/>
      <c r="L2011" s="97"/>
      <c r="M2011" s="97"/>
      <c r="N2011" s="97"/>
    </row>
    <row r="2012" spans="8:14" x14ac:dyDescent="0.25">
      <c r="H2012" s="294"/>
      <c r="I2012" s="294"/>
      <c r="J2012" s="294"/>
      <c r="L2012" s="97"/>
      <c r="M2012" s="97"/>
      <c r="N2012" s="97"/>
    </row>
    <row r="2013" spans="8:14" x14ac:dyDescent="0.25">
      <c r="H2013" s="294"/>
      <c r="I2013" s="294"/>
      <c r="J2013" s="294"/>
      <c r="L2013" s="97"/>
      <c r="M2013" s="97"/>
      <c r="N2013" s="97"/>
    </row>
    <row r="2014" spans="8:14" x14ac:dyDescent="0.25">
      <c r="H2014" s="294"/>
      <c r="I2014" s="294"/>
      <c r="J2014" s="294"/>
      <c r="L2014" s="97"/>
      <c r="M2014" s="97"/>
      <c r="N2014" s="97"/>
    </row>
    <row r="2015" spans="8:14" x14ac:dyDescent="0.25">
      <c r="H2015" s="294"/>
      <c r="I2015" s="294"/>
      <c r="J2015" s="294"/>
      <c r="L2015" s="97"/>
      <c r="M2015" s="97"/>
      <c r="N2015" s="97"/>
    </row>
    <row r="2016" spans="8:14" x14ac:dyDescent="0.25">
      <c r="H2016" s="294"/>
      <c r="I2016" s="294"/>
      <c r="J2016" s="294"/>
      <c r="L2016" s="97"/>
      <c r="M2016" s="97"/>
      <c r="N2016" s="97"/>
    </row>
    <row r="2017" spans="8:14" x14ac:dyDescent="0.25">
      <c r="H2017" s="294"/>
      <c r="I2017" s="294"/>
      <c r="J2017" s="294"/>
      <c r="L2017" s="97"/>
      <c r="M2017" s="97"/>
      <c r="N2017" s="97"/>
    </row>
    <row r="2018" spans="8:14" x14ac:dyDescent="0.25">
      <c r="H2018" s="294"/>
      <c r="I2018" s="294"/>
      <c r="J2018" s="294"/>
      <c r="L2018" s="97"/>
      <c r="M2018" s="97"/>
      <c r="N2018" s="97"/>
    </row>
    <row r="2019" spans="8:14" x14ac:dyDescent="0.25">
      <c r="H2019" s="294"/>
      <c r="I2019" s="294"/>
      <c r="J2019" s="294"/>
      <c r="L2019" s="97"/>
      <c r="M2019" s="97"/>
      <c r="N2019" s="97"/>
    </row>
    <row r="2020" spans="8:14" x14ac:dyDescent="0.25">
      <c r="H2020" s="294"/>
      <c r="I2020" s="294"/>
      <c r="J2020" s="294"/>
      <c r="L2020" s="97"/>
      <c r="M2020" s="97"/>
      <c r="N2020" s="97"/>
    </row>
    <row r="2021" spans="8:14" x14ac:dyDescent="0.25">
      <c r="H2021" s="294"/>
      <c r="I2021" s="294"/>
      <c r="J2021" s="294"/>
      <c r="L2021" s="97"/>
      <c r="M2021" s="97"/>
      <c r="N2021" s="97"/>
    </row>
    <row r="2022" spans="8:14" x14ac:dyDescent="0.25">
      <c r="H2022" s="294"/>
      <c r="I2022" s="294"/>
      <c r="J2022" s="294"/>
      <c r="L2022" s="97"/>
      <c r="M2022" s="97"/>
      <c r="N2022" s="97"/>
    </row>
    <row r="2023" spans="8:14" x14ac:dyDescent="0.25">
      <c r="H2023" s="294"/>
      <c r="I2023" s="294"/>
      <c r="J2023" s="294"/>
      <c r="L2023" s="97"/>
      <c r="M2023" s="97"/>
      <c r="N2023" s="97"/>
    </row>
    <row r="2024" spans="8:14" x14ac:dyDescent="0.25">
      <c r="H2024" s="294"/>
      <c r="I2024" s="294"/>
      <c r="J2024" s="294"/>
      <c r="L2024" s="97"/>
      <c r="M2024" s="97"/>
      <c r="N2024" s="97"/>
    </row>
    <row r="2025" spans="8:14" x14ac:dyDescent="0.25">
      <c r="H2025" s="294"/>
      <c r="I2025" s="294"/>
      <c r="J2025" s="294"/>
      <c r="L2025" s="97"/>
      <c r="M2025" s="97"/>
      <c r="N2025" s="97"/>
    </row>
    <row r="2026" spans="8:14" x14ac:dyDescent="0.25">
      <c r="H2026" s="294"/>
      <c r="I2026" s="294"/>
      <c r="J2026" s="294"/>
      <c r="L2026" s="97"/>
      <c r="M2026" s="97"/>
      <c r="N2026" s="97"/>
    </row>
    <row r="2027" spans="8:14" x14ac:dyDescent="0.25">
      <c r="H2027" s="294"/>
      <c r="I2027" s="294"/>
      <c r="J2027" s="294"/>
      <c r="L2027" s="97"/>
      <c r="M2027" s="97"/>
      <c r="N2027" s="97"/>
    </row>
    <row r="2028" spans="8:14" x14ac:dyDescent="0.25">
      <c r="H2028" s="294"/>
      <c r="I2028" s="294"/>
      <c r="J2028" s="294"/>
      <c r="L2028" s="97"/>
      <c r="M2028" s="97"/>
      <c r="N2028" s="97"/>
    </row>
    <row r="2029" spans="8:14" x14ac:dyDescent="0.25">
      <c r="H2029" s="294"/>
      <c r="I2029" s="294"/>
      <c r="J2029" s="294"/>
      <c r="L2029" s="97"/>
      <c r="M2029" s="97"/>
      <c r="N2029" s="97"/>
    </row>
    <row r="2030" spans="8:14" x14ac:dyDescent="0.25">
      <c r="H2030" s="294"/>
      <c r="I2030" s="294"/>
      <c r="J2030" s="294"/>
      <c r="L2030" s="97"/>
      <c r="M2030" s="97"/>
      <c r="N2030" s="97"/>
    </row>
    <row r="2031" spans="8:14" x14ac:dyDescent="0.25">
      <c r="H2031" s="294"/>
      <c r="I2031" s="294"/>
      <c r="J2031" s="294"/>
      <c r="L2031" s="97"/>
      <c r="M2031" s="97"/>
      <c r="N2031" s="97"/>
    </row>
    <row r="2032" spans="8:14" x14ac:dyDescent="0.25">
      <c r="H2032" s="294"/>
      <c r="I2032" s="294"/>
      <c r="J2032" s="294"/>
      <c r="L2032" s="97"/>
      <c r="M2032" s="97"/>
      <c r="N2032" s="97"/>
    </row>
    <row r="2033" spans="8:14" x14ac:dyDescent="0.25">
      <c r="H2033" s="294"/>
      <c r="I2033" s="294"/>
      <c r="J2033" s="294"/>
      <c r="L2033" s="97"/>
      <c r="M2033" s="97"/>
      <c r="N2033" s="97"/>
    </row>
    <row r="2034" spans="8:14" x14ac:dyDescent="0.25">
      <c r="H2034" s="294"/>
      <c r="I2034" s="294"/>
      <c r="J2034" s="294"/>
      <c r="L2034" s="97"/>
      <c r="M2034" s="97"/>
      <c r="N2034" s="97"/>
    </row>
    <row r="2035" spans="8:14" x14ac:dyDescent="0.25">
      <c r="H2035" s="294"/>
      <c r="I2035" s="294"/>
      <c r="J2035" s="294"/>
      <c r="L2035" s="97"/>
      <c r="M2035" s="97"/>
      <c r="N2035" s="97"/>
    </row>
    <row r="2036" spans="8:14" x14ac:dyDescent="0.25">
      <c r="H2036" s="294"/>
      <c r="I2036" s="294"/>
      <c r="J2036" s="294"/>
      <c r="L2036" s="97"/>
      <c r="M2036" s="97"/>
      <c r="N2036" s="97"/>
    </row>
    <row r="2037" spans="8:14" x14ac:dyDescent="0.25">
      <c r="H2037" s="294"/>
      <c r="I2037" s="294"/>
      <c r="J2037" s="294"/>
      <c r="L2037" s="97"/>
      <c r="M2037" s="97"/>
      <c r="N2037" s="97"/>
    </row>
    <row r="2038" spans="8:14" x14ac:dyDescent="0.25">
      <c r="H2038" s="294"/>
      <c r="I2038" s="294"/>
      <c r="J2038" s="294"/>
      <c r="L2038" s="97"/>
      <c r="M2038" s="97"/>
      <c r="N2038" s="97"/>
    </row>
    <row r="2039" spans="8:14" x14ac:dyDescent="0.25">
      <c r="H2039" s="294"/>
      <c r="I2039" s="294"/>
      <c r="J2039" s="294"/>
      <c r="L2039" s="97"/>
      <c r="M2039" s="97"/>
      <c r="N2039" s="97"/>
    </row>
    <row r="2040" spans="8:14" x14ac:dyDescent="0.25">
      <c r="H2040" s="294"/>
      <c r="I2040" s="294"/>
      <c r="J2040" s="294"/>
      <c r="L2040" s="97"/>
      <c r="M2040" s="97"/>
      <c r="N2040" s="97"/>
    </row>
    <row r="2041" spans="8:14" x14ac:dyDescent="0.25">
      <c r="H2041" s="294"/>
      <c r="I2041" s="294"/>
      <c r="J2041" s="294"/>
      <c r="L2041" s="97"/>
      <c r="M2041" s="97"/>
      <c r="N2041" s="97"/>
    </row>
    <row r="2042" spans="8:14" x14ac:dyDescent="0.25">
      <c r="H2042" s="294"/>
      <c r="I2042" s="294"/>
      <c r="J2042" s="294"/>
      <c r="L2042" s="97"/>
      <c r="M2042" s="97"/>
      <c r="N2042" s="97"/>
    </row>
    <row r="2043" spans="8:14" x14ac:dyDescent="0.25">
      <c r="H2043" s="294"/>
      <c r="I2043" s="294"/>
      <c r="J2043" s="294"/>
      <c r="L2043" s="97"/>
      <c r="M2043" s="97"/>
      <c r="N2043" s="97"/>
    </row>
    <row r="2044" spans="8:14" x14ac:dyDescent="0.25">
      <c r="H2044" s="294"/>
      <c r="I2044" s="294"/>
      <c r="J2044" s="294"/>
      <c r="L2044" s="97"/>
      <c r="M2044" s="97"/>
      <c r="N2044" s="97"/>
    </row>
    <row r="2045" spans="8:14" x14ac:dyDescent="0.25">
      <c r="H2045" s="294"/>
      <c r="I2045" s="294"/>
      <c r="J2045" s="294"/>
      <c r="L2045" s="97"/>
      <c r="M2045" s="97"/>
      <c r="N2045" s="97"/>
    </row>
    <row r="2046" spans="8:14" x14ac:dyDescent="0.25">
      <c r="H2046" s="294"/>
      <c r="I2046" s="294"/>
      <c r="J2046" s="294"/>
      <c r="L2046" s="97"/>
      <c r="M2046" s="97"/>
      <c r="N2046" s="97"/>
    </row>
    <row r="2047" spans="8:14" x14ac:dyDescent="0.25">
      <c r="H2047" s="294"/>
      <c r="I2047" s="294"/>
      <c r="J2047" s="294"/>
      <c r="L2047" s="97"/>
      <c r="M2047" s="97"/>
      <c r="N2047" s="97"/>
    </row>
    <row r="2048" spans="8:14" x14ac:dyDescent="0.25">
      <c r="H2048" s="294"/>
      <c r="I2048" s="294"/>
      <c r="J2048" s="294"/>
      <c r="L2048" s="97"/>
      <c r="M2048" s="97"/>
      <c r="N2048" s="97"/>
    </row>
    <row r="2049" spans="8:14" x14ac:dyDescent="0.25">
      <c r="H2049" s="294"/>
      <c r="I2049" s="294"/>
      <c r="J2049" s="294"/>
      <c r="L2049" s="97"/>
      <c r="M2049" s="97"/>
      <c r="N2049" s="97"/>
    </row>
    <row r="2050" spans="8:14" x14ac:dyDescent="0.25">
      <c r="H2050" s="294"/>
      <c r="I2050" s="294"/>
      <c r="J2050" s="294"/>
      <c r="L2050" s="97"/>
      <c r="M2050" s="97"/>
      <c r="N2050" s="97"/>
    </row>
    <row r="2051" spans="8:14" x14ac:dyDescent="0.25">
      <c r="H2051" s="294"/>
      <c r="I2051" s="294"/>
      <c r="J2051" s="294"/>
      <c r="L2051" s="97"/>
      <c r="M2051" s="97"/>
      <c r="N2051" s="97"/>
    </row>
    <row r="2052" spans="8:14" x14ac:dyDescent="0.25">
      <c r="H2052" s="294"/>
      <c r="I2052" s="294"/>
      <c r="J2052" s="294"/>
      <c r="L2052" s="97"/>
      <c r="M2052" s="97"/>
      <c r="N2052" s="97"/>
    </row>
    <row r="2053" spans="8:14" x14ac:dyDescent="0.25">
      <c r="H2053" s="294"/>
      <c r="I2053" s="294"/>
      <c r="J2053" s="294"/>
      <c r="L2053" s="97"/>
      <c r="M2053" s="97"/>
      <c r="N2053" s="97"/>
    </row>
    <row r="2054" spans="8:14" x14ac:dyDescent="0.25">
      <c r="H2054" s="294"/>
      <c r="I2054" s="294"/>
      <c r="J2054" s="294"/>
      <c r="L2054" s="97"/>
      <c r="M2054" s="97"/>
      <c r="N2054" s="97"/>
    </row>
    <row r="2055" spans="8:14" x14ac:dyDescent="0.25">
      <c r="H2055" s="294"/>
      <c r="I2055" s="294"/>
      <c r="J2055" s="294"/>
      <c r="L2055" s="97"/>
      <c r="M2055" s="97"/>
      <c r="N2055" s="97"/>
    </row>
    <row r="2056" spans="8:14" x14ac:dyDescent="0.25">
      <c r="H2056" s="294"/>
      <c r="I2056" s="294"/>
      <c r="J2056" s="294"/>
      <c r="L2056" s="97"/>
      <c r="M2056" s="97"/>
      <c r="N2056" s="97"/>
    </row>
    <row r="2057" spans="8:14" x14ac:dyDescent="0.25">
      <c r="H2057" s="294"/>
      <c r="I2057" s="294"/>
      <c r="J2057" s="294"/>
      <c r="L2057" s="97"/>
      <c r="M2057" s="97"/>
      <c r="N2057" s="97"/>
    </row>
    <row r="2058" spans="8:14" x14ac:dyDescent="0.25">
      <c r="H2058" s="294"/>
      <c r="I2058" s="294"/>
      <c r="J2058" s="294"/>
      <c r="L2058" s="97"/>
      <c r="M2058" s="97"/>
      <c r="N2058" s="97"/>
    </row>
    <row r="2059" spans="8:14" x14ac:dyDescent="0.25">
      <c r="H2059" s="294"/>
      <c r="I2059" s="294"/>
      <c r="J2059" s="294"/>
      <c r="L2059" s="97"/>
      <c r="M2059" s="97"/>
      <c r="N2059" s="97"/>
    </row>
    <row r="2060" spans="8:14" x14ac:dyDescent="0.25">
      <c r="H2060" s="294"/>
      <c r="I2060" s="294"/>
      <c r="J2060" s="294"/>
      <c r="L2060" s="97"/>
      <c r="M2060" s="97"/>
      <c r="N2060" s="97"/>
    </row>
    <row r="2061" spans="8:14" x14ac:dyDescent="0.25">
      <c r="H2061" s="294"/>
      <c r="I2061" s="294"/>
      <c r="J2061" s="294"/>
      <c r="L2061" s="97"/>
      <c r="M2061" s="97"/>
      <c r="N2061" s="97"/>
    </row>
    <row r="2062" spans="8:14" x14ac:dyDescent="0.25">
      <c r="H2062" s="294"/>
      <c r="I2062" s="294"/>
      <c r="J2062" s="294"/>
      <c r="L2062" s="97"/>
      <c r="M2062" s="97"/>
      <c r="N2062" s="97"/>
    </row>
    <row r="2063" spans="8:14" x14ac:dyDescent="0.25">
      <c r="H2063" s="294"/>
      <c r="I2063" s="294"/>
      <c r="J2063" s="294"/>
      <c r="L2063" s="97"/>
      <c r="M2063" s="97"/>
      <c r="N2063" s="97"/>
    </row>
    <row r="2064" spans="8:14" x14ac:dyDescent="0.25">
      <c r="H2064" s="294"/>
      <c r="I2064" s="294"/>
      <c r="J2064" s="294"/>
      <c r="L2064" s="97"/>
      <c r="M2064" s="97"/>
      <c r="N2064" s="97"/>
    </row>
    <row r="2065" spans="8:14" x14ac:dyDescent="0.25">
      <c r="H2065" s="294"/>
      <c r="I2065" s="294"/>
      <c r="J2065" s="294"/>
      <c r="L2065" s="97"/>
      <c r="M2065" s="97"/>
      <c r="N2065" s="97"/>
    </row>
    <row r="2066" spans="8:14" x14ac:dyDescent="0.25">
      <c r="H2066" s="294"/>
      <c r="I2066" s="294"/>
      <c r="J2066" s="294"/>
      <c r="L2066" s="97"/>
      <c r="M2066" s="97"/>
      <c r="N2066" s="97"/>
    </row>
    <row r="2067" spans="8:14" x14ac:dyDescent="0.25">
      <c r="H2067" s="294"/>
      <c r="I2067" s="294"/>
      <c r="J2067" s="294"/>
      <c r="L2067" s="97"/>
      <c r="M2067" s="97"/>
      <c r="N2067" s="97"/>
    </row>
    <row r="2068" spans="8:14" x14ac:dyDescent="0.25">
      <c r="H2068" s="294"/>
      <c r="I2068" s="294"/>
      <c r="J2068" s="294"/>
      <c r="L2068" s="97"/>
      <c r="M2068" s="97"/>
      <c r="N2068" s="97"/>
    </row>
    <row r="2069" spans="8:14" x14ac:dyDescent="0.25">
      <c r="H2069" s="294"/>
      <c r="I2069" s="294"/>
      <c r="J2069" s="294"/>
      <c r="L2069" s="97"/>
      <c r="M2069" s="97"/>
      <c r="N2069" s="97"/>
    </row>
    <row r="2070" spans="8:14" x14ac:dyDescent="0.25">
      <c r="H2070" s="294"/>
      <c r="I2070" s="294"/>
      <c r="J2070" s="294"/>
      <c r="L2070" s="97"/>
      <c r="M2070" s="97"/>
      <c r="N2070" s="97"/>
    </row>
    <row r="2071" spans="8:14" x14ac:dyDescent="0.25">
      <c r="H2071" s="294"/>
      <c r="I2071" s="294"/>
      <c r="J2071" s="294"/>
      <c r="L2071" s="97"/>
      <c r="M2071" s="97"/>
      <c r="N2071" s="97"/>
    </row>
    <row r="2072" spans="8:14" x14ac:dyDescent="0.25">
      <c r="H2072" s="294"/>
      <c r="I2072" s="294"/>
      <c r="J2072" s="294"/>
      <c r="L2072" s="97"/>
      <c r="M2072" s="97"/>
      <c r="N2072" s="97"/>
    </row>
    <row r="2073" spans="8:14" x14ac:dyDescent="0.25">
      <c r="H2073" s="294"/>
      <c r="I2073" s="294"/>
      <c r="J2073" s="294"/>
      <c r="L2073" s="97"/>
      <c r="M2073" s="97"/>
      <c r="N2073" s="97"/>
    </row>
    <row r="2074" spans="8:14" x14ac:dyDescent="0.25">
      <c r="H2074" s="294"/>
      <c r="I2074" s="294"/>
      <c r="J2074" s="294"/>
      <c r="L2074" s="97"/>
      <c r="M2074" s="97"/>
      <c r="N2074" s="97"/>
    </row>
    <row r="2075" spans="8:14" x14ac:dyDescent="0.25">
      <c r="H2075" s="294"/>
      <c r="I2075" s="294"/>
      <c r="J2075" s="294"/>
      <c r="L2075" s="97"/>
      <c r="M2075" s="97"/>
      <c r="N2075" s="97"/>
    </row>
    <row r="2076" spans="8:14" x14ac:dyDescent="0.25">
      <c r="H2076" s="294"/>
      <c r="I2076" s="294"/>
      <c r="J2076" s="294"/>
      <c r="L2076" s="97"/>
      <c r="M2076" s="97"/>
      <c r="N2076" s="97"/>
    </row>
    <row r="2077" spans="8:14" x14ac:dyDescent="0.25">
      <c r="H2077" s="294"/>
      <c r="I2077" s="294"/>
      <c r="J2077" s="294"/>
      <c r="L2077" s="97"/>
      <c r="M2077" s="97"/>
      <c r="N2077" s="97"/>
    </row>
    <row r="2078" spans="8:14" x14ac:dyDescent="0.25">
      <c r="H2078" s="294"/>
      <c r="I2078" s="294"/>
      <c r="J2078" s="294"/>
      <c r="L2078" s="97"/>
      <c r="M2078" s="97"/>
      <c r="N2078" s="97"/>
    </row>
    <row r="2079" spans="8:14" x14ac:dyDescent="0.25">
      <c r="H2079" s="294"/>
      <c r="I2079" s="294"/>
      <c r="J2079" s="294"/>
      <c r="L2079" s="97"/>
      <c r="M2079" s="97"/>
      <c r="N2079" s="97"/>
    </row>
    <row r="2080" spans="8:14" x14ac:dyDescent="0.25">
      <c r="H2080" s="294"/>
      <c r="I2080" s="294"/>
      <c r="J2080" s="294"/>
      <c r="L2080" s="97"/>
      <c r="M2080" s="97"/>
      <c r="N2080" s="97"/>
    </row>
    <row r="2081" spans="8:14" x14ac:dyDescent="0.25">
      <c r="H2081" s="294"/>
      <c r="I2081" s="294"/>
      <c r="J2081" s="294"/>
      <c r="L2081" s="97"/>
      <c r="M2081" s="97"/>
      <c r="N2081" s="97"/>
    </row>
    <row r="2082" spans="8:14" x14ac:dyDescent="0.25">
      <c r="H2082" s="294"/>
      <c r="I2082" s="294"/>
      <c r="J2082" s="294"/>
      <c r="L2082" s="97"/>
      <c r="M2082" s="97"/>
      <c r="N2082" s="97"/>
    </row>
    <row r="2083" spans="8:14" x14ac:dyDescent="0.25">
      <c r="H2083" s="294"/>
      <c r="I2083" s="294"/>
      <c r="J2083" s="294"/>
      <c r="L2083" s="97"/>
      <c r="M2083" s="97"/>
      <c r="N2083" s="97"/>
    </row>
    <row r="2084" spans="8:14" x14ac:dyDescent="0.25">
      <c r="H2084" s="294"/>
      <c r="I2084" s="294"/>
      <c r="J2084" s="294"/>
      <c r="L2084" s="97"/>
      <c r="M2084" s="97"/>
      <c r="N2084" s="97"/>
    </row>
    <row r="2085" spans="8:14" x14ac:dyDescent="0.25">
      <c r="H2085" s="294"/>
      <c r="I2085" s="294"/>
      <c r="J2085" s="294"/>
      <c r="L2085" s="97"/>
      <c r="M2085" s="97"/>
      <c r="N2085" s="97"/>
    </row>
    <row r="2086" spans="8:14" x14ac:dyDescent="0.25">
      <c r="H2086" s="294"/>
      <c r="I2086" s="294"/>
      <c r="J2086" s="294"/>
      <c r="L2086" s="97"/>
      <c r="M2086" s="97"/>
      <c r="N2086" s="97"/>
    </row>
    <row r="2087" spans="8:14" x14ac:dyDescent="0.25">
      <c r="H2087" s="294"/>
      <c r="I2087" s="294"/>
      <c r="J2087" s="294"/>
      <c r="L2087" s="97"/>
      <c r="M2087" s="97"/>
      <c r="N2087" s="97"/>
    </row>
    <row r="2088" spans="8:14" x14ac:dyDescent="0.25">
      <c r="H2088" s="294"/>
      <c r="I2088" s="294"/>
      <c r="J2088" s="294"/>
      <c r="L2088" s="97"/>
      <c r="M2088" s="97"/>
      <c r="N2088" s="97"/>
    </row>
    <row r="2089" spans="8:14" x14ac:dyDescent="0.25">
      <c r="H2089" s="294"/>
      <c r="I2089" s="294"/>
      <c r="J2089" s="294"/>
      <c r="L2089" s="97"/>
      <c r="M2089" s="97"/>
      <c r="N2089" s="97"/>
    </row>
    <row r="2090" spans="8:14" x14ac:dyDescent="0.25">
      <c r="H2090" s="294"/>
      <c r="I2090" s="294"/>
      <c r="J2090" s="294"/>
      <c r="L2090" s="97"/>
      <c r="M2090" s="97"/>
      <c r="N2090" s="97"/>
    </row>
    <row r="2091" spans="8:14" x14ac:dyDescent="0.25">
      <c r="H2091" s="294"/>
      <c r="I2091" s="294"/>
      <c r="J2091" s="294"/>
      <c r="L2091" s="97"/>
      <c r="M2091" s="97"/>
      <c r="N2091" s="97"/>
    </row>
    <row r="2092" spans="8:14" x14ac:dyDescent="0.25">
      <c r="H2092" s="294"/>
      <c r="I2092" s="294"/>
      <c r="J2092" s="294"/>
      <c r="L2092" s="97"/>
      <c r="M2092" s="97"/>
      <c r="N2092" s="97"/>
    </row>
    <row r="2093" spans="8:14" x14ac:dyDescent="0.25">
      <c r="H2093" s="294"/>
      <c r="I2093" s="294"/>
      <c r="J2093" s="294"/>
      <c r="L2093" s="97"/>
      <c r="M2093" s="97"/>
      <c r="N2093" s="97"/>
    </row>
    <row r="2094" spans="8:14" x14ac:dyDescent="0.25">
      <c r="H2094" s="294"/>
      <c r="I2094" s="294"/>
      <c r="J2094" s="294"/>
      <c r="L2094" s="97"/>
      <c r="M2094" s="97"/>
      <c r="N2094" s="97"/>
    </row>
    <row r="2095" spans="8:14" x14ac:dyDescent="0.25">
      <c r="H2095" s="294"/>
      <c r="I2095" s="294"/>
      <c r="J2095" s="294"/>
      <c r="L2095" s="97"/>
      <c r="M2095" s="97"/>
      <c r="N2095" s="97"/>
    </row>
    <row r="2096" spans="8:14" x14ac:dyDescent="0.25">
      <c r="H2096" s="294"/>
      <c r="I2096" s="294"/>
      <c r="J2096" s="294"/>
      <c r="L2096" s="97"/>
      <c r="M2096" s="97"/>
      <c r="N2096" s="97"/>
    </row>
    <row r="2097" spans="8:14" x14ac:dyDescent="0.25">
      <c r="H2097" s="294"/>
      <c r="I2097" s="294"/>
      <c r="J2097" s="294"/>
      <c r="L2097" s="97"/>
      <c r="M2097" s="97"/>
      <c r="N2097" s="97"/>
    </row>
    <row r="2098" spans="8:14" x14ac:dyDescent="0.25">
      <c r="H2098" s="294"/>
      <c r="I2098" s="294"/>
      <c r="J2098" s="294"/>
      <c r="L2098" s="97"/>
      <c r="M2098" s="97"/>
      <c r="N2098" s="97"/>
    </row>
    <row r="2099" spans="8:14" x14ac:dyDescent="0.25">
      <c r="H2099" s="294"/>
      <c r="I2099" s="294"/>
      <c r="J2099" s="294"/>
      <c r="L2099" s="97"/>
      <c r="M2099" s="97"/>
      <c r="N2099" s="97"/>
    </row>
    <row r="2100" spans="8:14" x14ac:dyDescent="0.25">
      <c r="H2100" s="294"/>
      <c r="I2100" s="294"/>
      <c r="J2100" s="294"/>
      <c r="L2100" s="97"/>
      <c r="M2100" s="97"/>
      <c r="N2100" s="97"/>
    </row>
    <row r="2101" spans="8:14" x14ac:dyDescent="0.25">
      <c r="H2101" s="294"/>
      <c r="I2101" s="294"/>
      <c r="J2101" s="294"/>
      <c r="L2101" s="97"/>
      <c r="M2101" s="97"/>
      <c r="N2101" s="97"/>
    </row>
    <row r="2102" spans="8:14" x14ac:dyDescent="0.25">
      <c r="H2102" s="294"/>
      <c r="I2102" s="294"/>
      <c r="J2102" s="294"/>
      <c r="L2102" s="97"/>
      <c r="M2102" s="97"/>
      <c r="N2102" s="97"/>
    </row>
    <row r="2103" spans="8:14" x14ac:dyDescent="0.25">
      <c r="H2103" s="294"/>
      <c r="I2103" s="294"/>
      <c r="J2103" s="294"/>
      <c r="L2103" s="97"/>
      <c r="M2103" s="97"/>
      <c r="N2103" s="97"/>
    </row>
    <row r="2104" spans="8:14" x14ac:dyDescent="0.25">
      <c r="H2104" s="294"/>
      <c r="I2104" s="294"/>
      <c r="J2104" s="294"/>
      <c r="L2104" s="97"/>
      <c r="M2104" s="97"/>
      <c r="N2104" s="97"/>
    </row>
    <row r="2105" spans="8:14" x14ac:dyDescent="0.25">
      <c r="H2105" s="294"/>
      <c r="I2105" s="294"/>
      <c r="J2105" s="294"/>
      <c r="L2105" s="97"/>
      <c r="M2105" s="97"/>
      <c r="N2105" s="97"/>
    </row>
    <row r="2106" spans="8:14" x14ac:dyDescent="0.25">
      <c r="H2106" s="294"/>
      <c r="I2106" s="294"/>
      <c r="J2106" s="294"/>
      <c r="L2106" s="97"/>
      <c r="M2106" s="97"/>
      <c r="N2106" s="97"/>
    </row>
    <row r="2107" spans="8:14" x14ac:dyDescent="0.25">
      <c r="H2107" s="294"/>
      <c r="I2107" s="294"/>
      <c r="J2107" s="294"/>
      <c r="L2107" s="97"/>
      <c r="M2107" s="97"/>
      <c r="N2107" s="97"/>
    </row>
    <row r="2108" spans="8:14" x14ac:dyDescent="0.25">
      <c r="H2108" s="294"/>
      <c r="I2108" s="294"/>
      <c r="J2108" s="294"/>
      <c r="L2108" s="97"/>
      <c r="M2108" s="97"/>
      <c r="N2108" s="97"/>
    </row>
    <row r="2109" spans="8:14" x14ac:dyDescent="0.25">
      <c r="H2109" s="294"/>
      <c r="I2109" s="294"/>
      <c r="J2109" s="294"/>
      <c r="L2109" s="97"/>
      <c r="M2109" s="97"/>
      <c r="N2109" s="97"/>
    </row>
    <row r="2110" spans="8:14" x14ac:dyDescent="0.25">
      <c r="H2110" s="294"/>
      <c r="I2110" s="294"/>
      <c r="J2110" s="294"/>
      <c r="L2110" s="97"/>
      <c r="M2110" s="97"/>
      <c r="N2110" s="97"/>
    </row>
    <row r="2111" spans="8:14" x14ac:dyDescent="0.25">
      <c r="H2111" s="294"/>
      <c r="I2111" s="294"/>
      <c r="J2111" s="294"/>
      <c r="L2111" s="97"/>
      <c r="M2111" s="97"/>
      <c r="N2111" s="97"/>
    </row>
    <row r="2112" spans="8:14" x14ac:dyDescent="0.25">
      <c r="H2112" s="294"/>
      <c r="I2112" s="294"/>
      <c r="J2112" s="294"/>
      <c r="L2112" s="97"/>
      <c r="M2112" s="97"/>
      <c r="N2112" s="97"/>
    </row>
    <row r="2113" spans="8:14" x14ac:dyDescent="0.25">
      <c r="H2113" s="294"/>
      <c r="I2113" s="294"/>
      <c r="J2113" s="294"/>
      <c r="L2113" s="97"/>
      <c r="M2113" s="97"/>
      <c r="N2113" s="97"/>
    </row>
    <row r="2114" spans="8:14" x14ac:dyDescent="0.25">
      <c r="H2114" s="294"/>
      <c r="I2114" s="294"/>
      <c r="J2114" s="294"/>
      <c r="L2114" s="97"/>
      <c r="M2114" s="97"/>
      <c r="N2114" s="97"/>
    </row>
    <row r="2115" spans="8:14" x14ac:dyDescent="0.25">
      <c r="H2115" s="294"/>
      <c r="I2115" s="294"/>
      <c r="J2115" s="294"/>
      <c r="L2115" s="97"/>
      <c r="M2115" s="97"/>
      <c r="N2115" s="97"/>
    </row>
    <row r="2116" spans="8:14" x14ac:dyDescent="0.25">
      <c r="H2116" s="294"/>
      <c r="I2116" s="294"/>
      <c r="J2116" s="294"/>
      <c r="L2116" s="97"/>
      <c r="M2116" s="97"/>
      <c r="N2116" s="97"/>
    </row>
    <row r="2117" spans="8:14" x14ac:dyDescent="0.25">
      <c r="H2117" s="294"/>
      <c r="I2117" s="294"/>
      <c r="J2117" s="294"/>
      <c r="L2117" s="97"/>
      <c r="M2117" s="97"/>
      <c r="N2117" s="97"/>
    </row>
    <row r="2118" spans="8:14" x14ac:dyDescent="0.25">
      <c r="H2118" s="294"/>
      <c r="I2118" s="294"/>
      <c r="J2118" s="294"/>
      <c r="L2118" s="97"/>
      <c r="M2118" s="97"/>
      <c r="N2118" s="97"/>
    </row>
    <row r="2119" spans="8:14" x14ac:dyDescent="0.25">
      <c r="H2119" s="294"/>
      <c r="I2119" s="294"/>
      <c r="J2119" s="294"/>
      <c r="L2119" s="97"/>
      <c r="M2119" s="97"/>
      <c r="N2119" s="97"/>
    </row>
    <row r="2120" spans="8:14" x14ac:dyDescent="0.25">
      <c r="H2120" s="294"/>
      <c r="I2120" s="294"/>
      <c r="J2120" s="294"/>
      <c r="L2120" s="97"/>
      <c r="M2120" s="97"/>
      <c r="N2120" s="97"/>
    </row>
    <row r="2121" spans="8:14" x14ac:dyDescent="0.25">
      <c r="H2121" s="294"/>
      <c r="I2121" s="294"/>
      <c r="J2121" s="294"/>
      <c r="L2121" s="97"/>
      <c r="M2121" s="97"/>
      <c r="N2121" s="97"/>
    </row>
    <row r="2122" spans="8:14" x14ac:dyDescent="0.25">
      <c r="H2122" s="294"/>
      <c r="I2122" s="294"/>
      <c r="J2122" s="294"/>
      <c r="L2122" s="97"/>
      <c r="M2122" s="97"/>
      <c r="N2122" s="97"/>
    </row>
    <row r="2123" spans="8:14" x14ac:dyDescent="0.25">
      <c r="H2123" s="294"/>
      <c r="I2123" s="294"/>
      <c r="J2123" s="294"/>
      <c r="L2123" s="97"/>
      <c r="M2123" s="97"/>
      <c r="N2123" s="97"/>
    </row>
    <row r="2124" spans="8:14" x14ac:dyDescent="0.25">
      <c r="H2124" s="294"/>
      <c r="I2124" s="294"/>
      <c r="J2124" s="294"/>
      <c r="L2124" s="97"/>
      <c r="M2124" s="97"/>
      <c r="N2124" s="97"/>
    </row>
    <row r="2125" spans="8:14" x14ac:dyDescent="0.25">
      <c r="H2125" s="294"/>
      <c r="I2125" s="294"/>
      <c r="J2125" s="294"/>
      <c r="L2125" s="97"/>
      <c r="M2125" s="97"/>
      <c r="N2125" s="97"/>
    </row>
    <row r="2126" spans="8:14" x14ac:dyDescent="0.25">
      <c r="H2126" s="294"/>
      <c r="I2126" s="294"/>
      <c r="J2126" s="294"/>
      <c r="L2126" s="97"/>
      <c r="M2126" s="97"/>
      <c r="N2126" s="97"/>
    </row>
    <row r="2127" spans="8:14" x14ac:dyDescent="0.25">
      <c r="H2127" s="294"/>
      <c r="I2127" s="294"/>
      <c r="J2127" s="294"/>
      <c r="L2127" s="97"/>
      <c r="M2127" s="97"/>
      <c r="N2127" s="97"/>
    </row>
    <row r="2128" spans="8:14" x14ac:dyDescent="0.25">
      <c r="H2128" s="294"/>
      <c r="I2128" s="294"/>
      <c r="J2128" s="294"/>
      <c r="L2128" s="97"/>
      <c r="M2128" s="97"/>
      <c r="N2128" s="97"/>
    </row>
    <row r="2129" spans="8:14" x14ac:dyDescent="0.25">
      <c r="H2129" s="294"/>
      <c r="I2129" s="294"/>
      <c r="J2129" s="294"/>
      <c r="L2129" s="97"/>
      <c r="M2129" s="97"/>
      <c r="N2129" s="97"/>
    </row>
    <row r="2130" spans="8:14" x14ac:dyDescent="0.25">
      <c r="H2130" s="294"/>
      <c r="I2130" s="294"/>
      <c r="J2130" s="294"/>
      <c r="L2130" s="97"/>
      <c r="M2130" s="97"/>
      <c r="N2130" s="97"/>
    </row>
    <row r="2131" spans="8:14" x14ac:dyDescent="0.25">
      <c r="H2131" s="294"/>
      <c r="I2131" s="294"/>
      <c r="J2131" s="294"/>
      <c r="L2131" s="97"/>
      <c r="M2131" s="97"/>
      <c r="N2131" s="97"/>
    </row>
    <row r="2132" spans="8:14" x14ac:dyDescent="0.25">
      <c r="H2132" s="294"/>
      <c r="I2132" s="294"/>
      <c r="J2132" s="294"/>
      <c r="L2132" s="97"/>
      <c r="M2132" s="97"/>
      <c r="N2132" s="97"/>
    </row>
    <row r="2133" spans="8:14" x14ac:dyDescent="0.25">
      <c r="H2133" s="294"/>
      <c r="I2133" s="294"/>
      <c r="J2133" s="294"/>
      <c r="L2133" s="97"/>
      <c r="M2133" s="97"/>
      <c r="N2133" s="97"/>
    </row>
    <row r="2134" spans="8:14" x14ac:dyDescent="0.25">
      <c r="H2134" s="294"/>
      <c r="I2134" s="294"/>
      <c r="J2134" s="294"/>
      <c r="L2134" s="97"/>
      <c r="M2134" s="97"/>
      <c r="N2134" s="97"/>
    </row>
    <row r="2135" spans="8:14" x14ac:dyDescent="0.25">
      <c r="H2135" s="294"/>
      <c r="I2135" s="294"/>
      <c r="J2135" s="294"/>
      <c r="L2135" s="97"/>
      <c r="M2135" s="97"/>
      <c r="N2135" s="97"/>
    </row>
    <row r="2136" spans="8:14" x14ac:dyDescent="0.25">
      <c r="H2136" s="294"/>
      <c r="I2136" s="294"/>
      <c r="J2136" s="294"/>
      <c r="L2136" s="97"/>
      <c r="M2136" s="97"/>
      <c r="N2136" s="97"/>
    </row>
    <row r="2137" spans="8:14" x14ac:dyDescent="0.25">
      <c r="H2137" s="294"/>
      <c r="I2137" s="294"/>
      <c r="J2137" s="294"/>
      <c r="L2137" s="97"/>
      <c r="M2137" s="97"/>
      <c r="N2137" s="97"/>
    </row>
    <row r="2138" spans="8:14" x14ac:dyDescent="0.25">
      <c r="H2138" s="294"/>
      <c r="I2138" s="294"/>
      <c r="J2138" s="294"/>
      <c r="L2138" s="97"/>
      <c r="M2138" s="97"/>
      <c r="N2138" s="97"/>
    </row>
    <row r="2139" spans="8:14" x14ac:dyDescent="0.25">
      <c r="H2139" s="294"/>
      <c r="I2139" s="294"/>
      <c r="J2139" s="294"/>
      <c r="L2139" s="97"/>
      <c r="M2139" s="97"/>
      <c r="N2139" s="97"/>
    </row>
    <row r="2140" spans="8:14" x14ac:dyDescent="0.25">
      <c r="H2140" s="294"/>
      <c r="I2140" s="294"/>
      <c r="J2140" s="294"/>
      <c r="L2140" s="97"/>
      <c r="M2140" s="97"/>
      <c r="N2140" s="97"/>
    </row>
    <row r="2141" spans="8:14" x14ac:dyDescent="0.25">
      <c r="H2141" s="294"/>
      <c r="I2141" s="294"/>
      <c r="J2141" s="294"/>
      <c r="L2141" s="97"/>
      <c r="M2141" s="97"/>
      <c r="N2141" s="97"/>
    </row>
    <row r="2142" spans="8:14" x14ac:dyDescent="0.25">
      <c r="H2142" s="294"/>
      <c r="I2142" s="294"/>
      <c r="J2142" s="294"/>
      <c r="L2142" s="97"/>
      <c r="M2142" s="97"/>
      <c r="N2142" s="97"/>
    </row>
    <row r="2143" spans="8:14" x14ac:dyDescent="0.25">
      <c r="H2143" s="294"/>
      <c r="I2143" s="294"/>
      <c r="J2143" s="294"/>
      <c r="L2143" s="97"/>
      <c r="M2143" s="97"/>
      <c r="N2143" s="97"/>
    </row>
    <row r="2144" spans="8:14" x14ac:dyDescent="0.25">
      <c r="H2144" s="294"/>
      <c r="I2144" s="294"/>
      <c r="J2144" s="294"/>
      <c r="L2144" s="97"/>
      <c r="M2144" s="97"/>
      <c r="N2144" s="97"/>
    </row>
    <row r="2145" spans="8:14" x14ac:dyDescent="0.25">
      <c r="H2145" s="294"/>
      <c r="I2145" s="294"/>
      <c r="J2145" s="294"/>
      <c r="L2145" s="97"/>
      <c r="M2145" s="97"/>
      <c r="N2145" s="97"/>
    </row>
    <row r="2146" spans="8:14" x14ac:dyDescent="0.25">
      <c r="H2146" s="294"/>
      <c r="I2146" s="294"/>
      <c r="J2146" s="294"/>
      <c r="L2146" s="97"/>
      <c r="M2146" s="97"/>
      <c r="N2146" s="97"/>
    </row>
    <row r="2147" spans="8:14" x14ac:dyDescent="0.25">
      <c r="H2147" s="294"/>
      <c r="I2147" s="294"/>
      <c r="J2147" s="294"/>
      <c r="L2147" s="97"/>
      <c r="M2147" s="97"/>
      <c r="N2147" s="97"/>
    </row>
    <row r="2148" spans="8:14" x14ac:dyDescent="0.25">
      <c r="H2148" s="294"/>
      <c r="I2148" s="294"/>
      <c r="J2148" s="294"/>
      <c r="L2148" s="97"/>
      <c r="M2148" s="97"/>
      <c r="N2148" s="97"/>
    </row>
    <row r="2149" spans="8:14" x14ac:dyDescent="0.25">
      <c r="H2149" s="294"/>
      <c r="I2149" s="294"/>
      <c r="J2149" s="294"/>
      <c r="L2149" s="97"/>
      <c r="M2149" s="97"/>
      <c r="N2149" s="97"/>
    </row>
    <row r="2150" spans="8:14" x14ac:dyDescent="0.25">
      <c r="H2150" s="294"/>
      <c r="I2150" s="294"/>
      <c r="J2150" s="294"/>
      <c r="L2150" s="97"/>
      <c r="M2150" s="97"/>
      <c r="N2150" s="97"/>
    </row>
    <row r="2151" spans="8:14" x14ac:dyDescent="0.25">
      <c r="H2151" s="294"/>
      <c r="I2151" s="294"/>
      <c r="J2151" s="294"/>
      <c r="L2151" s="97"/>
      <c r="M2151" s="97"/>
      <c r="N2151" s="97"/>
    </row>
    <row r="2152" spans="8:14" x14ac:dyDescent="0.25">
      <c r="H2152" s="294"/>
      <c r="I2152" s="294"/>
      <c r="J2152" s="294"/>
      <c r="L2152" s="97"/>
      <c r="M2152" s="97"/>
      <c r="N2152" s="97"/>
    </row>
    <row r="2153" spans="8:14" x14ac:dyDescent="0.25">
      <c r="H2153" s="294"/>
      <c r="I2153" s="294"/>
      <c r="J2153" s="294"/>
      <c r="L2153" s="97"/>
      <c r="M2153" s="97"/>
      <c r="N2153" s="97"/>
    </row>
    <row r="2154" spans="8:14" x14ac:dyDescent="0.25">
      <c r="H2154" s="294"/>
      <c r="I2154" s="294"/>
      <c r="J2154" s="294"/>
      <c r="L2154" s="97"/>
      <c r="M2154" s="97"/>
      <c r="N2154" s="97"/>
    </row>
    <row r="2155" spans="8:14" x14ac:dyDescent="0.25">
      <c r="H2155" s="294"/>
      <c r="I2155" s="294"/>
      <c r="J2155" s="294"/>
      <c r="L2155" s="97"/>
      <c r="M2155" s="97"/>
      <c r="N2155" s="97"/>
    </row>
    <row r="2156" spans="8:14" x14ac:dyDescent="0.25">
      <c r="H2156" s="294"/>
      <c r="I2156" s="294"/>
      <c r="J2156" s="294"/>
      <c r="L2156" s="97"/>
      <c r="M2156" s="97"/>
      <c r="N2156" s="97"/>
    </row>
    <row r="2157" spans="8:14" x14ac:dyDescent="0.25">
      <c r="H2157" s="294"/>
      <c r="I2157" s="294"/>
      <c r="J2157" s="294"/>
      <c r="L2157" s="97"/>
      <c r="M2157" s="97"/>
      <c r="N2157" s="97"/>
    </row>
    <row r="2158" spans="8:14" x14ac:dyDescent="0.25">
      <c r="H2158" s="294"/>
      <c r="I2158" s="294"/>
      <c r="J2158" s="294"/>
      <c r="L2158" s="97"/>
      <c r="M2158" s="97"/>
      <c r="N2158" s="97"/>
    </row>
    <row r="2159" spans="8:14" x14ac:dyDescent="0.25">
      <c r="H2159" s="294"/>
      <c r="I2159" s="294"/>
      <c r="J2159" s="294"/>
      <c r="L2159" s="97"/>
      <c r="M2159" s="97"/>
      <c r="N2159" s="97"/>
    </row>
    <row r="2160" spans="8:14" x14ac:dyDescent="0.25">
      <c r="H2160" s="294"/>
      <c r="I2160" s="294"/>
      <c r="J2160" s="294"/>
      <c r="L2160" s="97"/>
      <c r="M2160" s="97"/>
      <c r="N2160" s="97"/>
    </row>
    <row r="2161" spans="8:14" x14ac:dyDescent="0.25">
      <c r="H2161" s="294"/>
      <c r="I2161" s="294"/>
      <c r="J2161" s="294"/>
      <c r="L2161" s="97"/>
      <c r="M2161" s="97"/>
      <c r="N2161" s="97"/>
    </row>
    <row r="2162" spans="8:14" x14ac:dyDescent="0.25">
      <c r="H2162" s="294"/>
      <c r="I2162" s="294"/>
      <c r="J2162" s="294"/>
      <c r="L2162" s="97"/>
      <c r="M2162" s="97"/>
      <c r="N2162" s="97"/>
    </row>
    <row r="2163" spans="8:14" x14ac:dyDescent="0.25">
      <c r="H2163" s="294"/>
      <c r="I2163" s="294"/>
      <c r="J2163" s="294"/>
      <c r="L2163" s="97"/>
      <c r="M2163" s="97"/>
      <c r="N2163" s="97"/>
    </row>
    <row r="2164" spans="8:14" x14ac:dyDescent="0.25">
      <c r="H2164" s="294"/>
      <c r="I2164" s="294"/>
      <c r="J2164" s="294"/>
      <c r="L2164" s="97"/>
      <c r="M2164" s="97"/>
      <c r="N2164" s="97"/>
    </row>
    <row r="2165" spans="8:14" x14ac:dyDescent="0.25">
      <c r="H2165" s="294"/>
      <c r="I2165" s="294"/>
      <c r="J2165" s="294"/>
      <c r="L2165" s="97"/>
      <c r="M2165" s="97"/>
      <c r="N2165" s="97"/>
    </row>
    <row r="2166" spans="8:14" x14ac:dyDescent="0.25">
      <c r="H2166" s="294"/>
      <c r="I2166" s="294"/>
      <c r="J2166" s="294"/>
      <c r="L2166" s="97"/>
      <c r="M2166" s="97"/>
      <c r="N2166" s="97"/>
    </row>
    <row r="2167" spans="8:14" x14ac:dyDescent="0.25">
      <c r="H2167" s="294"/>
      <c r="I2167" s="294"/>
      <c r="J2167" s="294"/>
      <c r="L2167" s="97"/>
      <c r="M2167" s="97"/>
      <c r="N2167" s="97"/>
    </row>
    <row r="2168" spans="8:14" x14ac:dyDescent="0.25">
      <c r="H2168" s="294"/>
      <c r="I2168" s="294"/>
      <c r="J2168" s="294"/>
      <c r="L2168" s="97"/>
      <c r="M2168" s="97"/>
      <c r="N2168" s="97"/>
    </row>
    <row r="2169" spans="8:14" x14ac:dyDescent="0.25">
      <c r="H2169" s="294"/>
      <c r="I2169" s="294"/>
      <c r="J2169" s="294"/>
      <c r="L2169" s="97"/>
      <c r="M2169" s="97"/>
      <c r="N2169" s="97"/>
    </row>
    <row r="2170" spans="8:14" x14ac:dyDescent="0.25">
      <c r="H2170" s="294"/>
      <c r="I2170" s="294"/>
      <c r="J2170" s="294"/>
      <c r="L2170" s="97"/>
      <c r="M2170" s="97"/>
      <c r="N2170" s="97"/>
    </row>
    <row r="2171" spans="8:14" x14ac:dyDescent="0.25">
      <c r="H2171" s="294"/>
      <c r="I2171" s="294"/>
      <c r="J2171" s="294"/>
      <c r="L2171" s="97"/>
      <c r="M2171" s="97"/>
      <c r="N2171" s="97"/>
    </row>
    <row r="2172" spans="8:14" x14ac:dyDescent="0.25">
      <c r="H2172" s="294"/>
      <c r="I2172" s="294"/>
      <c r="J2172" s="294"/>
      <c r="L2172" s="97"/>
      <c r="M2172" s="97"/>
      <c r="N2172" s="97"/>
    </row>
    <row r="2173" spans="8:14" x14ac:dyDescent="0.25">
      <c r="H2173" s="294"/>
      <c r="I2173" s="294"/>
      <c r="J2173" s="294"/>
      <c r="L2173" s="97"/>
      <c r="M2173" s="97"/>
      <c r="N2173" s="97"/>
    </row>
    <row r="2174" spans="8:14" x14ac:dyDescent="0.25">
      <c r="H2174" s="294"/>
      <c r="I2174" s="294"/>
      <c r="J2174" s="294"/>
      <c r="L2174" s="97"/>
      <c r="M2174" s="97"/>
      <c r="N2174" s="97"/>
    </row>
    <row r="2175" spans="8:14" x14ac:dyDescent="0.25">
      <c r="H2175" s="294"/>
      <c r="I2175" s="294"/>
      <c r="J2175" s="294"/>
      <c r="L2175" s="97"/>
      <c r="M2175" s="97"/>
      <c r="N2175" s="97"/>
    </row>
    <row r="2176" spans="8:14" x14ac:dyDescent="0.25">
      <c r="H2176" s="294"/>
      <c r="I2176" s="294"/>
      <c r="J2176" s="294"/>
      <c r="L2176" s="97"/>
      <c r="M2176" s="97"/>
      <c r="N2176" s="97"/>
    </row>
    <row r="2177" spans="8:14" x14ac:dyDescent="0.25">
      <c r="H2177" s="294"/>
      <c r="I2177" s="294"/>
      <c r="J2177" s="294"/>
      <c r="L2177" s="97"/>
      <c r="M2177" s="97"/>
      <c r="N2177" s="97"/>
    </row>
    <row r="2178" spans="8:14" x14ac:dyDescent="0.25">
      <c r="H2178" s="294"/>
      <c r="I2178" s="294"/>
      <c r="J2178" s="294"/>
      <c r="L2178" s="97"/>
      <c r="M2178" s="97"/>
      <c r="N2178" s="97"/>
    </row>
    <row r="2179" spans="8:14" x14ac:dyDescent="0.25">
      <c r="H2179" s="294"/>
      <c r="I2179" s="294"/>
      <c r="J2179" s="294"/>
      <c r="L2179" s="97"/>
      <c r="M2179" s="97"/>
      <c r="N2179" s="97"/>
    </row>
    <row r="2180" spans="8:14" x14ac:dyDescent="0.25">
      <c r="H2180" s="294"/>
      <c r="I2180" s="294"/>
      <c r="J2180" s="294"/>
      <c r="L2180" s="97"/>
      <c r="M2180" s="97"/>
      <c r="N2180" s="97"/>
    </row>
    <row r="2181" spans="8:14" x14ac:dyDescent="0.25">
      <c r="H2181" s="294"/>
      <c r="I2181" s="294"/>
      <c r="J2181" s="294"/>
      <c r="L2181" s="97"/>
      <c r="M2181" s="97"/>
      <c r="N2181" s="97"/>
    </row>
    <row r="2182" spans="8:14" x14ac:dyDescent="0.25">
      <c r="H2182" s="294"/>
      <c r="I2182" s="294"/>
      <c r="J2182" s="294"/>
      <c r="L2182" s="97"/>
      <c r="M2182" s="97"/>
      <c r="N2182" s="97"/>
    </row>
    <row r="2183" spans="8:14" x14ac:dyDescent="0.25">
      <c r="H2183" s="294"/>
      <c r="I2183" s="294"/>
      <c r="J2183" s="294"/>
      <c r="L2183" s="97"/>
      <c r="M2183" s="97"/>
      <c r="N2183" s="97"/>
    </row>
    <row r="2184" spans="8:14" x14ac:dyDescent="0.25">
      <c r="H2184" s="294"/>
      <c r="I2184" s="294"/>
      <c r="J2184" s="294"/>
      <c r="L2184" s="97"/>
      <c r="M2184" s="97"/>
      <c r="N2184" s="97"/>
    </row>
    <row r="2185" spans="8:14" x14ac:dyDescent="0.25">
      <c r="H2185" s="294"/>
      <c r="I2185" s="294"/>
      <c r="J2185" s="294"/>
      <c r="L2185" s="97"/>
      <c r="M2185" s="97"/>
      <c r="N2185" s="97"/>
    </row>
    <row r="2186" spans="8:14" x14ac:dyDescent="0.25">
      <c r="H2186" s="294"/>
      <c r="I2186" s="294"/>
      <c r="J2186" s="294"/>
      <c r="L2186" s="97"/>
      <c r="M2186" s="97"/>
      <c r="N2186" s="97"/>
    </row>
    <row r="2187" spans="8:14" x14ac:dyDescent="0.25">
      <c r="H2187" s="294"/>
      <c r="I2187" s="294"/>
      <c r="J2187" s="294"/>
      <c r="L2187" s="97"/>
      <c r="M2187" s="97"/>
      <c r="N2187" s="97"/>
    </row>
    <row r="2188" spans="8:14" x14ac:dyDescent="0.25">
      <c r="H2188" s="294"/>
      <c r="I2188" s="294"/>
      <c r="J2188" s="294"/>
      <c r="L2188" s="97"/>
      <c r="M2188" s="97"/>
      <c r="N2188" s="97"/>
    </row>
    <row r="2189" spans="8:14" x14ac:dyDescent="0.25">
      <c r="H2189" s="294"/>
      <c r="I2189" s="294"/>
      <c r="J2189" s="294"/>
      <c r="L2189" s="97"/>
      <c r="M2189" s="97"/>
      <c r="N2189" s="97"/>
    </row>
    <row r="2190" spans="8:14" x14ac:dyDescent="0.25">
      <c r="H2190" s="294"/>
      <c r="I2190" s="294"/>
      <c r="J2190" s="294"/>
      <c r="L2190" s="97"/>
      <c r="M2190" s="97"/>
      <c r="N2190" s="97"/>
    </row>
    <row r="2191" spans="8:14" x14ac:dyDescent="0.25">
      <c r="H2191" s="294"/>
      <c r="I2191" s="294"/>
      <c r="J2191" s="294"/>
      <c r="L2191" s="97"/>
      <c r="M2191" s="97"/>
      <c r="N2191" s="97"/>
    </row>
    <row r="2192" spans="8:14" x14ac:dyDescent="0.25">
      <c r="H2192" s="294"/>
      <c r="I2192" s="294"/>
      <c r="J2192" s="294"/>
      <c r="L2192" s="97"/>
      <c r="M2192" s="97"/>
      <c r="N2192" s="97"/>
    </row>
    <row r="2193" spans="8:14" x14ac:dyDescent="0.25">
      <c r="H2193" s="294"/>
      <c r="I2193" s="294"/>
      <c r="J2193" s="294"/>
      <c r="L2193" s="97"/>
      <c r="M2193" s="97"/>
      <c r="N2193" s="97"/>
    </row>
    <row r="2194" spans="8:14" x14ac:dyDescent="0.25">
      <c r="H2194" s="294"/>
      <c r="I2194" s="294"/>
      <c r="J2194" s="294"/>
      <c r="L2194" s="97"/>
      <c r="M2194" s="97"/>
      <c r="N2194" s="97"/>
    </row>
    <row r="2195" spans="8:14" x14ac:dyDescent="0.25">
      <c r="H2195" s="294"/>
      <c r="I2195" s="294"/>
      <c r="J2195" s="294"/>
      <c r="L2195" s="97"/>
      <c r="M2195" s="97"/>
      <c r="N2195" s="97"/>
    </row>
    <row r="2196" spans="8:14" x14ac:dyDescent="0.25">
      <c r="H2196" s="294"/>
      <c r="I2196" s="294"/>
      <c r="J2196" s="294"/>
      <c r="L2196" s="97"/>
      <c r="M2196" s="97"/>
      <c r="N2196" s="97"/>
    </row>
    <row r="2197" spans="8:14" x14ac:dyDescent="0.25">
      <c r="H2197" s="294"/>
      <c r="I2197" s="294"/>
      <c r="J2197" s="294"/>
      <c r="L2197" s="97"/>
      <c r="M2197" s="97"/>
      <c r="N2197" s="97"/>
    </row>
    <row r="2198" spans="8:14" x14ac:dyDescent="0.25">
      <c r="H2198" s="294"/>
      <c r="I2198" s="294"/>
      <c r="J2198" s="294"/>
      <c r="L2198" s="97"/>
      <c r="M2198" s="97"/>
      <c r="N2198" s="97"/>
    </row>
    <row r="2199" spans="8:14" x14ac:dyDescent="0.25">
      <c r="H2199" s="294"/>
      <c r="I2199" s="294"/>
      <c r="J2199" s="294"/>
      <c r="L2199" s="97"/>
      <c r="M2199" s="97"/>
      <c r="N2199" s="97"/>
    </row>
    <row r="2200" spans="8:14" x14ac:dyDescent="0.25">
      <c r="H2200" s="294"/>
      <c r="I2200" s="294"/>
      <c r="J2200" s="294"/>
      <c r="L2200" s="97"/>
      <c r="M2200" s="97"/>
      <c r="N2200" s="97"/>
    </row>
    <row r="2201" spans="8:14" x14ac:dyDescent="0.25">
      <c r="H2201" s="294"/>
      <c r="I2201" s="294"/>
      <c r="J2201" s="294"/>
      <c r="L2201" s="97"/>
      <c r="M2201" s="97"/>
      <c r="N2201" s="97"/>
    </row>
    <row r="2202" spans="8:14" x14ac:dyDescent="0.25">
      <c r="H2202" s="294"/>
      <c r="I2202" s="294"/>
      <c r="J2202" s="294"/>
      <c r="L2202" s="97"/>
      <c r="M2202" s="97"/>
      <c r="N2202" s="97"/>
    </row>
    <row r="2203" spans="8:14" x14ac:dyDescent="0.25">
      <c r="H2203" s="294"/>
      <c r="I2203" s="294"/>
      <c r="J2203" s="294"/>
      <c r="L2203" s="97"/>
      <c r="M2203" s="97"/>
      <c r="N2203" s="97"/>
    </row>
    <row r="2204" spans="8:14" x14ac:dyDescent="0.25">
      <c r="H2204" s="294"/>
      <c r="I2204" s="294"/>
      <c r="J2204" s="294"/>
      <c r="L2204" s="97"/>
      <c r="M2204" s="97"/>
      <c r="N2204" s="97"/>
    </row>
    <row r="2205" spans="8:14" x14ac:dyDescent="0.25">
      <c r="H2205" s="294"/>
      <c r="I2205" s="294"/>
      <c r="J2205" s="294"/>
      <c r="L2205" s="97"/>
      <c r="M2205" s="97"/>
      <c r="N2205" s="97"/>
    </row>
    <row r="2206" spans="8:14" x14ac:dyDescent="0.25">
      <c r="H2206" s="294"/>
      <c r="I2206" s="294"/>
      <c r="J2206" s="294"/>
      <c r="L2206" s="97"/>
      <c r="M2206" s="97"/>
      <c r="N2206" s="97"/>
    </row>
    <row r="2207" spans="8:14" x14ac:dyDescent="0.25">
      <c r="H2207" s="294"/>
      <c r="I2207" s="294"/>
      <c r="J2207" s="294"/>
      <c r="L2207" s="97"/>
      <c r="M2207" s="97"/>
      <c r="N2207" s="97"/>
    </row>
    <row r="2208" spans="8:14" x14ac:dyDescent="0.25">
      <c r="H2208" s="294"/>
      <c r="I2208" s="294"/>
      <c r="J2208" s="294"/>
      <c r="L2208" s="97"/>
      <c r="M2208" s="97"/>
      <c r="N2208" s="97"/>
    </row>
    <row r="2209" spans="8:14" x14ac:dyDescent="0.25">
      <c r="H2209" s="294"/>
      <c r="I2209" s="294"/>
      <c r="J2209" s="294"/>
      <c r="L2209" s="97"/>
      <c r="M2209" s="97"/>
      <c r="N2209" s="97"/>
    </row>
    <row r="2210" spans="8:14" x14ac:dyDescent="0.25">
      <c r="H2210" s="294"/>
      <c r="I2210" s="294"/>
      <c r="J2210" s="294"/>
      <c r="L2210" s="97"/>
      <c r="M2210" s="97"/>
      <c r="N2210" s="97"/>
    </row>
    <row r="2211" spans="8:14" x14ac:dyDescent="0.25">
      <c r="H2211" s="294"/>
      <c r="I2211" s="294"/>
      <c r="J2211" s="294"/>
      <c r="L2211" s="97"/>
      <c r="M2211" s="97"/>
      <c r="N2211" s="97"/>
    </row>
    <row r="2212" spans="8:14" x14ac:dyDescent="0.25">
      <c r="H2212" s="294"/>
      <c r="I2212" s="294"/>
      <c r="J2212" s="294"/>
      <c r="L2212" s="97"/>
      <c r="M2212" s="97"/>
      <c r="N2212" s="97"/>
    </row>
    <row r="2213" spans="8:14" x14ac:dyDescent="0.25">
      <c r="H2213" s="294"/>
      <c r="I2213" s="294"/>
      <c r="J2213" s="294"/>
      <c r="L2213" s="97"/>
      <c r="M2213" s="97"/>
      <c r="N2213" s="97"/>
    </row>
    <row r="2214" spans="8:14" x14ac:dyDescent="0.25">
      <c r="H2214" s="294"/>
      <c r="I2214" s="294"/>
      <c r="J2214" s="294"/>
      <c r="L2214" s="97"/>
      <c r="M2214" s="97"/>
      <c r="N2214" s="97"/>
    </row>
    <row r="2215" spans="8:14" x14ac:dyDescent="0.25">
      <c r="H2215" s="294"/>
      <c r="I2215" s="294"/>
      <c r="J2215" s="294"/>
      <c r="L2215" s="97"/>
      <c r="M2215" s="97"/>
      <c r="N2215" s="97"/>
    </row>
    <row r="2216" spans="8:14" x14ac:dyDescent="0.25">
      <c r="H2216" s="294"/>
      <c r="I2216" s="294"/>
      <c r="J2216" s="294"/>
      <c r="L2216" s="97"/>
      <c r="M2216" s="97"/>
      <c r="N2216" s="97"/>
    </row>
    <row r="2217" spans="8:14" x14ac:dyDescent="0.25">
      <c r="H2217" s="294"/>
      <c r="I2217" s="294"/>
      <c r="J2217" s="294"/>
      <c r="L2217" s="97"/>
      <c r="M2217" s="97"/>
      <c r="N2217" s="97"/>
    </row>
    <row r="2218" spans="8:14" x14ac:dyDescent="0.25">
      <c r="H2218" s="294"/>
      <c r="I2218" s="294"/>
      <c r="J2218" s="294"/>
      <c r="L2218" s="97"/>
      <c r="M2218" s="97"/>
      <c r="N2218" s="97"/>
    </row>
    <row r="2219" spans="8:14" x14ac:dyDescent="0.25">
      <c r="H2219" s="294"/>
      <c r="I2219" s="294"/>
      <c r="J2219" s="294"/>
      <c r="L2219" s="97"/>
      <c r="M2219" s="97"/>
      <c r="N2219" s="97"/>
    </row>
    <row r="2220" spans="8:14" x14ac:dyDescent="0.25">
      <c r="H2220" s="294"/>
      <c r="I2220" s="294"/>
      <c r="J2220" s="294"/>
      <c r="L2220" s="97"/>
      <c r="M2220" s="97"/>
      <c r="N2220" s="97"/>
    </row>
    <row r="2221" spans="8:14" x14ac:dyDescent="0.25">
      <c r="H2221" s="294"/>
      <c r="I2221" s="294"/>
      <c r="J2221" s="294"/>
      <c r="L2221" s="97"/>
      <c r="M2221" s="97"/>
      <c r="N2221" s="97"/>
    </row>
    <row r="2222" spans="8:14" x14ac:dyDescent="0.25">
      <c r="H2222" s="294"/>
      <c r="I2222" s="294"/>
      <c r="J2222" s="294"/>
      <c r="L2222" s="97"/>
      <c r="M2222" s="97"/>
      <c r="N2222" s="97"/>
    </row>
    <row r="2223" spans="8:14" x14ac:dyDescent="0.25">
      <c r="H2223" s="294"/>
      <c r="I2223" s="294"/>
      <c r="J2223" s="294"/>
      <c r="L2223" s="97"/>
      <c r="M2223" s="97"/>
      <c r="N2223" s="97"/>
    </row>
    <row r="2224" spans="8:14" x14ac:dyDescent="0.25">
      <c r="H2224" s="294"/>
      <c r="I2224" s="294"/>
      <c r="J2224" s="294"/>
      <c r="L2224" s="97"/>
      <c r="M2224" s="97"/>
      <c r="N2224" s="97"/>
    </row>
    <row r="2225" spans="8:14" x14ac:dyDescent="0.25">
      <c r="H2225" s="294"/>
      <c r="I2225" s="294"/>
      <c r="J2225" s="294"/>
      <c r="L2225" s="97"/>
      <c r="M2225" s="97"/>
      <c r="N2225" s="97"/>
    </row>
    <row r="2226" spans="8:14" x14ac:dyDescent="0.25">
      <c r="H2226" s="294"/>
      <c r="I2226" s="294"/>
      <c r="J2226" s="294"/>
      <c r="L2226" s="97"/>
      <c r="M2226" s="97"/>
      <c r="N2226" s="97"/>
    </row>
    <row r="2227" spans="8:14" x14ac:dyDescent="0.25">
      <c r="H2227" s="294"/>
      <c r="I2227" s="294"/>
      <c r="J2227" s="294"/>
      <c r="L2227" s="97"/>
      <c r="M2227" s="97"/>
      <c r="N2227" s="97"/>
    </row>
    <row r="2228" spans="8:14" x14ac:dyDescent="0.25">
      <c r="H2228" s="294"/>
      <c r="I2228" s="294"/>
      <c r="J2228" s="294"/>
      <c r="L2228" s="97"/>
      <c r="M2228" s="97"/>
      <c r="N2228" s="97"/>
    </row>
    <row r="2229" spans="8:14" x14ac:dyDescent="0.25">
      <c r="H2229" s="294"/>
      <c r="I2229" s="294"/>
      <c r="J2229" s="294"/>
      <c r="L2229" s="97"/>
      <c r="M2229" s="97"/>
      <c r="N2229" s="97"/>
    </row>
    <row r="2230" spans="8:14" x14ac:dyDescent="0.25">
      <c r="H2230" s="294"/>
      <c r="I2230" s="294"/>
      <c r="J2230" s="294"/>
      <c r="L2230" s="97"/>
      <c r="M2230" s="97"/>
      <c r="N2230" s="97"/>
    </row>
    <row r="2231" spans="8:14" x14ac:dyDescent="0.25">
      <c r="H2231" s="294"/>
      <c r="I2231" s="294"/>
      <c r="J2231" s="294"/>
      <c r="L2231" s="97"/>
      <c r="M2231" s="97"/>
      <c r="N2231" s="97"/>
    </row>
    <row r="2232" spans="8:14" x14ac:dyDescent="0.25">
      <c r="H2232" s="294"/>
      <c r="I2232" s="294"/>
      <c r="J2232" s="294"/>
      <c r="L2232" s="97"/>
      <c r="M2232" s="97"/>
      <c r="N2232" s="97"/>
    </row>
    <row r="2233" spans="8:14" x14ac:dyDescent="0.25">
      <c r="H2233" s="294"/>
      <c r="I2233" s="294"/>
      <c r="J2233" s="294"/>
      <c r="L2233" s="97"/>
      <c r="M2233" s="97"/>
      <c r="N2233" s="97"/>
    </row>
    <row r="2234" spans="8:14" x14ac:dyDescent="0.25">
      <c r="H2234" s="294"/>
      <c r="I2234" s="294"/>
      <c r="J2234" s="294"/>
      <c r="L2234" s="97"/>
      <c r="M2234" s="97"/>
      <c r="N2234" s="97"/>
    </row>
    <row r="2235" spans="8:14" x14ac:dyDescent="0.25">
      <c r="H2235" s="294"/>
      <c r="I2235" s="294"/>
      <c r="J2235" s="294"/>
      <c r="L2235" s="97"/>
      <c r="M2235" s="97"/>
      <c r="N2235" s="97"/>
    </row>
    <row r="2236" spans="8:14" x14ac:dyDescent="0.25">
      <c r="H2236" s="294"/>
      <c r="I2236" s="294"/>
      <c r="J2236" s="294"/>
      <c r="L2236" s="97"/>
      <c r="M2236" s="97"/>
      <c r="N2236" s="97"/>
    </row>
    <row r="2237" spans="8:14" x14ac:dyDescent="0.25">
      <c r="H2237" s="294"/>
      <c r="I2237" s="294"/>
      <c r="J2237" s="294"/>
      <c r="L2237" s="97"/>
      <c r="M2237" s="97"/>
      <c r="N2237" s="97"/>
    </row>
    <row r="2238" spans="8:14" x14ac:dyDescent="0.25">
      <c r="H2238" s="294"/>
      <c r="I2238" s="294"/>
      <c r="J2238" s="294"/>
      <c r="L2238" s="97"/>
      <c r="M2238" s="97"/>
      <c r="N2238" s="97"/>
    </row>
    <row r="2239" spans="8:14" x14ac:dyDescent="0.25">
      <c r="H2239" s="294"/>
      <c r="I2239" s="294"/>
      <c r="J2239" s="294"/>
      <c r="L2239" s="97"/>
      <c r="M2239" s="97"/>
      <c r="N2239" s="97"/>
    </row>
    <row r="2240" spans="8:14" x14ac:dyDescent="0.25">
      <c r="H2240" s="294"/>
      <c r="I2240" s="294"/>
      <c r="J2240" s="294"/>
      <c r="L2240" s="97"/>
      <c r="M2240" s="97"/>
      <c r="N2240" s="97"/>
    </row>
    <row r="2241" spans="8:14" x14ac:dyDescent="0.25">
      <c r="H2241" s="294"/>
      <c r="I2241" s="294"/>
      <c r="J2241" s="294"/>
      <c r="L2241" s="97"/>
      <c r="M2241" s="97"/>
      <c r="N2241" s="97"/>
    </row>
    <row r="2242" spans="8:14" x14ac:dyDescent="0.25">
      <c r="H2242" s="294"/>
      <c r="I2242" s="294"/>
      <c r="J2242" s="294"/>
      <c r="L2242" s="97"/>
      <c r="M2242" s="97"/>
      <c r="N2242" s="97"/>
    </row>
    <row r="2243" spans="8:14" x14ac:dyDescent="0.25">
      <c r="H2243" s="294"/>
      <c r="I2243" s="294"/>
      <c r="J2243" s="294"/>
      <c r="L2243" s="97"/>
      <c r="M2243" s="97"/>
      <c r="N2243" s="97"/>
    </row>
    <row r="2244" spans="8:14" x14ac:dyDescent="0.25">
      <c r="H2244" s="294"/>
      <c r="I2244" s="294"/>
      <c r="J2244" s="294"/>
      <c r="L2244" s="97"/>
      <c r="M2244" s="97"/>
      <c r="N2244" s="97"/>
    </row>
    <row r="2245" spans="8:14" x14ac:dyDescent="0.25">
      <c r="H2245" s="294"/>
      <c r="I2245" s="294"/>
      <c r="J2245" s="294"/>
      <c r="L2245" s="97"/>
      <c r="M2245" s="97"/>
      <c r="N2245" s="97"/>
    </row>
    <row r="2246" spans="8:14" x14ac:dyDescent="0.25">
      <c r="H2246" s="294"/>
      <c r="I2246" s="294"/>
      <c r="J2246" s="294"/>
      <c r="L2246" s="97"/>
      <c r="M2246" s="97"/>
      <c r="N2246" s="97"/>
    </row>
    <row r="2247" spans="8:14" x14ac:dyDescent="0.25">
      <c r="H2247" s="294"/>
      <c r="I2247" s="294"/>
      <c r="J2247" s="294"/>
      <c r="L2247" s="97"/>
      <c r="M2247" s="97"/>
      <c r="N2247" s="97"/>
    </row>
    <row r="2248" spans="8:14" x14ac:dyDescent="0.25">
      <c r="H2248" s="294"/>
      <c r="I2248" s="294"/>
      <c r="J2248" s="294"/>
      <c r="L2248" s="97"/>
      <c r="M2248" s="97"/>
      <c r="N2248" s="97"/>
    </row>
    <row r="2249" spans="8:14" x14ac:dyDescent="0.25">
      <c r="H2249" s="294"/>
      <c r="I2249" s="294"/>
      <c r="J2249" s="294"/>
      <c r="L2249" s="97"/>
      <c r="M2249" s="97"/>
      <c r="N2249" s="97"/>
    </row>
    <row r="2250" spans="8:14" x14ac:dyDescent="0.25">
      <c r="H2250" s="294"/>
      <c r="I2250" s="294"/>
      <c r="J2250" s="294"/>
      <c r="L2250" s="97"/>
      <c r="M2250" s="97"/>
      <c r="N2250" s="97"/>
    </row>
    <row r="2251" spans="8:14" x14ac:dyDescent="0.25">
      <c r="H2251" s="294"/>
      <c r="I2251" s="294"/>
      <c r="J2251" s="294"/>
      <c r="L2251" s="97"/>
      <c r="M2251" s="97"/>
      <c r="N2251" s="97"/>
    </row>
    <row r="2252" spans="8:14" x14ac:dyDescent="0.25">
      <c r="H2252" s="294"/>
      <c r="I2252" s="294"/>
      <c r="J2252" s="294"/>
      <c r="L2252" s="97"/>
      <c r="M2252" s="97"/>
      <c r="N2252" s="97"/>
    </row>
    <row r="2253" spans="8:14" x14ac:dyDescent="0.25">
      <c r="H2253" s="294"/>
      <c r="I2253" s="294"/>
      <c r="J2253" s="294"/>
      <c r="L2253" s="97"/>
      <c r="M2253" s="97"/>
      <c r="N2253" s="97"/>
    </row>
    <row r="2254" spans="8:14" x14ac:dyDescent="0.25">
      <c r="H2254" s="294"/>
      <c r="I2254" s="294"/>
      <c r="J2254" s="294"/>
      <c r="L2254" s="97"/>
      <c r="M2254" s="97"/>
      <c r="N2254" s="97"/>
    </row>
    <row r="2255" spans="8:14" x14ac:dyDescent="0.25">
      <c r="H2255" s="294"/>
      <c r="I2255" s="294"/>
      <c r="J2255" s="294"/>
      <c r="L2255" s="97"/>
      <c r="M2255" s="97"/>
      <c r="N2255" s="97"/>
    </row>
    <row r="2256" spans="8:14" x14ac:dyDescent="0.25">
      <c r="H2256" s="294"/>
      <c r="I2256" s="294"/>
      <c r="J2256" s="294"/>
      <c r="L2256" s="97"/>
      <c r="M2256" s="97"/>
      <c r="N2256" s="97"/>
    </row>
    <row r="2257" spans="8:14" x14ac:dyDescent="0.25">
      <c r="H2257" s="294"/>
      <c r="I2257" s="294"/>
      <c r="J2257" s="294"/>
      <c r="L2257" s="97"/>
      <c r="M2257" s="97"/>
      <c r="N2257" s="97"/>
    </row>
    <row r="2258" spans="8:14" x14ac:dyDescent="0.25">
      <c r="H2258" s="294"/>
      <c r="I2258" s="294"/>
      <c r="J2258" s="294"/>
      <c r="L2258" s="97"/>
      <c r="M2258" s="97"/>
      <c r="N2258" s="97"/>
    </row>
    <row r="2259" spans="8:14" x14ac:dyDescent="0.25">
      <c r="H2259" s="294"/>
      <c r="I2259" s="294"/>
      <c r="J2259" s="294"/>
      <c r="L2259" s="97"/>
      <c r="M2259" s="97"/>
      <c r="N2259" s="97"/>
    </row>
    <row r="2260" spans="8:14" x14ac:dyDescent="0.25">
      <c r="H2260" s="294"/>
      <c r="I2260" s="294"/>
      <c r="J2260" s="294"/>
      <c r="L2260" s="97"/>
      <c r="M2260" s="97"/>
      <c r="N2260" s="97"/>
    </row>
    <row r="2261" spans="8:14" x14ac:dyDescent="0.25">
      <c r="H2261" s="294"/>
      <c r="I2261" s="294"/>
      <c r="J2261" s="294"/>
      <c r="L2261" s="97"/>
      <c r="M2261" s="97"/>
      <c r="N2261" s="97"/>
    </row>
    <row r="2262" spans="8:14" x14ac:dyDescent="0.25">
      <c r="H2262" s="294"/>
      <c r="I2262" s="294"/>
      <c r="J2262" s="294"/>
      <c r="L2262" s="97"/>
      <c r="M2262" s="97"/>
      <c r="N2262" s="97"/>
    </row>
    <row r="2263" spans="8:14" x14ac:dyDescent="0.25">
      <c r="H2263" s="294"/>
      <c r="I2263" s="294"/>
      <c r="J2263" s="294"/>
      <c r="L2263" s="97"/>
      <c r="M2263" s="97"/>
      <c r="N2263" s="97"/>
    </row>
    <row r="2264" spans="8:14" x14ac:dyDescent="0.25">
      <c r="H2264" s="294"/>
      <c r="I2264" s="294"/>
      <c r="J2264" s="294"/>
      <c r="L2264" s="97"/>
      <c r="M2264" s="97"/>
      <c r="N2264" s="97"/>
    </row>
    <row r="2265" spans="8:14" x14ac:dyDescent="0.25">
      <c r="H2265" s="294"/>
      <c r="I2265" s="294"/>
      <c r="J2265" s="294"/>
      <c r="L2265" s="97"/>
      <c r="M2265" s="97"/>
      <c r="N2265" s="97"/>
    </row>
    <row r="2266" spans="8:14" x14ac:dyDescent="0.25">
      <c r="H2266" s="294"/>
      <c r="I2266" s="294"/>
      <c r="J2266" s="294"/>
      <c r="L2266" s="97"/>
      <c r="M2266" s="97"/>
      <c r="N2266" s="97"/>
    </row>
    <row r="2267" spans="8:14" x14ac:dyDescent="0.25">
      <c r="H2267" s="294"/>
      <c r="I2267" s="294"/>
      <c r="J2267" s="294"/>
      <c r="L2267" s="97"/>
      <c r="M2267" s="97"/>
      <c r="N2267" s="97"/>
    </row>
    <row r="2268" spans="8:14" x14ac:dyDescent="0.25">
      <c r="H2268" s="294"/>
      <c r="I2268" s="294"/>
      <c r="J2268" s="294"/>
      <c r="L2268" s="97"/>
      <c r="M2268" s="97"/>
      <c r="N2268" s="97"/>
    </row>
    <row r="2269" spans="8:14" x14ac:dyDescent="0.25">
      <c r="H2269" s="294"/>
      <c r="I2269" s="294"/>
      <c r="J2269" s="294"/>
      <c r="L2269" s="97"/>
      <c r="M2269" s="97"/>
      <c r="N2269" s="97"/>
    </row>
    <row r="2270" spans="8:14" x14ac:dyDescent="0.25">
      <c r="H2270" s="294"/>
      <c r="I2270" s="294"/>
      <c r="J2270" s="294"/>
      <c r="L2270" s="97"/>
      <c r="M2270" s="97"/>
      <c r="N2270" s="97"/>
    </row>
    <row r="2271" spans="8:14" x14ac:dyDescent="0.25">
      <c r="H2271" s="294"/>
      <c r="I2271" s="294"/>
      <c r="J2271" s="294"/>
      <c r="L2271" s="97"/>
      <c r="M2271" s="97"/>
      <c r="N2271" s="97"/>
    </row>
    <row r="2272" spans="8:14" x14ac:dyDescent="0.25">
      <c r="H2272" s="294"/>
      <c r="I2272" s="294"/>
      <c r="J2272" s="294"/>
      <c r="L2272" s="97"/>
      <c r="M2272" s="97"/>
      <c r="N2272" s="97"/>
    </row>
    <row r="2273" spans="8:14" x14ac:dyDescent="0.25">
      <c r="H2273" s="294"/>
      <c r="I2273" s="294"/>
      <c r="J2273" s="294"/>
      <c r="L2273" s="97"/>
      <c r="M2273" s="97"/>
      <c r="N2273" s="97"/>
    </row>
    <row r="2274" spans="8:14" x14ac:dyDescent="0.25">
      <c r="H2274" s="294"/>
      <c r="I2274" s="294"/>
      <c r="J2274" s="294"/>
      <c r="L2274" s="97"/>
      <c r="M2274" s="97"/>
      <c r="N2274" s="97"/>
    </row>
    <row r="2275" spans="8:14" x14ac:dyDescent="0.25">
      <c r="H2275" s="294"/>
      <c r="I2275" s="294"/>
      <c r="J2275" s="294"/>
      <c r="L2275" s="97"/>
      <c r="M2275" s="97"/>
      <c r="N2275" s="97"/>
    </row>
    <row r="2276" spans="8:14" x14ac:dyDescent="0.25">
      <c r="H2276" s="294"/>
      <c r="I2276" s="294"/>
      <c r="J2276" s="294"/>
      <c r="L2276" s="97"/>
      <c r="M2276" s="97"/>
      <c r="N2276" s="97"/>
    </row>
    <row r="2277" spans="8:14" x14ac:dyDescent="0.25">
      <c r="H2277" s="294"/>
      <c r="I2277" s="294"/>
      <c r="J2277" s="294"/>
      <c r="L2277" s="97"/>
      <c r="M2277" s="97"/>
      <c r="N2277" s="97"/>
    </row>
    <row r="2278" spans="8:14" x14ac:dyDescent="0.25">
      <c r="H2278" s="294"/>
      <c r="I2278" s="294"/>
      <c r="J2278" s="294"/>
      <c r="L2278" s="97"/>
      <c r="M2278" s="97"/>
      <c r="N2278" s="97"/>
    </row>
    <row r="2279" spans="8:14" x14ac:dyDescent="0.25">
      <c r="H2279" s="294"/>
      <c r="I2279" s="294"/>
      <c r="J2279" s="294"/>
      <c r="L2279" s="97"/>
      <c r="M2279" s="97"/>
      <c r="N2279" s="97"/>
    </row>
    <row r="2280" spans="8:14" x14ac:dyDescent="0.25">
      <c r="H2280" s="294"/>
      <c r="I2280" s="294"/>
      <c r="J2280" s="294"/>
      <c r="L2280" s="97"/>
      <c r="M2280" s="97"/>
      <c r="N2280" s="97"/>
    </row>
    <row r="2281" spans="8:14" x14ac:dyDescent="0.25">
      <c r="H2281" s="294"/>
      <c r="I2281" s="294"/>
      <c r="J2281" s="294"/>
      <c r="L2281" s="97"/>
      <c r="M2281" s="97"/>
      <c r="N2281" s="97"/>
    </row>
    <row r="2282" spans="8:14" x14ac:dyDescent="0.25">
      <c r="H2282" s="294"/>
      <c r="I2282" s="294"/>
      <c r="J2282" s="294"/>
      <c r="L2282" s="97"/>
      <c r="M2282" s="97"/>
      <c r="N2282" s="97"/>
    </row>
    <row r="2283" spans="8:14" x14ac:dyDescent="0.25">
      <c r="H2283" s="294"/>
      <c r="I2283" s="294"/>
      <c r="J2283" s="294"/>
      <c r="L2283" s="97"/>
      <c r="M2283" s="97"/>
      <c r="N2283" s="97"/>
    </row>
    <row r="2284" spans="8:14" x14ac:dyDescent="0.25">
      <c r="H2284" s="294"/>
      <c r="I2284" s="294"/>
      <c r="J2284" s="294"/>
      <c r="L2284" s="97"/>
      <c r="M2284" s="97"/>
      <c r="N2284" s="97"/>
    </row>
    <row r="2285" spans="8:14" x14ac:dyDescent="0.25">
      <c r="H2285" s="294"/>
      <c r="I2285" s="294"/>
      <c r="J2285" s="294"/>
      <c r="L2285" s="97"/>
      <c r="M2285" s="97"/>
      <c r="N2285" s="97"/>
    </row>
    <row r="2286" spans="8:14" x14ac:dyDescent="0.25">
      <c r="H2286" s="294"/>
      <c r="I2286" s="294"/>
      <c r="J2286" s="294"/>
      <c r="L2286" s="97"/>
      <c r="M2286" s="97"/>
      <c r="N2286" s="97"/>
    </row>
    <row r="2287" spans="8:14" x14ac:dyDescent="0.25">
      <c r="H2287" s="294"/>
      <c r="I2287" s="294"/>
      <c r="J2287" s="294"/>
      <c r="L2287" s="97"/>
      <c r="M2287" s="97"/>
      <c r="N2287" s="97"/>
    </row>
    <row r="2288" spans="8:14" x14ac:dyDescent="0.25">
      <c r="H2288" s="294"/>
      <c r="I2288" s="294"/>
      <c r="J2288" s="294"/>
      <c r="L2288" s="97"/>
      <c r="M2288" s="97"/>
      <c r="N2288" s="97"/>
    </row>
    <row r="2289" spans="8:14" x14ac:dyDescent="0.25">
      <c r="H2289" s="294"/>
      <c r="I2289" s="294"/>
      <c r="J2289" s="294"/>
      <c r="L2289" s="97"/>
      <c r="M2289" s="97"/>
      <c r="N2289" s="97"/>
    </row>
    <row r="2290" spans="8:14" x14ac:dyDescent="0.25">
      <c r="H2290" s="294"/>
      <c r="I2290" s="294"/>
      <c r="J2290" s="294"/>
      <c r="L2290" s="97"/>
      <c r="M2290" s="97"/>
      <c r="N2290" s="97"/>
    </row>
    <row r="2291" spans="8:14" x14ac:dyDescent="0.25">
      <c r="H2291" s="294"/>
      <c r="I2291" s="294"/>
      <c r="J2291" s="294"/>
      <c r="L2291" s="97"/>
      <c r="M2291" s="97"/>
      <c r="N2291" s="97"/>
    </row>
    <row r="2292" spans="8:14" x14ac:dyDescent="0.25">
      <c r="H2292" s="294"/>
      <c r="I2292" s="294"/>
      <c r="J2292" s="294"/>
      <c r="L2292" s="97"/>
      <c r="M2292" s="97"/>
      <c r="N2292" s="97"/>
    </row>
    <row r="2293" spans="8:14" x14ac:dyDescent="0.25">
      <c r="H2293" s="294"/>
      <c r="I2293" s="294"/>
      <c r="J2293" s="294"/>
      <c r="L2293" s="97"/>
      <c r="M2293" s="97"/>
      <c r="N2293" s="97"/>
    </row>
    <row r="2294" spans="8:14" x14ac:dyDescent="0.25">
      <c r="H2294" s="294"/>
      <c r="I2294" s="294"/>
      <c r="J2294" s="294"/>
      <c r="L2294" s="97"/>
      <c r="M2294" s="97"/>
      <c r="N2294" s="97"/>
    </row>
    <row r="2295" spans="8:14" x14ac:dyDescent="0.25">
      <c r="H2295" s="294"/>
      <c r="I2295" s="294"/>
      <c r="J2295" s="294"/>
      <c r="L2295" s="97"/>
      <c r="M2295" s="97"/>
      <c r="N2295" s="97"/>
    </row>
    <row r="2296" spans="8:14" x14ac:dyDescent="0.25">
      <c r="H2296" s="294"/>
      <c r="I2296" s="294"/>
      <c r="J2296" s="294"/>
      <c r="L2296" s="97"/>
      <c r="M2296" s="97"/>
      <c r="N2296" s="97"/>
    </row>
    <row r="2297" spans="8:14" x14ac:dyDescent="0.25">
      <c r="H2297" s="294"/>
      <c r="I2297" s="294"/>
      <c r="J2297" s="294"/>
      <c r="L2297" s="97"/>
      <c r="M2297" s="97"/>
      <c r="N2297" s="97"/>
    </row>
    <row r="2298" spans="8:14" x14ac:dyDescent="0.25">
      <c r="H2298" s="294"/>
      <c r="I2298" s="294"/>
      <c r="J2298" s="294"/>
      <c r="L2298" s="97"/>
      <c r="M2298" s="97"/>
      <c r="N2298" s="97"/>
    </row>
    <row r="2299" spans="8:14" x14ac:dyDescent="0.25">
      <c r="H2299" s="294"/>
      <c r="I2299" s="294"/>
      <c r="J2299" s="294"/>
      <c r="L2299" s="97"/>
      <c r="M2299" s="97"/>
      <c r="N2299" s="97"/>
    </row>
    <row r="2300" spans="8:14" x14ac:dyDescent="0.25">
      <c r="H2300" s="294"/>
      <c r="I2300" s="294"/>
      <c r="J2300" s="294"/>
      <c r="L2300" s="97"/>
      <c r="M2300" s="97"/>
      <c r="N2300" s="97"/>
    </row>
    <row r="2301" spans="8:14" x14ac:dyDescent="0.25">
      <c r="H2301" s="294"/>
      <c r="I2301" s="294"/>
      <c r="J2301" s="294"/>
      <c r="L2301" s="97"/>
      <c r="M2301" s="97"/>
      <c r="N2301" s="97"/>
    </row>
    <row r="2302" spans="8:14" x14ac:dyDescent="0.25">
      <c r="H2302" s="294"/>
      <c r="I2302" s="294"/>
      <c r="J2302" s="294"/>
      <c r="L2302" s="97"/>
      <c r="M2302" s="97"/>
      <c r="N2302" s="97"/>
    </row>
    <row r="2303" spans="8:14" x14ac:dyDescent="0.25">
      <c r="H2303" s="294"/>
      <c r="I2303" s="294"/>
      <c r="J2303" s="294"/>
      <c r="L2303" s="97"/>
      <c r="M2303" s="97"/>
      <c r="N2303" s="97"/>
    </row>
    <row r="2304" spans="8:14" x14ac:dyDescent="0.25">
      <c r="H2304" s="294"/>
      <c r="I2304" s="294"/>
      <c r="J2304" s="294"/>
      <c r="L2304" s="97"/>
      <c r="M2304" s="97"/>
      <c r="N2304" s="97"/>
    </row>
    <row r="2305" spans="8:14" x14ac:dyDescent="0.25">
      <c r="H2305" s="294"/>
      <c r="I2305" s="294"/>
      <c r="J2305" s="294"/>
      <c r="L2305" s="97"/>
      <c r="M2305" s="97"/>
      <c r="N2305" s="97"/>
    </row>
    <row r="2306" spans="8:14" x14ac:dyDescent="0.25">
      <c r="H2306" s="294"/>
      <c r="I2306" s="294"/>
      <c r="J2306" s="294"/>
      <c r="L2306" s="97"/>
      <c r="M2306" s="97"/>
      <c r="N2306" s="97"/>
    </row>
    <row r="2307" spans="8:14" x14ac:dyDescent="0.25">
      <c r="H2307" s="294"/>
      <c r="I2307" s="294"/>
      <c r="J2307" s="294"/>
      <c r="L2307" s="97"/>
      <c r="M2307" s="97"/>
      <c r="N2307" s="97"/>
    </row>
    <row r="2308" spans="8:14" x14ac:dyDescent="0.25">
      <c r="H2308" s="294"/>
      <c r="I2308" s="294"/>
      <c r="J2308" s="294"/>
      <c r="L2308" s="97"/>
      <c r="M2308" s="97"/>
      <c r="N2308" s="97"/>
    </row>
    <row r="2309" spans="8:14" x14ac:dyDescent="0.25">
      <c r="H2309" s="294"/>
      <c r="I2309" s="294"/>
      <c r="J2309" s="294"/>
      <c r="L2309" s="97"/>
      <c r="M2309" s="97"/>
      <c r="N2309" s="97"/>
    </row>
    <row r="2310" spans="8:14" x14ac:dyDescent="0.25">
      <c r="H2310" s="294"/>
      <c r="I2310" s="294"/>
      <c r="J2310" s="294"/>
      <c r="L2310" s="97"/>
      <c r="M2310" s="97"/>
      <c r="N2310" s="97"/>
    </row>
    <row r="2311" spans="8:14" x14ac:dyDescent="0.25">
      <c r="H2311" s="294"/>
      <c r="I2311" s="294"/>
      <c r="J2311" s="294"/>
      <c r="L2311" s="97"/>
      <c r="M2311" s="97"/>
      <c r="N2311" s="97"/>
    </row>
    <row r="2312" spans="8:14" x14ac:dyDescent="0.25">
      <c r="H2312" s="294"/>
      <c r="I2312" s="294"/>
      <c r="J2312" s="294"/>
      <c r="L2312" s="97"/>
      <c r="M2312" s="97"/>
      <c r="N2312" s="97"/>
    </row>
    <row r="2313" spans="8:14" x14ac:dyDescent="0.25">
      <c r="H2313" s="294"/>
      <c r="I2313" s="294"/>
      <c r="J2313" s="294"/>
      <c r="L2313" s="97"/>
      <c r="M2313" s="97"/>
      <c r="N2313" s="97"/>
    </row>
    <row r="2314" spans="8:14" x14ac:dyDescent="0.25">
      <c r="H2314" s="294"/>
      <c r="I2314" s="294"/>
      <c r="J2314" s="294"/>
      <c r="L2314" s="97"/>
      <c r="M2314" s="97"/>
      <c r="N2314" s="97"/>
    </row>
    <row r="2315" spans="8:14" x14ac:dyDescent="0.25">
      <c r="H2315" s="294"/>
      <c r="I2315" s="294"/>
      <c r="J2315" s="294"/>
      <c r="L2315" s="97"/>
      <c r="M2315" s="97"/>
      <c r="N2315" s="97"/>
    </row>
    <row r="2316" spans="8:14" x14ac:dyDescent="0.25">
      <c r="H2316" s="294"/>
      <c r="I2316" s="294"/>
      <c r="J2316" s="294"/>
      <c r="L2316" s="97"/>
      <c r="M2316" s="97"/>
      <c r="N2316" s="97"/>
    </row>
    <row r="2317" spans="8:14" x14ac:dyDescent="0.25">
      <c r="H2317" s="294"/>
      <c r="I2317" s="294"/>
      <c r="J2317" s="294"/>
      <c r="L2317" s="97"/>
      <c r="M2317" s="97"/>
      <c r="N2317" s="97"/>
    </row>
    <row r="2318" spans="8:14" x14ac:dyDescent="0.25">
      <c r="H2318" s="294"/>
      <c r="I2318" s="294"/>
      <c r="J2318" s="294"/>
      <c r="L2318" s="97"/>
      <c r="M2318" s="97"/>
      <c r="N2318" s="97"/>
    </row>
    <row r="2319" spans="8:14" x14ac:dyDescent="0.25">
      <c r="H2319" s="294"/>
      <c r="I2319" s="294"/>
      <c r="J2319" s="294"/>
      <c r="L2319" s="97"/>
      <c r="M2319" s="97"/>
      <c r="N2319" s="97"/>
    </row>
    <row r="2320" spans="8:14" x14ac:dyDescent="0.25">
      <c r="H2320" s="294"/>
      <c r="I2320" s="294"/>
      <c r="J2320" s="294"/>
      <c r="L2320" s="97"/>
      <c r="M2320" s="97"/>
      <c r="N2320" s="97"/>
    </row>
    <row r="2321" spans="8:14" x14ac:dyDescent="0.25">
      <c r="H2321" s="294"/>
      <c r="I2321" s="294"/>
      <c r="J2321" s="294"/>
      <c r="L2321" s="97"/>
      <c r="M2321" s="97"/>
      <c r="N2321" s="97"/>
    </row>
    <row r="2322" spans="8:14" x14ac:dyDescent="0.25">
      <c r="H2322" s="294"/>
      <c r="I2322" s="294"/>
      <c r="J2322" s="294"/>
      <c r="L2322" s="97"/>
      <c r="M2322" s="97"/>
      <c r="N2322" s="97"/>
    </row>
    <row r="2323" spans="8:14" x14ac:dyDescent="0.25">
      <c r="H2323" s="294"/>
      <c r="I2323" s="294"/>
      <c r="J2323" s="294"/>
      <c r="L2323" s="97"/>
      <c r="M2323" s="97"/>
      <c r="N2323" s="97"/>
    </row>
    <row r="2324" spans="8:14" x14ac:dyDescent="0.25">
      <c r="H2324" s="294"/>
      <c r="I2324" s="294"/>
      <c r="J2324" s="294"/>
      <c r="L2324" s="97"/>
      <c r="M2324" s="97"/>
      <c r="N2324" s="97"/>
    </row>
    <row r="2325" spans="8:14" x14ac:dyDescent="0.25">
      <c r="H2325" s="294"/>
      <c r="I2325" s="294"/>
      <c r="J2325" s="294"/>
      <c r="L2325" s="97"/>
      <c r="M2325" s="97"/>
      <c r="N2325" s="97"/>
    </row>
    <row r="2326" spans="8:14" x14ac:dyDescent="0.25">
      <c r="H2326" s="294"/>
      <c r="I2326" s="294"/>
      <c r="J2326" s="294"/>
      <c r="L2326" s="97"/>
      <c r="M2326" s="97"/>
      <c r="N2326" s="97"/>
    </row>
    <row r="2327" spans="8:14" x14ac:dyDescent="0.25">
      <c r="H2327" s="294"/>
      <c r="I2327" s="294"/>
      <c r="J2327" s="294"/>
      <c r="L2327" s="97"/>
      <c r="M2327" s="97"/>
      <c r="N2327" s="97"/>
    </row>
    <row r="2328" spans="8:14" x14ac:dyDescent="0.25">
      <c r="H2328" s="294"/>
      <c r="I2328" s="294"/>
      <c r="J2328" s="294"/>
      <c r="L2328" s="97"/>
      <c r="M2328" s="97"/>
      <c r="N2328" s="97"/>
    </row>
    <row r="2329" spans="8:14" x14ac:dyDescent="0.25">
      <c r="H2329" s="294"/>
      <c r="I2329" s="294"/>
      <c r="J2329" s="294"/>
      <c r="L2329" s="97"/>
      <c r="M2329" s="97"/>
      <c r="N2329" s="97"/>
    </row>
    <row r="2330" spans="8:14" x14ac:dyDescent="0.25">
      <c r="H2330" s="294"/>
      <c r="I2330" s="294"/>
      <c r="J2330" s="294"/>
      <c r="L2330" s="97"/>
      <c r="M2330" s="97"/>
      <c r="N2330" s="97"/>
    </row>
    <row r="2331" spans="8:14" x14ac:dyDescent="0.25">
      <c r="H2331" s="294"/>
      <c r="I2331" s="294"/>
      <c r="J2331" s="294"/>
      <c r="L2331" s="97"/>
      <c r="M2331" s="97"/>
      <c r="N2331" s="97"/>
    </row>
    <row r="2332" spans="8:14" x14ac:dyDescent="0.25">
      <c r="H2332" s="294"/>
      <c r="I2332" s="294"/>
      <c r="J2332" s="294"/>
      <c r="L2332" s="97"/>
      <c r="M2332" s="97"/>
      <c r="N2332" s="97"/>
    </row>
    <row r="2333" spans="8:14" x14ac:dyDescent="0.25">
      <c r="H2333" s="294"/>
      <c r="I2333" s="294"/>
      <c r="J2333" s="294"/>
      <c r="L2333" s="97"/>
      <c r="M2333" s="97"/>
      <c r="N2333" s="97"/>
    </row>
    <row r="2334" spans="8:14" x14ac:dyDescent="0.25">
      <c r="H2334" s="294"/>
      <c r="I2334" s="294"/>
      <c r="J2334" s="294"/>
      <c r="L2334" s="97"/>
      <c r="M2334" s="97"/>
      <c r="N2334" s="97"/>
    </row>
    <row r="2335" spans="8:14" x14ac:dyDescent="0.25">
      <c r="H2335" s="294"/>
      <c r="I2335" s="294"/>
      <c r="J2335" s="294"/>
      <c r="L2335" s="97"/>
      <c r="M2335" s="97"/>
      <c r="N2335" s="97"/>
    </row>
    <row r="2336" spans="8:14" x14ac:dyDescent="0.25">
      <c r="H2336" s="294"/>
      <c r="I2336" s="294"/>
      <c r="J2336" s="294"/>
      <c r="L2336" s="97"/>
      <c r="M2336" s="97"/>
      <c r="N2336" s="97"/>
    </row>
    <row r="2337" spans="8:14" x14ac:dyDescent="0.25">
      <c r="H2337" s="294"/>
      <c r="I2337" s="294"/>
      <c r="J2337" s="294"/>
      <c r="L2337" s="97"/>
      <c r="M2337" s="97"/>
      <c r="N2337" s="97"/>
    </row>
    <row r="2338" spans="8:14" x14ac:dyDescent="0.25">
      <c r="H2338" s="294"/>
      <c r="I2338" s="294"/>
      <c r="J2338" s="294"/>
      <c r="L2338" s="97"/>
      <c r="M2338" s="97"/>
      <c r="N2338" s="97"/>
    </row>
    <row r="2339" spans="8:14" x14ac:dyDescent="0.25">
      <c r="H2339" s="294"/>
      <c r="I2339" s="294"/>
      <c r="J2339" s="294"/>
      <c r="L2339" s="97"/>
      <c r="M2339" s="97"/>
      <c r="N2339" s="97"/>
    </row>
    <row r="2340" spans="8:14" x14ac:dyDescent="0.25">
      <c r="H2340" s="294"/>
      <c r="I2340" s="294"/>
      <c r="J2340" s="294"/>
      <c r="L2340" s="97"/>
      <c r="M2340" s="97"/>
      <c r="N2340" s="97"/>
    </row>
    <row r="2341" spans="8:14" x14ac:dyDescent="0.25">
      <c r="H2341" s="294"/>
      <c r="I2341" s="294"/>
      <c r="J2341" s="294"/>
      <c r="L2341" s="97"/>
      <c r="M2341" s="97"/>
      <c r="N2341" s="97"/>
    </row>
    <row r="2342" spans="8:14" x14ac:dyDescent="0.25">
      <c r="H2342" s="294"/>
      <c r="I2342" s="294"/>
      <c r="J2342" s="294"/>
      <c r="L2342" s="97"/>
      <c r="M2342" s="97"/>
      <c r="N2342" s="97"/>
    </row>
    <row r="2343" spans="8:14" x14ac:dyDescent="0.25">
      <c r="H2343" s="294"/>
      <c r="I2343" s="294"/>
      <c r="J2343" s="294"/>
      <c r="L2343" s="97"/>
      <c r="M2343" s="97"/>
      <c r="N2343" s="97"/>
    </row>
    <row r="2344" spans="8:14" x14ac:dyDescent="0.25">
      <c r="H2344" s="294"/>
      <c r="I2344" s="294"/>
      <c r="J2344" s="294"/>
      <c r="L2344" s="97"/>
      <c r="M2344" s="97"/>
      <c r="N2344" s="97"/>
    </row>
    <row r="2345" spans="8:14" x14ac:dyDescent="0.25">
      <c r="H2345" s="294"/>
      <c r="I2345" s="294"/>
      <c r="J2345" s="294"/>
      <c r="L2345" s="97"/>
      <c r="M2345" s="97"/>
      <c r="N2345" s="97"/>
    </row>
    <row r="2346" spans="8:14" x14ac:dyDescent="0.25">
      <c r="H2346" s="294"/>
      <c r="I2346" s="294"/>
      <c r="J2346" s="294"/>
      <c r="L2346" s="97"/>
      <c r="M2346" s="97"/>
      <c r="N2346" s="97"/>
    </row>
    <row r="2347" spans="8:14" x14ac:dyDescent="0.25">
      <c r="H2347" s="294"/>
      <c r="I2347" s="294"/>
      <c r="J2347" s="294"/>
      <c r="L2347" s="97"/>
      <c r="M2347" s="97"/>
      <c r="N2347" s="97"/>
    </row>
    <row r="2348" spans="8:14" x14ac:dyDescent="0.25">
      <c r="H2348" s="294"/>
      <c r="I2348" s="294"/>
      <c r="J2348" s="294"/>
      <c r="L2348" s="97"/>
      <c r="M2348" s="97"/>
      <c r="N2348" s="97"/>
    </row>
    <row r="2349" spans="8:14" x14ac:dyDescent="0.25">
      <c r="H2349" s="294"/>
      <c r="I2349" s="294"/>
      <c r="J2349" s="294"/>
      <c r="L2349" s="97"/>
      <c r="M2349" s="97"/>
      <c r="N2349" s="97"/>
    </row>
    <row r="2350" spans="8:14" x14ac:dyDescent="0.25">
      <c r="H2350" s="294"/>
      <c r="I2350" s="294"/>
      <c r="J2350" s="294"/>
      <c r="L2350" s="97"/>
      <c r="M2350" s="97"/>
      <c r="N2350" s="97"/>
    </row>
    <row r="2351" spans="8:14" x14ac:dyDescent="0.25">
      <c r="H2351" s="294"/>
      <c r="I2351" s="294"/>
      <c r="J2351" s="294"/>
      <c r="L2351" s="97"/>
      <c r="M2351" s="97"/>
      <c r="N2351" s="97"/>
    </row>
    <row r="2352" spans="8:14" x14ac:dyDescent="0.25">
      <c r="H2352" s="294"/>
      <c r="I2352" s="294"/>
      <c r="J2352" s="294"/>
      <c r="L2352" s="97"/>
      <c r="M2352" s="97"/>
      <c r="N2352" s="97"/>
    </row>
    <row r="2353" spans="8:14" x14ac:dyDescent="0.25">
      <c r="H2353" s="294"/>
      <c r="I2353" s="294"/>
      <c r="J2353" s="294"/>
      <c r="L2353" s="97"/>
      <c r="M2353" s="97"/>
      <c r="N2353" s="97"/>
    </row>
    <row r="2354" spans="8:14" x14ac:dyDescent="0.25">
      <c r="H2354" s="294"/>
      <c r="I2354" s="294"/>
      <c r="J2354" s="294"/>
      <c r="L2354" s="97"/>
      <c r="M2354" s="97"/>
      <c r="N2354" s="97"/>
    </row>
    <row r="2355" spans="8:14" x14ac:dyDescent="0.25">
      <c r="H2355" s="294"/>
      <c r="I2355" s="294"/>
      <c r="J2355" s="294"/>
      <c r="L2355" s="97"/>
      <c r="M2355" s="97"/>
      <c r="N2355" s="97"/>
    </row>
    <row r="2356" spans="8:14" x14ac:dyDescent="0.25">
      <c r="H2356" s="294"/>
      <c r="I2356" s="294"/>
      <c r="J2356" s="294"/>
      <c r="L2356" s="97"/>
      <c r="M2356" s="97"/>
      <c r="N2356" s="97"/>
    </row>
    <row r="2357" spans="8:14" x14ac:dyDescent="0.25">
      <c r="H2357" s="294"/>
      <c r="I2357" s="294"/>
      <c r="J2357" s="294"/>
      <c r="L2357" s="97"/>
      <c r="M2357" s="97"/>
      <c r="N2357" s="97"/>
    </row>
    <row r="2358" spans="8:14" x14ac:dyDescent="0.25">
      <c r="H2358" s="294"/>
      <c r="I2358" s="294"/>
      <c r="J2358" s="294"/>
      <c r="L2358" s="97"/>
      <c r="M2358" s="97"/>
      <c r="N2358" s="97"/>
    </row>
    <row r="2359" spans="8:14" x14ac:dyDescent="0.25">
      <c r="H2359" s="294"/>
      <c r="I2359" s="294"/>
      <c r="J2359" s="294"/>
      <c r="L2359" s="97"/>
      <c r="M2359" s="97"/>
      <c r="N2359" s="97"/>
    </row>
    <row r="2360" spans="8:14" x14ac:dyDescent="0.25">
      <c r="H2360" s="294"/>
      <c r="I2360" s="294"/>
      <c r="J2360" s="294"/>
      <c r="L2360" s="97"/>
      <c r="M2360" s="97"/>
      <c r="N2360" s="97"/>
    </row>
    <row r="2361" spans="8:14" x14ac:dyDescent="0.25">
      <c r="H2361" s="294"/>
      <c r="I2361" s="294"/>
      <c r="J2361" s="294"/>
      <c r="L2361" s="97"/>
      <c r="M2361" s="97"/>
      <c r="N2361" s="97"/>
    </row>
    <row r="2362" spans="8:14" x14ac:dyDescent="0.25">
      <c r="H2362" s="294"/>
      <c r="I2362" s="294"/>
      <c r="J2362" s="294"/>
      <c r="L2362" s="97"/>
      <c r="M2362" s="97"/>
      <c r="N2362" s="97"/>
    </row>
    <row r="2363" spans="8:14" x14ac:dyDescent="0.25">
      <c r="H2363" s="294"/>
      <c r="I2363" s="294"/>
      <c r="J2363" s="294"/>
      <c r="L2363" s="97"/>
      <c r="M2363" s="97"/>
      <c r="N2363" s="97"/>
    </row>
    <row r="2364" spans="8:14" x14ac:dyDescent="0.25">
      <c r="H2364" s="294"/>
      <c r="I2364" s="294"/>
      <c r="J2364" s="294"/>
      <c r="L2364" s="97"/>
      <c r="M2364" s="97"/>
      <c r="N2364" s="97"/>
    </row>
    <row r="2365" spans="8:14" x14ac:dyDescent="0.25">
      <c r="H2365" s="294"/>
      <c r="I2365" s="294"/>
      <c r="J2365" s="294"/>
      <c r="L2365" s="97"/>
      <c r="M2365" s="97"/>
      <c r="N2365" s="97"/>
    </row>
    <row r="2366" spans="8:14" x14ac:dyDescent="0.25">
      <c r="H2366" s="294"/>
      <c r="I2366" s="294"/>
      <c r="J2366" s="294"/>
      <c r="L2366" s="97"/>
      <c r="M2366" s="97"/>
      <c r="N2366" s="97"/>
    </row>
    <row r="2367" spans="8:14" x14ac:dyDescent="0.25">
      <c r="H2367" s="294"/>
      <c r="I2367" s="294"/>
      <c r="J2367" s="294"/>
      <c r="L2367" s="97"/>
      <c r="M2367" s="97"/>
      <c r="N2367" s="97"/>
    </row>
    <row r="2368" spans="8:14" x14ac:dyDescent="0.25">
      <c r="H2368" s="294"/>
      <c r="I2368" s="294"/>
      <c r="J2368" s="294"/>
      <c r="L2368" s="97"/>
      <c r="M2368" s="97"/>
      <c r="N2368" s="97"/>
    </row>
    <row r="2369" spans="8:14" x14ac:dyDescent="0.25">
      <c r="H2369" s="294"/>
      <c r="I2369" s="294"/>
      <c r="J2369" s="294"/>
      <c r="L2369" s="97"/>
      <c r="M2369" s="97"/>
      <c r="N2369" s="97"/>
    </row>
    <row r="2370" spans="8:14" x14ac:dyDescent="0.25">
      <c r="H2370" s="294"/>
      <c r="I2370" s="294"/>
      <c r="J2370" s="294"/>
      <c r="L2370" s="97"/>
      <c r="M2370" s="97"/>
      <c r="N2370" s="97"/>
    </row>
    <row r="2371" spans="8:14" x14ac:dyDescent="0.25">
      <c r="H2371" s="294"/>
      <c r="I2371" s="294"/>
      <c r="J2371" s="294"/>
      <c r="L2371" s="97"/>
      <c r="M2371" s="97"/>
      <c r="N2371" s="97"/>
    </row>
    <row r="2372" spans="8:14" x14ac:dyDescent="0.25">
      <c r="H2372" s="294"/>
      <c r="I2372" s="294"/>
      <c r="J2372" s="294"/>
      <c r="L2372" s="97"/>
      <c r="M2372" s="97"/>
      <c r="N2372" s="97"/>
    </row>
    <row r="2373" spans="8:14" x14ac:dyDescent="0.25">
      <c r="H2373" s="294"/>
      <c r="I2373" s="294"/>
      <c r="J2373" s="294"/>
      <c r="L2373" s="97"/>
      <c r="M2373" s="97"/>
      <c r="N2373" s="97"/>
    </row>
    <row r="2374" spans="8:14" x14ac:dyDescent="0.25">
      <c r="H2374" s="294"/>
      <c r="I2374" s="294"/>
      <c r="J2374" s="294"/>
      <c r="L2374" s="97"/>
      <c r="M2374" s="97"/>
      <c r="N2374" s="97"/>
    </row>
    <row r="2375" spans="8:14" x14ac:dyDescent="0.25">
      <c r="H2375" s="294"/>
      <c r="I2375" s="294"/>
      <c r="J2375" s="294"/>
      <c r="L2375" s="97"/>
      <c r="M2375" s="97"/>
      <c r="N2375" s="97"/>
    </row>
    <row r="2376" spans="8:14" x14ac:dyDescent="0.25">
      <c r="H2376" s="294"/>
      <c r="I2376" s="294"/>
      <c r="J2376" s="294"/>
      <c r="L2376" s="97"/>
      <c r="M2376" s="97"/>
      <c r="N2376" s="97"/>
    </row>
    <row r="2377" spans="8:14" x14ac:dyDescent="0.25">
      <c r="H2377" s="294"/>
      <c r="I2377" s="294"/>
      <c r="J2377" s="294"/>
      <c r="L2377" s="97"/>
      <c r="M2377" s="97"/>
      <c r="N2377" s="97"/>
    </row>
    <row r="2378" spans="8:14" x14ac:dyDescent="0.25">
      <c r="H2378" s="294"/>
      <c r="I2378" s="294"/>
      <c r="J2378" s="294"/>
      <c r="L2378" s="97"/>
      <c r="M2378" s="97"/>
      <c r="N2378" s="97"/>
    </row>
    <row r="2379" spans="8:14" x14ac:dyDescent="0.25">
      <c r="H2379" s="294"/>
      <c r="I2379" s="294"/>
      <c r="J2379" s="294"/>
      <c r="L2379" s="97"/>
      <c r="M2379" s="97"/>
      <c r="N2379" s="97"/>
    </row>
    <row r="2380" spans="8:14" x14ac:dyDescent="0.25">
      <c r="H2380" s="294"/>
      <c r="I2380" s="294"/>
      <c r="J2380" s="294"/>
      <c r="L2380" s="97"/>
      <c r="M2380" s="97"/>
      <c r="N2380" s="97"/>
    </row>
    <row r="2381" spans="8:14" x14ac:dyDescent="0.25">
      <c r="H2381" s="294"/>
      <c r="I2381" s="294"/>
      <c r="J2381" s="294"/>
      <c r="L2381" s="97"/>
      <c r="M2381" s="97"/>
      <c r="N2381" s="97"/>
    </row>
    <row r="2382" spans="8:14" x14ac:dyDescent="0.25">
      <c r="H2382" s="294"/>
      <c r="I2382" s="294"/>
      <c r="J2382" s="294"/>
      <c r="L2382" s="97"/>
      <c r="M2382" s="97"/>
      <c r="N2382" s="97"/>
    </row>
    <row r="2383" spans="8:14" x14ac:dyDescent="0.25">
      <c r="H2383" s="294"/>
      <c r="I2383" s="294"/>
      <c r="J2383" s="294"/>
      <c r="L2383" s="97"/>
      <c r="M2383" s="97"/>
      <c r="N2383" s="97"/>
    </row>
    <row r="2384" spans="8:14" x14ac:dyDescent="0.25">
      <c r="H2384" s="294"/>
      <c r="I2384" s="294"/>
      <c r="J2384" s="294"/>
      <c r="L2384" s="97"/>
      <c r="M2384" s="97"/>
      <c r="N2384" s="97"/>
    </row>
    <row r="2385" spans="8:14" x14ac:dyDescent="0.25">
      <c r="H2385" s="294"/>
      <c r="I2385" s="294"/>
      <c r="J2385" s="294"/>
      <c r="L2385" s="97"/>
      <c r="M2385" s="97"/>
      <c r="N2385" s="97"/>
    </row>
    <row r="2386" spans="8:14" x14ac:dyDescent="0.25">
      <c r="H2386" s="294"/>
      <c r="I2386" s="294"/>
      <c r="J2386" s="294"/>
      <c r="L2386" s="97"/>
      <c r="M2386" s="97"/>
      <c r="N2386" s="97"/>
    </row>
    <row r="2387" spans="8:14" x14ac:dyDescent="0.25">
      <c r="H2387" s="294"/>
      <c r="I2387" s="294"/>
      <c r="J2387" s="294"/>
      <c r="L2387" s="97"/>
      <c r="M2387" s="97"/>
      <c r="N2387" s="97"/>
    </row>
    <row r="2388" spans="8:14" x14ac:dyDescent="0.25">
      <c r="H2388" s="294"/>
      <c r="I2388" s="294"/>
      <c r="J2388" s="294"/>
      <c r="L2388" s="97"/>
      <c r="M2388" s="97"/>
      <c r="N2388" s="97"/>
    </row>
    <row r="2389" spans="8:14" x14ac:dyDescent="0.25">
      <c r="H2389" s="294"/>
      <c r="I2389" s="294"/>
      <c r="J2389" s="294"/>
      <c r="L2389" s="97"/>
      <c r="M2389" s="97"/>
      <c r="N2389" s="97"/>
    </row>
    <row r="2390" spans="8:14" x14ac:dyDescent="0.25">
      <c r="H2390" s="294"/>
      <c r="I2390" s="294"/>
      <c r="J2390" s="294"/>
      <c r="L2390" s="97"/>
      <c r="M2390" s="97"/>
      <c r="N2390" s="97"/>
    </row>
    <row r="2391" spans="8:14" x14ac:dyDescent="0.25">
      <c r="H2391" s="294"/>
      <c r="I2391" s="294"/>
      <c r="J2391" s="294"/>
      <c r="L2391" s="97"/>
      <c r="M2391" s="97"/>
      <c r="N2391" s="97"/>
    </row>
    <row r="2392" spans="8:14" x14ac:dyDescent="0.25">
      <c r="H2392" s="294"/>
      <c r="I2392" s="294"/>
      <c r="J2392" s="294"/>
      <c r="L2392" s="97"/>
      <c r="M2392" s="97"/>
      <c r="N2392" s="97"/>
    </row>
    <row r="2393" spans="8:14" x14ac:dyDescent="0.25">
      <c r="H2393" s="294"/>
      <c r="I2393" s="294"/>
      <c r="J2393" s="294"/>
      <c r="L2393" s="97"/>
      <c r="M2393" s="97"/>
      <c r="N2393" s="97"/>
    </row>
    <row r="2394" spans="8:14" x14ac:dyDescent="0.25">
      <c r="H2394" s="294"/>
      <c r="I2394" s="294"/>
      <c r="J2394" s="294"/>
      <c r="L2394" s="97"/>
      <c r="M2394" s="97"/>
      <c r="N2394" s="97"/>
    </row>
    <row r="2395" spans="8:14" x14ac:dyDescent="0.25">
      <c r="H2395" s="294"/>
      <c r="I2395" s="294"/>
      <c r="J2395" s="294"/>
      <c r="L2395" s="97"/>
      <c r="M2395" s="97"/>
      <c r="N2395" s="97"/>
    </row>
    <row r="2396" spans="8:14" x14ac:dyDescent="0.25">
      <c r="H2396" s="294"/>
      <c r="I2396" s="294"/>
      <c r="J2396" s="294"/>
      <c r="L2396" s="97"/>
      <c r="M2396" s="97"/>
      <c r="N2396" s="97"/>
    </row>
    <row r="2397" spans="8:14" x14ac:dyDescent="0.25">
      <c r="H2397" s="294"/>
      <c r="I2397" s="294"/>
      <c r="J2397" s="294"/>
      <c r="L2397" s="97"/>
      <c r="M2397" s="97"/>
      <c r="N2397" s="97"/>
    </row>
    <row r="2398" spans="8:14" x14ac:dyDescent="0.25">
      <c r="H2398" s="294"/>
      <c r="I2398" s="294"/>
      <c r="J2398" s="294"/>
      <c r="L2398" s="97"/>
      <c r="M2398" s="97"/>
      <c r="N2398" s="97"/>
    </row>
    <row r="2399" spans="8:14" x14ac:dyDescent="0.25">
      <c r="H2399" s="294"/>
      <c r="I2399" s="294"/>
      <c r="J2399" s="294"/>
      <c r="L2399" s="97"/>
      <c r="M2399" s="97"/>
      <c r="N2399" s="97"/>
    </row>
    <row r="2400" spans="8:14" x14ac:dyDescent="0.25">
      <c r="H2400" s="294"/>
      <c r="I2400" s="294"/>
      <c r="J2400" s="294"/>
      <c r="L2400" s="97"/>
      <c r="M2400" s="97"/>
      <c r="N2400" s="97"/>
    </row>
    <row r="2401" spans="8:14" x14ac:dyDescent="0.25">
      <c r="H2401" s="294"/>
      <c r="I2401" s="294"/>
      <c r="J2401" s="294"/>
      <c r="L2401" s="97"/>
      <c r="M2401" s="97"/>
      <c r="N2401" s="97"/>
    </row>
    <row r="2402" spans="8:14" x14ac:dyDescent="0.25">
      <c r="H2402" s="294"/>
      <c r="I2402" s="294"/>
      <c r="J2402" s="294"/>
      <c r="L2402" s="97"/>
      <c r="M2402" s="97"/>
      <c r="N2402" s="97"/>
    </row>
    <row r="2403" spans="8:14" x14ac:dyDescent="0.25">
      <c r="H2403" s="294"/>
      <c r="I2403" s="294"/>
      <c r="J2403" s="294"/>
      <c r="L2403" s="97"/>
      <c r="M2403" s="97"/>
      <c r="N2403" s="97"/>
    </row>
    <row r="2404" spans="8:14" x14ac:dyDescent="0.25">
      <c r="H2404" s="294"/>
      <c r="I2404" s="294"/>
      <c r="J2404" s="294"/>
      <c r="L2404" s="97"/>
      <c r="M2404" s="97"/>
      <c r="N2404" s="97"/>
    </row>
    <row r="2405" spans="8:14" x14ac:dyDescent="0.25">
      <c r="H2405" s="294"/>
      <c r="I2405" s="294"/>
      <c r="J2405" s="294"/>
      <c r="L2405" s="97"/>
      <c r="M2405" s="97"/>
      <c r="N2405" s="97"/>
    </row>
    <row r="2406" spans="8:14" x14ac:dyDescent="0.25">
      <c r="H2406" s="294"/>
      <c r="I2406" s="294"/>
      <c r="J2406" s="294"/>
      <c r="L2406" s="97"/>
      <c r="M2406" s="97"/>
      <c r="N2406" s="97"/>
    </row>
    <row r="2407" spans="8:14" x14ac:dyDescent="0.25">
      <c r="H2407" s="294"/>
      <c r="I2407" s="294"/>
      <c r="J2407" s="294"/>
      <c r="L2407" s="97"/>
      <c r="M2407" s="97"/>
      <c r="N2407" s="97"/>
    </row>
    <row r="2408" spans="8:14" x14ac:dyDescent="0.25">
      <c r="H2408" s="294"/>
      <c r="I2408" s="294"/>
      <c r="J2408" s="294"/>
      <c r="L2408" s="97"/>
      <c r="M2408" s="97"/>
      <c r="N2408" s="97"/>
    </row>
    <row r="2409" spans="8:14" x14ac:dyDescent="0.25">
      <c r="H2409" s="294"/>
      <c r="I2409" s="294"/>
      <c r="J2409" s="294"/>
      <c r="L2409" s="97"/>
      <c r="M2409" s="97"/>
      <c r="N2409" s="97"/>
    </row>
    <row r="2410" spans="8:14" x14ac:dyDescent="0.25">
      <c r="H2410" s="294"/>
      <c r="I2410" s="294"/>
      <c r="J2410" s="294"/>
      <c r="L2410" s="97"/>
      <c r="M2410" s="97"/>
      <c r="N2410" s="97"/>
    </row>
    <row r="2411" spans="8:14" x14ac:dyDescent="0.25">
      <c r="H2411" s="294"/>
      <c r="I2411" s="294"/>
      <c r="J2411" s="294"/>
      <c r="L2411" s="97"/>
      <c r="M2411" s="97"/>
      <c r="N2411" s="97"/>
    </row>
    <row r="2412" spans="8:14" x14ac:dyDescent="0.25">
      <c r="H2412" s="294"/>
      <c r="I2412" s="294"/>
      <c r="J2412" s="294"/>
      <c r="L2412" s="97"/>
      <c r="M2412" s="97"/>
      <c r="N2412" s="97"/>
    </row>
    <row r="2413" spans="8:14" x14ac:dyDescent="0.25">
      <c r="H2413" s="294"/>
      <c r="I2413" s="294"/>
      <c r="J2413" s="294"/>
      <c r="L2413" s="97"/>
      <c r="M2413" s="97"/>
      <c r="N2413" s="97"/>
    </row>
    <row r="2414" spans="8:14" x14ac:dyDescent="0.25">
      <c r="H2414" s="294"/>
      <c r="I2414" s="294"/>
      <c r="J2414" s="294"/>
      <c r="L2414" s="97"/>
      <c r="M2414" s="97"/>
      <c r="N2414" s="97"/>
    </row>
    <row r="2415" spans="8:14" x14ac:dyDescent="0.25">
      <c r="H2415" s="294"/>
      <c r="I2415" s="294"/>
      <c r="J2415" s="294"/>
      <c r="L2415" s="97"/>
      <c r="M2415" s="97"/>
      <c r="N2415" s="97"/>
    </row>
    <row r="2416" spans="8:14" x14ac:dyDescent="0.25">
      <c r="H2416" s="294"/>
      <c r="I2416" s="294"/>
      <c r="J2416" s="294"/>
      <c r="L2416" s="97"/>
      <c r="M2416" s="97"/>
      <c r="N2416" s="97"/>
    </row>
    <row r="2417" spans="8:14" x14ac:dyDescent="0.25">
      <c r="H2417" s="294"/>
      <c r="I2417" s="294"/>
      <c r="J2417" s="294"/>
      <c r="L2417" s="97"/>
      <c r="M2417" s="97"/>
      <c r="N2417" s="97"/>
    </row>
    <row r="2418" spans="8:14" x14ac:dyDescent="0.25">
      <c r="H2418" s="294"/>
      <c r="I2418" s="294"/>
      <c r="J2418" s="294"/>
      <c r="L2418" s="97"/>
      <c r="M2418" s="97"/>
      <c r="N2418" s="97"/>
    </row>
    <row r="2419" spans="8:14" x14ac:dyDescent="0.25">
      <c r="H2419" s="294"/>
      <c r="I2419" s="294"/>
      <c r="J2419" s="294"/>
      <c r="L2419" s="97"/>
      <c r="M2419" s="97"/>
      <c r="N2419" s="97"/>
    </row>
    <row r="2420" spans="8:14" x14ac:dyDescent="0.25">
      <c r="H2420" s="294"/>
      <c r="I2420" s="294"/>
      <c r="J2420" s="294"/>
      <c r="L2420" s="97"/>
      <c r="M2420" s="97"/>
      <c r="N2420" s="97"/>
    </row>
    <row r="2421" spans="8:14" x14ac:dyDescent="0.25">
      <c r="H2421" s="294"/>
      <c r="I2421" s="294"/>
      <c r="J2421" s="294"/>
      <c r="L2421" s="97"/>
      <c r="M2421" s="97"/>
      <c r="N2421" s="97"/>
    </row>
    <row r="2422" spans="8:14" x14ac:dyDescent="0.25">
      <c r="H2422" s="294"/>
      <c r="I2422" s="294"/>
      <c r="J2422" s="294"/>
      <c r="L2422" s="97"/>
      <c r="M2422" s="97"/>
      <c r="N2422" s="97"/>
    </row>
    <row r="2423" spans="8:14" x14ac:dyDescent="0.25">
      <c r="H2423" s="294"/>
      <c r="I2423" s="294"/>
      <c r="J2423" s="294"/>
      <c r="L2423" s="97"/>
      <c r="M2423" s="97"/>
      <c r="N2423" s="97"/>
    </row>
    <row r="2424" spans="8:14" x14ac:dyDescent="0.25">
      <c r="H2424" s="294"/>
      <c r="I2424" s="294"/>
      <c r="J2424" s="294"/>
      <c r="L2424" s="97"/>
      <c r="M2424" s="97"/>
      <c r="N2424" s="97"/>
    </row>
    <row r="2425" spans="8:14" x14ac:dyDescent="0.25">
      <c r="H2425" s="294"/>
      <c r="I2425" s="294"/>
      <c r="J2425" s="294"/>
      <c r="L2425" s="97"/>
      <c r="M2425" s="97"/>
      <c r="N2425" s="97"/>
    </row>
    <row r="2426" spans="8:14" x14ac:dyDescent="0.25">
      <c r="H2426" s="294"/>
      <c r="I2426" s="294"/>
      <c r="J2426" s="294"/>
      <c r="L2426" s="97"/>
      <c r="M2426" s="97"/>
      <c r="N2426" s="97"/>
    </row>
    <row r="2427" spans="8:14" x14ac:dyDescent="0.25">
      <c r="H2427" s="294"/>
      <c r="I2427" s="294"/>
      <c r="J2427" s="294"/>
      <c r="L2427" s="97"/>
      <c r="M2427" s="97"/>
      <c r="N2427" s="97"/>
    </row>
    <row r="2428" spans="8:14" x14ac:dyDescent="0.25">
      <c r="H2428" s="294"/>
      <c r="I2428" s="294"/>
      <c r="J2428" s="294"/>
      <c r="L2428" s="97"/>
      <c r="M2428" s="97"/>
      <c r="N2428" s="97"/>
    </row>
    <row r="2429" spans="8:14" x14ac:dyDescent="0.25">
      <c r="H2429" s="294"/>
      <c r="I2429" s="294"/>
      <c r="J2429" s="294"/>
      <c r="L2429" s="97"/>
      <c r="M2429" s="97"/>
      <c r="N2429" s="97"/>
    </row>
    <row r="2430" spans="8:14" x14ac:dyDescent="0.25">
      <c r="H2430" s="294"/>
      <c r="I2430" s="294"/>
      <c r="J2430" s="294"/>
      <c r="L2430" s="97"/>
      <c r="M2430" s="97"/>
      <c r="N2430" s="97"/>
    </row>
    <row r="2431" spans="8:14" x14ac:dyDescent="0.25">
      <c r="H2431" s="294"/>
      <c r="I2431" s="294"/>
      <c r="J2431" s="294"/>
      <c r="L2431" s="97"/>
      <c r="M2431" s="97"/>
      <c r="N2431" s="97"/>
    </row>
    <row r="2432" spans="8:14" x14ac:dyDescent="0.25">
      <c r="H2432" s="294"/>
      <c r="I2432" s="294"/>
      <c r="J2432" s="294"/>
      <c r="L2432" s="97"/>
      <c r="M2432" s="97"/>
      <c r="N2432" s="97"/>
    </row>
    <row r="2433" spans="8:14" x14ac:dyDescent="0.25">
      <c r="H2433" s="294"/>
      <c r="I2433" s="294"/>
      <c r="J2433" s="294"/>
      <c r="L2433" s="97"/>
      <c r="M2433" s="97"/>
      <c r="N2433" s="97"/>
    </row>
    <row r="2434" spans="8:14" x14ac:dyDescent="0.25">
      <c r="H2434" s="294"/>
      <c r="I2434" s="294"/>
      <c r="J2434" s="294"/>
      <c r="L2434" s="97"/>
      <c r="M2434" s="97"/>
      <c r="N2434" s="97"/>
    </row>
    <row r="2435" spans="8:14" x14ac:dyDescent="0.25">
      <c r="H2435" s="294"/>
      <c r="I2435" s="294"/>
      <c r="J2435" s="294"/>
      <c r="L2435" s="97"/>
      <c r="M2435" s="97"/>
      <c r="N2435" s="97"/>
    </row>
    <row r="2436" spans="8:14" x14ac:dyDescent="0.25">
      <c r="H2436" s="294"/>
      <c r="I2436" s="294"/>
      <c r="J2436" s="294"/>
      <c r="L2436" s="97"/>
      <c r="M2436" s="97"/>
      <c r="N2436" s="97"/>
    </row>
    <row r="2437" spans="8:14" x14ac:dyDescent="0.25">
      <c r="H2437" s="294"/>
      <c r="I2437" s="294"/>
      <c r="J2437" s="294"/>
      <c r="L2437" s="97"/>
      <c r="M2437" s="97"/>
      <c r="N2437" s="97"/>
    </row>
    <row r="2438" spans="8:14" x14ac:dyDescent="0.25">
      <c r="H2438" s="294"/>
      <c r="I2438" s="294"/>
      <c r="J2438" s="294"/>
      <c r="L2438" s="97"/>
      <c r="M2438" s="97"/>
      <c r="N2438" s="97"/>
    </row>
    <row r="2439" spans="8:14" x14ac:dyDescent="0.25">
      <c r="H2439" s="294"/>
      <c r="I2439" s="294"/>
      <c r="J2439" s="294"/>
      <c r="L2439" s="97"/>
      <c r="M2439" s="97"/>
      <c r="N2439" s="97"/>
    </row>
    <row r="2440" spans="8:14" x14ac:dyDescent="0.25">
      <c r="H2440" s="294"/>
      <c r="I2440" s="294"/>
      <c r="J2440" s="294"/>
      <c r="L2440" s="97"/>
      <c r="M2440" s="97"/>
      <c r="N2440" s="97"/>
    </row>
    <row r="2441" spans="8:14" x14ac:dyDescent="0.25">
      <c r="H2441" s="294"/>
      <c r="I2441" s="294"/>
      <c r="J2441" s="294"/>
      <c r="L2441" s="97"/>
      <c r="M2441" s="97"/>
      <c r="N2441" s="97"/>
    </row>
    <row r="2442" spans="8:14" x14ac:dyDescent="0.25">
      <c r="H2442" s="294"/>
      <c r="I2442" s="294"/>
      <c r="J2442" s="294"/>
      <c r="L2442" s="97"/>
      <c r="M2442" s="97"/>
      <c r="N2442" s="97"/>
    </row>
    <row r="2443" spans="8:14" x14ac:dyDescent="0.25">
      <c r="H2443" s="294"/>
      <c r="I2443" s="294"/>
      <c r="J2443" s="294"/>
      <c r="L2443" s="97"/>
      <c r="M2443" s="97"/>
      <c r="N2443" s="97"/>
    </row>
    <row r="2444" spans="8:14" x14ac:dyDescent="0.25">
      <c r="H2444" s="294"/>
      <c r="I2444" s="294"/>
      <c r="J2444" s="294"/>
      <c r="L2444" s="97"/>
      <c r="M2444" s="97"/>
      <c r="N2444" s="97"/>
    </row>
    <row r="2445" spans="8:14" x14ac:dyDescent="0.25">
      <c r="H2445" s="294"/>
      <c r="I2445" s="294"/>
      <c r="J2445" s="294"/>
      <c r="L2445" s="97"/>
      <c r="M2445" s="97"/>
      <c r="N2445" s="97"/>
    </row>
    <row r="2446" spans="8:14" x14ac:dyDescent="0.25">
      <c r="H2446" s="294"/>
      <c r="I2446" s="294"/>
      <c r="J2446" s="294"/>
      <c r="L2446" s="97"/>
      <c r="M2446" s="97"/>
      <c r="N2446" s="97"/>
    </row>
    <row r="2447" spans="8:14" x14ac:dyDescent="0.25">
      <c r="H2447" s="294"/>
      <c r="I2447" s="294"/>
      <c r="J2447" s="294"/>
      <c r="L2447" s="97"/>
      <c r="M2447" s="97"/>
      <c r="N2447" s="97"/>
    </row>
    <row r="2448" spans="8:14" x14ac:dyDescent="0.25">
      <c r="H2448" s="294"/>
      <c r="I2448" s="294"/>
      <c r="J2448" s="294"/>
      <c r="L2448" s="97"/>
      <c r="M2448" s="97"/>
      <c r="N2448" s="97"/>
    </row>
    <row r="2449" spans="8:14" x14ac:dyDescent="0.25">
      <c r="H2449" s="294"/>
      <c r="I2449" s="294"/>
      <c r="J2449" s="294"/>
      <c r="L2449" s="97"/>
      <c r="M2449" s="97"/>
      <c r="N2449" s="97"/>
    </row>
    <row r="2450" spans="8:14" x14ac:dyDescent="0.25">
      <c r="H2450" s="294"/>
      <c r="I2450" s="294"/>
      <c r="J2450" s="294"/>
      <c r="L2450" s="97"/>
      <c r="M2450" s="97"/>
      <c r="N2450" s="97"/>
    </row>
    <row r="2451" spans="8:14" x14ac:dyDescent="0.25">
      <c r="H2451" s="294"/>
      <c r="I2451" s="294"/>
      <c r="J2451" s="294"/>
      <c r="L2451" s="97"/>
      <c r="M2451" s="97"/>
      <c r="N2451" s="97"/>
    </row>
    <row r="2452" spans="8:14" x14ac:dyDescent="0.25">
      <c r="H2452" s="294"/>
      <c r="I2452" s="294"/>
      <c r="J2452" s="294"/>
      <c r="L2452" s="97"/>
      <c r="M2452" s="97"/>
      <c r="N2452" s="97"/>
    </row>
    <row r="2453" spans="8:14" x14ac:dyDescent="0.25">
      <c r="H2453" s="294"/>
      <c r="I2453" s="294"/>
      <c r="J2453" s="294"/>
      <c r="L2453" s="97"/>
      <c r="M2453" s="97"/>
      <c r="N2453" s="97"/>
    </row>
    <row r="2454" spans="8:14" x14ac:dyDescent="0.25">
      <c r="H2454" s="294"/>
      <c r="I2454" s="294"/>
      <c r="J2454" s="294"/>
      <c r="L2454" s="97"/>
      <c r="M2454" s="97"/>
      <c r="N2454" s="97"/>
    </row>
    <row r="2455" spans="8:14" x14ac:dyDescent="0.25">
      <c r="H2455" s="294"/>
      <c r="I2455" s="294"/>
      <c r="J2455" s="294"/>
      <c r="L2455" s="97"/>
      <c r="M2455" s="97"/>
      <c r="N2455" s="97"/>
    </row>
    <row r="2456" spans="8:14" x14ac:dyDescent="0.25">
      <c r="H2456" s="294"/>
      <c r="I2456" s="294"/>
      <c r="J2456" s="294"/>
      <c r="L2456" s="97"/>
      <c r="M2456" s="97"/>
      <c r="N2456" s="97"/>
    </row>
    <row r="2457" spans="8:14" x14ac:dyDescent="0.25">
      <c r="H2457" s="294"/>
      <c r="I2457" s="294"/>
      <c r="J2457" s="294"/>
      <c r="L2457" s="97"/>
      <c r="M2457" s="97"/>
      <c r="N2457" s="97"/>
    </row>
    <row r="2458" spans="8:14" x14ac:dyDescent="0.25">
      <c r="H2458" s="294"/>
      <c r="I2458" s="294"/>
      <c r="J2458" s="294"/>
      <c r="L2458" s="97"/>
      <c r="M2458" s="97"/>
      <c r="N2458" s="97"/>
    </row>
    <row r="2459" spans="8:14" x14ac:dyDescent="0.25">
      <c r="H2459" s="294"/>
      <c r="I2459" s="294"/>
      <c r="J2459" s="294"/>
      <c r="L2459" s="97"/>
      <c r="M2459" s="97"/>
      <c r="N2459" s="97"/>
    </row>
    <row r="2460" spans="8:14" x14ac:dyDescent="0.25">
      <c r="H2460" s="294"/>
      <c r="I2460" s="294"/>
      <c r="J2460" s="294"/>
      <c r="L2460" s="97"/>
      <c r="M2460" s="97"/>
      <c r="N2460" s="97"/>
    </row>
    <row r="2461" spans="8:14" x14ac:dyDescent="0.25">
      <c r="H2461" s="294"/>
      <c r="I2461" s="294"/>
      <c r="J2461" s="294"/>
      <c r="L2461" s="97"/>
      <c r="M2461" s="97"/>
      <c r="N2461" s="97"/>
    </row>
    <row r="2462" spans="8:14" x14ac:dyDescent="0.25">
      <c r="H2462" s="294"/>
      <c r="I2462" s="294"/>
      <c r="J2462" s="294"/>
      <c r="L2462" s="97"/>
      <c r="M2462" s="97"/>
      <c r="N2462" s="97"/>
    </row>
    <row r="2463" spans="8:14" x14ac:dyDescent="0.25">
      <c r="H2463" s="294"/>
      <c r="I2463" s="294"/>
      <c r="J2463" s="294"/>
      <c r="L2463" s="97"/>
      <c r="M2463" s="97"/>
      <c r="N2463" s="97"/>
    </row>
    <row r="2464" spans="8:14" x14ac:dyDescent="0.25">
      <c r="H2464" s="294"/>
      <c r="I2464" s="294"/>
      <c r="J2464" s="294"/>
      <c r="L2464" s="97"/>
      <c r="M2464" s="97"/>
      <c r="N2464" s="97"/>
    </row>
    <row r="2465" spans="8:14" x14ac:dyDescent="0.25">
      <c r="H2465" s="294"/>
      <c r="I2465" s="294"/>
      <c r="J2465" s="294"/>
      <c r="L2465" s="97"/>
      <c r="M2465" s="97"/>
      <c r="N2465" s="97"/>
    </row>
    <row r="2466" spans="8:14" x14ac:dyDescent="0.25">
      <c r="H2466" s="294"/>
      <c r="I2466" s="294"/>
      <c r="J2466" s="294"/>
      <c r="L2466" s="97"/>
      <c r="M2466" s="97"/>
      <c r="N2466" s="97"/>
    </row>
    <row r="2467" spans="8:14" x14ac:dyDescent="0.25">
      <c r="H2467" s="294"/>
      <c r="I2467" s="294"/>
      <c r="J2467" s="294"/>
      <c r="L2467" s="97"/>
      <c r="M2467" s="97"/>
      <c r="N2467" s="97"/>
    </row>
    <row r="2468" spans="8:14" x14ac:dyDescent="0.25">
      <c r="H2468" s="294"/>
      <c r="I2468" s="294"/>
      <c r="J2468" s="294"/>
      <c r="L2468" s="97"/>
      <c r="M2468" s="97"/>
      <c r="N2468" s="97"/>
    </row>
    <row r="2469" spans="8:14" x14ac:dyDescent="0.25">
      <c r="H2469" s="294"/>
      <c r="I2469" s="294"/>
      <c r="J2469" s="294"/>
      <c r="L2469" s="97"/>
      <c r="M2469" s="97"/>
      <c r="N2469" s="97"/>
    </row>
    <row r="2470" spans="8:14" x14ac:dyDescent="0.25">
      <c r="H2470" s="294"/>
      <c r="I2470" s="294"/>
      <c r="J2470" s="294"/>
      <c r="L2470" s="97"/>
      <c r="M2470" s="97"/>
      <c r="N2470" s="97"/>
    </row>
    <row r="2471" spans="8:14" x14ac:dyDescent="0.25">
      <c r="H2471" s="294"/>
      <c r="I2471" s="294"/>
      <c r="J2471" s="294"/>
      <c r="L2471" s="97"/>
      <c r="M2471" s="97"/>
      <c r="N2471" s="97"/>
    </row>
    <row r="2472" spans="8:14" x14ac:dyDescent="0.25">
      <c r="H2472" s="294"/>
      <c r="I2472" s="294"/>
      <c r="J2472" s="294"/>
      <c r="L2472" s="97"/>
      <c r="M2472" s="97"/>
      <c r="N2472" s="97"/>
    </row>
    <row r="2473" spans="8:14" x14ac:dyDescent="0.25">
      <c r="H2473" s="294"/>
      <c r="I2473" s="294"/>
      <c r="J2473" s="294"/>
      <c r="L2473" s="97"/>
      <c r="M2473" s="97"/>
      <c r="N2473" s="97"/>
    </row>
    <row r="2474" spans="8:14" x14ac:dyDescent="0.25">
      <c r="H2474" s="294"/>
      <c r="I2474" s="294"/>
      <c r="J2474" s="294"/>
      <c r="L2474" s="97"/>
      <c r="M2474" s="97"/>
      <c r="N2474" s="97"/>
    </row>
    <row r="2475" spans="8:14" x14ac:dyDescent="0.25">
      <c r="H2475" s="294"/>
      <c r="I2475" s="294"/>
      <c r="J2475" s="294"/>
      <c r="L2475" s="97"/>
      <c r="M2475" s="97"/>
      <c r="N2475" s="97"/>
    </row>
    <row r="2476" spans="8:14" x14ac:dyDescent="0.25">
      <c r="H2476" s="294"/>
      <c r="I2476" s="294"/>
      <c r="J2476" s="294"/>
      <c r="L2476" s="97"/>
      <c r="M2476" s="97"/>
      <c r="N2476" s="97"/>
    </row>
    <row r="2477" spans="8:14" x14ac:dyDescent="0.25">
      <c r="H2477" s="294"/>
      <c r="I2477" s="294"/>
      <c r="J2477" s="294"/>
      <c r="L2477" s="97"/>
      <c r="M2477" s="97"/>
      <c r="N2477" s="97"/>
    </row>
    <row r="2478" spans="8:14" x14ac:dyDescent="0.25">
      <c r="H2478" s="294"/>
      <c r="I2478" s="294"/>
      <c r="J2478" s="294"/>
      <c r="L2478" s="97"/>
      <c r="M2478" s="97"/>
      <c r="N2478" s="97"/>
    </row>
    <row r="2479" spans="8:14" x14ac:dyDescent="0.25">
      <c r="H2479" s="294"/>
      <c r="I2479" s="294"/>
      <c r="J2479" s="294"/>
      <c r="L2479" s="97"/>
      <c r="M2479" s="97"/>
      <c r="N2479" s="97"/>
    </row>
    <row r="2480" spans="8:14" x14ac:dyDescent="0.25">
      <c r="H2480" s="294"/>
      <c r="I2480" s="294"/>
      <c r="J2480" s="294"/>
      <c r="L2480" s="97"/>
      <c r="M2480" s="97"/>
      <c r="N2480" s="97"/>
    </row>
    <row r="2481" spans="8:14" x14ac:dyDescent="0.25">
      <c r="H2481" s="294"/>
      <c r="I2481" s="294"/>
      <c r="J2481" s="294"/>
      <c r="L2481" s="97"/>
      <c r="M2481" s="97"/>
      <c r="N2481" s="97"/>
    </row>
    <row r="2482" spans="8:14" x14ac:dyDescent="0.25">
      <c r="H2482" s="294"/>
      <c r="I2482" s="294"/>
      <c r="J2482" s="294"/>
      <c r="L2482" s="97"/>
      <c r="M2482" s="97"/>
      <c r="N2482" s="97"/>
    </row>
    <row r="2483" spans="8:14" x14ac:dyDescent="0.25">
      <c r="H2483" s="294"/>
      <c r="I2483" s="294"/>
      <c r="J2483" s="294"/>
      <c r="L2483" s="97"/>
      <c r="M2483" s="97"/>
      <c r="N2483" s="97"/>
    </row>
    <row r="2484" spans="8:14" x14ac:dyDescent="0.25">
      <c r="H2484" s="294"/>
      <c r="I2484" s="294"/>
      <c r="J2484" s="294"/>
      <c r="L2484" s="97"/>
      <c r="M2484" s="97"/>
      <c r="N2484" s="97"/>
    </row>
    <row r="2485" spans="8:14" x14ac:dyDescent="0.25">
      <c r="H2485" s="294"/>
      <c r="I2485" s="294"/>
      <c r="J2485" s="294"/>
      <c r="L2485" s="97"/>
      <c r="M2485" s="97"/>
      <c r="N2485" s="97"/>
    </row>
    <row r="2486" spans="8:14" x14ac:dyDescent="0.25">
      <c r="H2486" s="294"/>
      <c r="I2486" s="294"/>
      <c r="J2486" s="294"/>
      <c r="L2486" s="97"/>
      <c r="M2486" s="97"/>
      <c r="N2486" s="97"/>
    </row>
    <row r="2487" spans="8:14" x14ac:dyDescent="0.25">
      <c r="H2487" s="294"/>
      <c r="I2487" s="294"/>
      <c r="J2487" s="294"/>
      <c r="L2487" s="97"/>
      <c r="M2487" s="97"/>
      <c r="N2487" s="97"/>
    </row>
    <row r="2488" spans="8:14" x14ac:dyDescent="0.25">
      <c r="H2488" s="294"/>
      <c r="I2488" s="294"/>
      <c r="J2488" s="294"/>
      <c r="L2488" s="97"/>
      <c r="M2488" s="97"/>
      <c r="N2488" s="97"/>
    </row>
    <row r="2489" spans="8:14" x14ac:dyDescent="0.25">
      <c r="H2489" s="294"/>
      <c r="I2489" s="294"/>
      <c r="J2489" s="294"/>
      <c r="L2489" s="97"/>
      <c r="M2489" s="97"/>
      <c r="N2489" s="97"/>
    </row>
    <row r="2490" spans="8:14" x14ac:dyDescent="0.25">
      <c r="H2490" s="294"/>
      <c r="I2490" s="294"/>
      <c r="J2490" s="294"/>
      <c r="L2490" s="97"/>
      <c r="M2490" s="97"/>
      <c r="N2490" s="97"/>
    </row>
    <row r="2491" spans="8:14" x14ac:dyDescent="0.25">
      <c r="H2491" s="294"/>
      <c r="I2491" s="294"/>
      <c r="J2491" s="294"/>
      <c r="L2491" s="97"/>
      <c r="M2491" s="97"/>
      <c r="N2491" s="97"/>
    </row>
    <row r="2492" spans="8:14" x14ac:dyDescent="0.25">
      <c r="H2492" s="294"/>
      <c r="I2492" s="294"/>
      <c r="J2492" s="294"/>
      <c r="L2492" s="97"/>
      <c r="M2492" s="97"/>
      <c r="N2492" s="97"/>
    </row>
    <row r="2493" spans="8:14" x14ac:dyDescent="0.25">
      <c r="H2493" s="294"/>
      <c r="I2493" s="294"/>
      <c r="J2493" s="294"/>
      <c r="L2493" s="97"/>
      <c r="M2493" s="97"/>
      <c r="N2493" s="97"/>
    </row>
    <row r="2494" spans="8:14" x14ac:dyDescent="0.25">
      <c r="H2494" s="294"/>
      <c r="I2494" s="294"/>
      <c r="J2494" s="294"/>
      <c r="L2494" s="97"/>
      <c r="M2494" s="97"/>
      <c r="N2494" s="97"/>
    </row>
    <row r="2495" spans="8:14" x14ac:dyDescent="0.25">
      <c r="H2495" s="294"/>
      <c r="I2495" s="294"/>
      <c r="J2495" s="294"/>
      <c r="L2495" s="97"/>
      <c r="M2495" s="97"/>
      <c r="N2495" s="97"/>
    </row>
    <row r="2496" spans="8:14" x14ac:dyDescent="0.25">
      <c r="H2496" s="294"/>
      <c r="I2496" s="294"/>
      <c r="J2496" s="294"/>
      <c r="L2496" s="97"/>
      <c r="M2496" s="97"/>
      <c r="N2496" s="97"/>
    </row>
    <row r="2497" spans="8:14" x14ac:dyDescent="0.25">
      <c r="H2497" s="294"/>
      <c r="I2497" s="294"/>
      <c r="J2497" s="294"/>
      <c r="L2497" s="97"/>
      <c r="M2497" s="97"/>
      <c r="N2497" s="97"/>
    </row>
    <row r="2498" spans="8:14" x14ac:dyDescent="0.25">
      <c r="H2498" s="294"/>
      <c r="I2498" s="294"/>
      <c r="J2498" s="294"/>
      <c r="L2498" s="97"/>
      <c r="M2498" s="97"/>
      <c r="N2498" s="97"/>
    </row>
    <row r="2499" spans="8:14" x14ac:dyDescent="0.25">
      <c r="H2499" s="294"/>
      <c r="I2499" s="294"/>
      <c r="J2499" s="294"/>
      <c r="L2499" s="97"/>
      <c r="M2499" s="97"/>
      <c r="N2499" s="97"/>
    </row>
    <row r="2500" spans="8:14" x14ac:dyDescent="0.25">
      <c r="H2500" s="294"/>
      <c r="I2500" s="294"/>
      <c r="J2500" s="294"/>
      <c r="L2500" s="97"/>
      <c r="M2500" s="97"/>
      <c r="N2500" s="97"/>
    </row>
    <row r="2501" spans="8:14" x14ac:dyDescent="0.25">
      <c r="H2501" s="294"/>
      <c r="I2501" s="294"/>
      <c r="J2501" s="294"/>
      <c r="L2501" s="97"/>
      <c r="M2501" s="97"/>
      <c r="N2501" s="97"/>
    </row>
    <row r="2502" spans="8:14" x14ac:dyDescent="0.25">
      <c r="H2502" s="294"/>
      <c r="I2502" s="294"/>
      <c r="J2502" s="294"/>
      <c r="L2502" s="97"/>
      <c r="M2502" s="97"/>
      <c r="N2502" s="97"/>
    </row>
    <row r="2503" spans="8:14" x14ac:dyDescent="0.25">
      <c r="H2503" s="294"/>
      <c r="I2503" s="294"/>
      <c r="J2503" s="294"/>
      <c r="L2503" s="97"/>
      <c r="M2503" s="97"/>
      <c r="N2503" s="97"/>
    </row>
    <row r="2504" spans="8:14" x14ac:dyDescent="0.25">
      <c r="H2504" s="294"/>
      <c r="I2504" s="294"/>
      <c r="J2504" s="294"/>
      <c r="L2504" s="97"/>
      <c r="M2504" s="97"/>
      <c r="N2504" s="97"/>
    </row>
    <row r="2505" spans="8:14" x14ac:dyDescent="0.25">
      <c r="H2505" s="294"/>
      <c r="I2505" s="294"/>
      <c r="J2505" s="294"/>
      <c r="L2505" s="97"/>
      <c r="M2505" s="97"/>
      <c r="N2505" s="97"/>
    </row>
    <row r="2506" spans="8:14" x14ac:dyDescent="0.25">
      <c r="H2506" s="294"/>
      <c r="I2506" s="294"/>
      <c r="J2506" s="294"/>
      <c r="L2506" s="97"/>
      <c r="M2506" s="97"/>
      <c r="N2506" s="97"/>
    </row>
    <row r="2507" spans="8:14" x14ac:dyDescent="0.25">
      <c r="H2507" s="294"/>
      <c r="I2507" s="294"/>
      <c r="J2507" s="294"/>
      <c r="L2507" s="97"/>
      <c r="M2507" s="97"/>
      <c r="N2507" s="97"/>
    </row>
    <row r="2508" spans="8:14" x14ac:dyDescent="0.25">
      <c r="H2508" s="294"/>
      <c r="I2508" s="294"/>
      <c r="J2508" s="294"/>
      <c r="L2508" s="97"/>
      <c r="M2508" s="97"/>
      <c r="N2508" s="97"/>
    </row>
    <row r="2509" spans="8:14" x14ac:dyDescent="0.25">
      <c r="H2509" s="294"/>
      <c r="I2509" s="294"/>
      <c r="J2509" s="294"/>
      <c r="L2509" s="97"/>
      <c r="M2509" s="97"/>
      <c r="N2509" s="97"/>
    </row>
    <row r="2510" spans="8:14" x14ac:dyDescent="0.25">
      <c r="H2510" s="294"/>
      <c r="I2510" s="294"/>
      <c r="J2510" s="294"/>
      <c r="L2510" s="97"/>
      <c r="M2510" s="97"/>
      <c r="N2510" s="97"/>
    </row>
    <row r="2511" spans="8:14" x14ac:dyDescent="0.25">
      <c r="H2511" s="294"/>
      <c r="I2511" s="294"/>
      <c r="J2511" s="294"/>
      <c r="L2511" s="97"/>
      <c r="M2511" s="97"/>
      <c r="N2511" s="97"/>
    </row>
    <row r="2512" spans="8:14" x14ac:dyDescent="0.25">
      <c r="H2512" s="294"/>
      <c r="I2512" s="294"/>
      <c r="J2512" s="294"/>
      <c r="L2512" s="97"/>
      <c r="M2512" s="97"/>
      <c r="N2512" s="97"/>
    </row>
    <row r="2513" spans="8:14" x14ac:dyDescent="0.25">
      <c r="H2513" s="294"/>
      <c r="I2513" s="294"/>
      <c r="J2513" s="294"/>
      <c r="L2513" s="97"/>
      <c r="M2513" s="97"/>
      <c r="N2513" s="97"/>
    </row>
    <row r="2514" spans="8:14" x14ac:dyDescent="0.25">
      <c r="H2514" s="294"/>
      <c r="I2514" s="294"/>
      <c r="J2514" s="294"/>
      <c r="L2514" s="97"/>
      <c r="M2514" s="97"/>
      <c r="N2514" s="97"/>
    </row>
    <row r="2515" spans="8:14" x14ac:dyDescent="0.25">
      <c r="H2515" s="294"/>
      <c r="I2515" s="294"/>
      <c r="J2515" s="294"/>
      <c r="L2515" s="97"/>
      <c r="M2515" s="97"/>
      <c r="N2515" s="97"/>
    </row>
    <row r="2516" spans="8:14" x14ac:dyDescent="0.25">
      <c r="H2516" s="294"/>
      <c r="I2516" s="294"/>
      <c r="J2516" s="294"/>
      <c r="L2516" s="97"/>
      <c r="M2516" s="97"/>
      <c r="N2516" s="97"/>
    </row>
    <row r="2517" spans="8:14" x14ac:dyDescent="0.25">
      <c r="H2517" s="294"/>
      <c r="I2517" s="294"/>
      <c r="J2517" s="294"/>
      <c r="L2517" s="97"/>
      <c r="M2517" s="97"/>
      <c r="N2517" s="97"/>
    </row>
    <row r="2518" spans="8:14" x14ac:dyDescent="0.25">
      <c r="H2518" s="294"/>
      <c r="I2518" s="294"/>
      <c r="J2518" s="294"/>
      <c r="L2518" s="97"/>
      <c r="M2518" s="97"/>
      <c r="N2518" s="97"/>
    </row>
    <row r="2519" spans="8:14" x14ac:dyDescent="0.25">
      <c r="H2519" s="294"/>
      <c r="I2519" s="294"/>
      <c r="J2519" s="294"/>
      <c r="L2519" s="97"/>
      <c r="M2519" s="97"/>
      <c r="N2519" s="97"/>
    </row>
    <row r="2520" spans="8:14" x14ac:dyDescent="0.25">
      <c r="H2520" s="294"/>
      <c r="I2520" s="294"/>
      <c r="J2520" s="294"/>
      <c r="L2520" s="97"/>
      <c r="M2520" s="97"/>
      <c r="N2520" s="97"/>
    </row>
    <row r="2521" spans="8:14" x14ac:dyDescent="0.25">
      <c r="H2521" s="294"/>
      <c r="I2521" s="294"/>
      <c r="J2521" s="294"/>
      <c r="L2521" s="97"/>
      <c r="M2521" s="97"/>
      <c r="N2521" s="97"/>
    </row>
    <row r="2522" spans="8:14" x14ac:dyDescent="0.25">
      <c r="H2522" s="294"/>
      <c r="I2522" s="294"/>
      <c r="J2522" s="294"/>
      <c r="L2522" s="97"/>
      <c r="M2522" s="97"/>
      <c r="N2522" s="97"/>
    </row>
    <row r="2523" spans="8:14" x14ac:dyDescent="0.25">
      <c r="H2523" s="294"/>
      <c r="I2523" s="294"/>
      <c r="J2523" s="294"/>
      <c r="L2523" s="97"/>
      <c r="M2523" s="97"/>
      <c r="N2523" s="97"/>
    </row>
    <row r="2524" spans="8:14" x14ac:dyDescent="0.25">
      <c r="H2524" s="294"/>
      <c r="I2524" s="294"/>
      <c r="J2524" s="294"/>
      <c r="L2524" s="97"/>
      <c r="M2524" s="97"/>
      <c r="N2524" s="97"/>
    </row>
    <row r="2525" spans="8:14" x14ac:dyDescent="0.25">
      <c r="H2525" s="294"/>
      <c r="I2525" s="294"/>
      <c r="J2525" s="294"/>
      <c r="L2525" s="97"/>
      <c r="M2525" s="97"/>
      <c r="N2525" s="97"/>
    </row>
    <row r="2526" spans="8:14" x14ac:dyDescent="0.25">
      <c r="H2526" s="294"/>
      <c r="I2526" s="294"/>
      <c r="J2526" s="294"/>
      <c r="L2526" s="97"/>
      <c r="M2526" s="97"/>
      <c r="N2526" s="97"/>
    </row>
    <row r="2527" spans="8:14" x14ac:dyDescent="0.25">
      <c r="H2527" s="294"/>
      <c r="I2527" s="294"/>
      <c r="J2527" s="294"/>
      <c r="L2527" s="97"/>
      <c r="M2527" s="97"/>
      <c r="N2527" s="97"/>
    </row>
    <row r="2528" spans="8:14" x14ac:dyDescent="0.25">
      <c r="H2528" s="294"/>
      <c r="I2528" s="294"/>
      <c r="J2528" s="294"/>
      <c r="L2528" s="97"/>
      <c r="M2528" s="97"/>
      <c r="N2528" s="97"/>
    </row>
    <row r="2529" spans="8:14" x14ac:dyDescent="0.25">
      <c r="H2529" s="294"/>
      <c r="I2529" s="294"/>
      <c r="J2529" s="294"/>
      <c r="L2529" s="97"/>
      <c r="M2529" s="97"/>
      <c r="N2529" s="97"/>
    </row>
    <row r="2530" spans="8:14" x14ac:dyDescent="0.25">
      <c r="H2530" s="294"/>
      <c r="I2530" s="294"/>
      <c r="J2530" s="294"/>
      <c r="L2530" s="97"/>
      <c r="M2530" s="97"/>
      <c r="N2530" s="97"/>
    </row>
    <row r="2531" spans="8:14" x14ac:dyDescent="0.25">
      <c r="H2531" s="294"/>
      <c r="I2531" s="294"/>
      <c r="J2531" s="294"/>
      <c r="L2531" s="97"/>
      <c r="M2531" s="97"/>
      <c r="N2531" s="97"/>
    </row>
    <row r="2532" spans="8:14" x14ac:dyDescent="0.25">
      <c r="H2532" s="294"/>
      <c r="I2532" s="294"/>
      <c r="J2532" s="294"/>
      <c r="L2532" s="97"/>
      <c r="M2532" s="97"/>
      <c r="N2532" s="97"/>
    </row>
    <row r="2533" spans="8:14" x14ac:dyDescent="0.25">
      <c r="H2533" s="294"/>
      <c r="I2533" s="294"/>
      <c r="J2533" s="294"/>
      <c r="L2533" s="97"/>
      <c r="M2533" s="97"/>
      <c r="N2533" s="97"/>
    </row>
    <row r="2534" spans="8:14" x14ac:dyDescent="0.25">
      <c r="H2534" s="294"/>
      <c r="I2534" s="294"/>
      <c r="J2534" s="294"/>
      <c r="L2534" s="97"/>
      <c r="M2534" s="97"/>
      <c r="N2534" s="97"/>
    </row>
    <row r="2535" spans="8:14" x14ac:dyDescent="0.25">
      <c r="H2535" s="294"/>
      <c r="I2535" s="294"/>
      <c r="J2535" s="294"/>
      <c r="L2535" s="97"/>
      <c r="M2535" s="97"/>
      <c r="N2535" s="97"/>
    </row>
    <row r="2536" spans="8:14" x14ac:dyDescent="0.25">
      <c r="H2536" s="294"/>
      <c r="I2536" s="294"/>
      <c r="J2536" s="294"/>
      <c r="L2536" s="97"/>
      <c r="M2536" s="97"/>
      <c r="N2536" s="97"/>
    </row>
    <row r="2537" spans="8:14" x14ac:dyDescent="0.25">
      <c r="H2537" s="294"/>
      <c r="I2537" s="294"/>
      <c r="J2537" s="294"/>
      <c r="L2537" s="97"/>
      <c r="M2537" s="97"/>
      <c r="N2537" s="97"/>
    </row>
    <row r="2538" spans="8:14" x14ac:dyDescent="0.25">
      <c r="H2538" s="294"/>
      <c r="I2538" s="294"/>
      <c r="J2538" s="294"/>
      <c r="L2538" s="97"/>
      <c r="M2538" s="97"/>
      <c r="N2538" s="97"/>
    </row>
    <row r="2539" spans="8:14" x14ac:dyDescent="0.25">
      <c r="H2539" s="294"/>
      <c r="I2539" s="294"/>
      <c r="J2539" s="294"/>
      <c r="L2539" s="97"/>
      <c r="M2539" s="97"/>
      <c r="N2539" s="97"/>
    </row>
    <row r="2540" spans="8:14" x14ac:dyDescent="0.25">
      <c r="H2540" s="294"/>
      <c r="I2540" s="294"/>
      <c r="J2540" s="294"/>
      <c r="L2540" s="97"/>
      <c r="M2540" s="97"/>
      <c r="N2540" s="97"/>
    </row>
    <row r="2541" spans="8:14" x14ac:dyDescent="0.25">
      <c r="H2541" s="294"/>
      <c r="I2541" s="294"/>
      <c r="J2541" s="294"/>
      <c r="L2541" s="97"/>
      <c r="M2541" s="97"/>
      <c r="N2541" s="97"/>
    </row>
    <row r="2542" spans="8:14" x14ac:dyDescent="0.25">
      <c r="H2542" s="294"/>
      <c r="I2542" s="294"/>
      <c r="J2542" s="294"/>
      <c r="L2542" s="97"/>
      <c r="M2542" s="97"/>
      <c r="N2542" s="97"/>
    </row>
    <row r="2543" spans="8:14" x14ac:dyDescent="0.25">
      <c r="H2543" s="294"/>
      <c r="I2543" s="294"/>
      <c r="J2543" s="294"/>
      <c r="L2543" s="97"/>
      <c r="M2543" s="97"/>
      <c r="N2543" s="97"/>
    </row>
    <row r="2544" spans="8:14" x14ac:dyDescent="0.25">
      <c r="H2544" s="294"/>
      <c r="I2544" s="294"/>
      <c r="J2544" s="294"/>
      <c r="L2544" s="97"/>
      <c r="M2544" s="97"/>
      <c r="N2544" s="97"/>
    </row>
    <row r="2545" spans="8:14" x14ac:dyDescent="0.25">
      <c r="H2545" s="294"/>
      <c r="I2545" s="294"/>
      <c r="J2545" s="294"/>
      <c r="L2545" s="97"/>
      <c r="M2545" s="97"/>
      <c r="N2545" s="97"/>
    </row>
    <row r="2546" spans="8:14" x14ac:dyDescent="0.25">
      <c r="H2546" s="294"/>
      <c r="I2546" s="294"/>
      <c r="J2546" s="294"/>
      <c r="L2546" s="97"/>
      <c r="M2546" s="97"/>
      <c r="N2546" s="97"/>
    </row>
    <row r="2547" spans="8:14" x14ac:dyDescent="0.25">
      <c r="H2547" s="294"/>
      <c r="I2547" s="294"/>
      <c r="J2547" s="294"/>
      <c r="L2547" s="97"/>
      <c r="M2547" s="97"/>
      <c r="N2547" s="97"/>
    </row>
    <row r="2548" spans="8:14" x14ac:dyDescent="0.25">
      <c r="H2548" s="294"/>
      <c r="I2548" s="294"/>
      <c r="J2548" s="294"/>
      <c r="L2548" s="97"/>
      <c r="M2548" s="97"/>
      <c r="N2548" s="97"/>
    </row>
    <row r="2549" spans="8:14" x14ac:dyDescent="0.25">
      <c r="H2549" s="294"/>
      <c r="I2549" s="294"/>
      <c r="J2549" s="294"/>
      <c r="L2549" s="97"/>
      <c r="M2549" s="97"/>
      <c r="N2549" s="97"/>
    </row>
    <row r="2550" spans="8:14" x14ac:dyDescent="0.25">
      <c r="H2550" s="294"/>
      <c r="I2550" s="294"/>
      <c r="J2550" s="294"/>
      <c r="L2550" s="97"/>
      <c r="M2550" s="97"/>
      <c r="N2550" s="97"/>
    </row>
    <row r="2551" spans="8:14" x14ac:dyDescent="0.25">
      <c r="H2551" s="294"/>
      <c r="I2551" s="294"/>
      <c r="J2551" s="294"/>
      <c r="L2551" s="97"/>
      <c r="M2551" s="97"/>
      <c r="N2551" s="97"/>
    </row>
    <row r="2552" spans="8:14" x14ac:dyDescent="0.25">
      <c r="H2552" s="294"/>
      <c r="I2552" s="294"/>
      <c r="J2552" s="294"/>
      <c r="L2552" s="97"/>
      <c r="M2552" s="97"/>
      <c r="N2552" s="97"/>
    </row>
    <row r="2553" spans="8:14" x14ac:dyDescent="0.25">
      <c r="H2553" s="294"/>
      <c r="I2553" s="294"/>
      <c r="J2553" s="294"/>
      <c r="L2553" s="97"/>
      <c r="M2553" s="97"/>
      <c r="N2553" s="97"/>
    </row>
    <row r="2554" spans="8:14" x14ac:dyDescent="0.25">
      <c r="H2554" s="294"/>
      <c r="I2554" s="294"/>
      <c r="J2554" s="294"/>
      <c r="L2554" s="97"/>
      <c r="M2554" s="97"/>
      <c r="N2554" s="97"/>
    </row>
    <row r="2555" spans="8:14" x14ac:dyDescent="0.25">
      <c r="H2555" s="294"/>
      <c r="I2555" s="294"/>
      <c r="J2555" s="294"/>
      <c r="L2555" s="97"/>
      <c r="M2555" s="97"/>
      <c r="N2555" s="97"/>
    </row>
    <row r="2556" spans="8:14" x14ac:dyDescent="0.25">
      <c r="H2556" s="294"/>
      <c r="I2556" s="294"/>
      <c r="J2556" s="294"/>
      <c r="L2556" s="97"/>
      <c r="M2556" s="97"/>
      <c r="N2556" s="97"/>
    </row>
    <row r="2557" spans="8:14" x14ac:dyDescent="0.25">
      <c r="H2557" s="294"/>
      <c r="I2557" s="294"/>
      <c r="J2557" s="294"/>
      <c r="L2557" s="97"/>
      <c r="M2557" s="97"/>
      <c r="N2557" s="97"/>
    </row>
    <row r="2558" spans="8:14" x14ac:dyDescent="0.25">
      <c r="H2558" s="294"/>
      <c r="I2558" s="294"/>
      <c r="J2558" s="294"/>
      <c r="L2558" s="97"/>
      <c r="M2558" s="97"/>
      <c r="N2558" s="97"/>
    </row>
    <row r="2559" spans="8:14" x14ac:dyDescent="0.25">
      <c r="H2559" s="294"/>
      <c r="I2559" s="294"/>
      <c r="J2559" s="294"/>
      <c r="L2559" s="97"/>
      <c r="M2559" s="97"/>
      <c r="N2559" s="97"/>
    </row>
    <row r="2560" spans="8:14" x14ac:dyDescent="0.25">
      <c r="H2560" s="294"/>
      <c r="I2560" s="294"/>
      <c r="J2560" s="294"/>
      <c r="L2560" s="97"/>
      <c r="M2560" s="97"/>
      <c r="N2560" s="97"/>
    </row>
    <row r="2561" spans="8:14" x14ac:dyDescent="0.25">
      <c r="H2561" s="294"/>
      <c r="I2561" s="294"/>
      <c r="J2561" s="294"/>
      <c r="L2561" s="97"/>
      <c r="M2561" s="97"/>
      <c r="N2561" s="97"/>
    </row>
    <row r="2562" spans="8:14" x14ac:dyDescent="0.25">
      <c r="H2562" s="294"/>
      <c r="I2562" s="294"/>
      <c r="J2562" s="294"/>
      <c r="L2562" s="97"/>
      <c r="M2562" s="97"/>
      <c r="N2562" s="97"/>
    </row>
    <row r="2563" spans="8:14" x14ac:dyDescent="0.25">
      <c r="H2563" s="294"/>
      <c r="I2563" s="294"/>
      <c r="J2563" s="294"/>
      <c r="L2563" s="97"/>
      <c r="M2563" s="97"/>
      <c r="N2563" s="97"/>
    </row>
    <row r="2564" spans="8:14" x14ac:dyDescent="0.25">
      <c r="H2564" s="294"/>
      <c r="I2564" s="294"/>
      <c r="J2564" s="294"/>
      <c r="L2564" s="97"/>
      <c r="M2564" s="97"/>
      <c r="N2564" s="97"/>
    </row>
    <row r="2565" spans="8:14" x14ac:dyDescent="0.25">
      <c r="H2565" s="294"/>
      <c r="I2565" s="294"/>
      <c r="J2565" s="294"/>
      <c r="L2565" s="97"/>
      <c r="M2565" s="97"/>
      <c r="N2565" s="97"/>
    </row>
    <row r="2566" spans="8:14" x14ac:dyDescent="0.25">
      <c r="H2566" s="294"/>
      <c r="I2566" s="294"/>
      <c r="J2566" s="294"/>
      <c r="L2566" s="97"/>
      <c r="M2566" s="97"/>
      <c r="N2566" s="97"/>
    </row>
    <row r="2567" spans="8:14" x14ac:dyDescent="0.25">
      <c r="H2567" s="294"/>
      <c r="I2567" s="294"/>
      <c r="J2567" s="294"/>
      <c r="L2567" s="97"/>
      <c r="M2567" s="97"/>
      <c r="N2567" s="97"/>
    </row>
    <row r="2568" spans="8:14" x14ac:dyDescent="0.25">
      <c r="H2568" s="294"/>
      <c r="I2568" s="294"/>
      <c r="J2568" s="294"/>
      <c r="L2568" s="97"/>
      <c r="M2568" s="97"/>
      <c r="N2568" s="97"/>
    </row>
    <row r="2569" spans="8:14" x14ac:dyDescent="0.25">
      <c r="H2569" s="294"/>
      <c r="I2569" s="294"/>
      <c r="J2569" s="294"/>
      <c r="L2569" s="97"/>
      <c r="M2569" s="97"/>
      <c r="N2569" s="97"/>
    </row>
    <row r="2570" spans="8:14" x14ac:dyDescent="0.25">
      <c r="H2570" s="294"/>
      <c r="I2570" s="294"/>
      <c r="J2570" s="294"/>
      <c r="L2570" s="97"/>
      <c r="M2570" s="97"/>
      <c r="N2570" s="97"/>
    </row>
    <row r="2571" spans="8:14" x14ac:dyDescent="0.25">
      <c r="H2571" s="294"/>
      <c r="I2571" s="294"/>
      <c r="J2571" s="294"/>
      <c r="L2571" s="97"/>
      <c r="M2571" s="97"/>
      <c r="N2571" s="97"/>
    </row>
    <row r="2572" spans="8:14" x14ac:dyDescent="0.25">
      <c r="H2572" s="294"/>
      <c r="I2572" s="294"/>
      <c r="J2572" s="294"/>
      <c r="L2572" s="97"/>
      <c r="M2572" s="97"/>
      <c r="N2572" s="97"/>
    </row>
    <row r="2573" spans="8:14" x14ac:dyDescent="0.25">
      <c r="H2573" s="294"/>
      <c r="I2573" s="294"/>
      <c r="J2573" s="294"/>
      <c r="L2573" s="97"/>
      <c r="M2573" s="97"/>
      <c r="N2573" s="97"/>
    </row>
    <row r="2574" spans="8:14" x14ac:dyDescent="0.25">
      <c r="H2574" s="294"/>
      <c r="I2574" s="294"/>
      <c r="J2574" s="294"/>
      <c r="L2574" s="97"/>
      <c r="M2574" s="97"/>
      <c r="N2574" s="97"/>
    </row>
    <row r="2575" spans="8:14" x14ac:dyDescent="0.25">
      <c r="H2575" s="294"/>
      <c r="I2575" s="294"/>
      <c r="J2575" s="294"/>
      <c r="L2575" s="97"/>
      <c r="M2575" s="97"/>
      <c r="N2575" s="97"/>
    </row>
    <row r="2576" spans="8:14" x14ac:dyDescent="0.25">
      <c r="H2576" s="294"/>
      <c r="I2576" s="294"/>
      <c r="J2576" s="294"/>
      <c r="L2576" s="97"/>
      <c r="M2576" s="97"/>
      <c r="N2576" s="97"/>
    </row>
    <row r="2577" spans="8:14" x14ac:dyDescent="0.25">
      <c r="H2577" s="294"/>
      <c r="I2577" s="294"/>
      <c r="J2577" s="294"/>
      <c r="L2577" s="97"/>
      <c r="M2577" s="97"/>
      <c r="N2577" s="97"/>
    </row>
    <row r="2578" spans="8:14" x14ac:dyDescent="0.25">
      <c r="H2578" s="294"/>
      <c r="I2578" s="294"/>
      <c r="J2578" s="294"/>
      <c r="L2578" s="97"/>
      <c r="M2578" s="97"/>
      <c r="N2578" s="97"/>
    </row>
    <row r="2579" spans="8:14" x14ac:dyDescent="0.25">
      <c r="H2579" s="294"/>
      <c r="I2579" s="294"/>
      <c r="J2579" s="294"/>
      <c r="L2579" s="97"/>
      <c r="M2579" s="97"/>
      <c r="N2579" s="97"/>
    </row>
    <row r="2580" spans="8:14" x14ac:dyDescent="0.25">
      <c r="H2580" s="294"/>
      <c r="I2580" s="294"/>
      <c r="J2580" s="294"/>
      <c r="L2580" s="97"/>
      <c r="M2580" s="97"/>
      <c r="N2580" s="97"/>
    </row>
    <row r="2581" spans="8:14" x14ac:dyDescent="0.25">
      <c r="H2581" s="294"/>
      <c r="I2581" s="294"/>
      <c r="J2581" s="294"/>
      <c r="L2581" s="97"/>
      <c r="M2581" s="97"/>
      <c r="N2581" s="97"/>
    </row>
    <row r="2582" spans="8:14" x14ac:dyDescent="0.25">
      <c r="H2582" s="294"/>
      <c r="I2582" s="294"/>
      <c r="J2582" s="294"/>
      <c r="L2582" s="97"/>
      <c r="M2582" s="97"/>
      <c r="N2582" s="97"/>
    </row>
    <row r="2583" spans="8:14" x14ac:dyDescent="0.25">
      <c r="H2583" s="294"/>
      <c r="I2583" s="294"/>
      <c r="J2583" s="294"/>
      <c r="L2583" s="97"/>
      <c r="M2583" s="97"/>
      <c r="N2583" s="97"/>
    </row>
    <row r="2584" spans="8:14" x14ac:dyDescent="0.25">
      <c r="H2584" s="294"/>
      <c r="I2584" s="294"/>
      <c r="J2584" s="294"/>
      <c r="L2584" s="97"/>
      <c r="M2584" s="97"/>
      <c r="N2584" s="97"/>
    </row>
    <row r="2585" spans="8:14" x14ac:dyDescent="0.25">
      <c r="H2585" s="294"/>
      <c r="I2585" s="294"/>
      <c r="J2585" s="294"/>
      <c r="L2585" s="97"/>
      <c r="M2585" s="97"/>
      <c r="N2585" s="97"/>
    </row>
    <row r="2586" spans="8:14" x14ac:dyDescent="0.25">
      <c r="H2586" s="294"/>
      <c r="I2586" s="294"/>
      <c r="J2586" s="294"/>
      <c r="L2586" s="97"/>
      <c r="M2586" s="97"/>
      <c r="N2586" s="97"/>
    </row>
    <row r="2587" spans="8:14" x14ac:dyDescent="0.25">
      <c r="H2587" s="294"/>
      <c r="I2587" s="294"/>
      <c r="J2587" s="294"/>
      <c r="L2587" s="97"/>
      <c r="M2587" s="97"/>
      <c r="N2587" s="97"/>
    </row>
    <row r="2588" spans="8:14" x14ac:dyDescent="0.25">
      <c r="H2588" s="294"/>
      <c r="I2588" s="294"/>
      <c r="J2588" s="294"/>
      <c r="L2588" s="97"/>
      <c r="M2588" s="97"/>
      <c r="N2588" s="97"/>
    </row>
    <row r="2589" spans="8:14" x14ac:dyDescent="0.25">
      <c r="H2589" s="294"/>
      <c r="I2589" s="294"/>
      <c r="J2589" s="294"/>
      <c r="L2589" s="97"/>
      <c r="M2589" s="97"/>
      <c r="N2589" s="97"/>
    </row>
    <row r="2590" spans="8:14" x14ac:dyDescent="0.25">
      <c r="H2590" s="294"/>
      <c r="I2590" s="294"/>
      <c r="J2590" s="294"/>
      <c r="L2590" s="97"/>
      <c r="M2590" s="97"/>
      <c r="N2590" s="97"/>
    </row>
    <row r="2591" spans="8:14" x14ac:dyDescent="0.25">
      <c r="H2591" s="294"/>
      <c r="I2591" s="294"/>
      <c r="J2591" s="294"/>
      <c r="L2591" s="97"/>
      <c r="M2591" s="97"/>
      <c r="N2591" s="97"/>
    </row>
    <row r="2592" spans="8:14" x14ac:dyDescent="0.25">
      <c r="H2592" s="294"/>
      <c r="I2592" s="294"/>
      <c r="J2592" s="294"/>
      <c r="L2592" s="97"/>
      <c r="M2592" s="97"/>
      <c r="N2592" s="97"/>
    </row>
    <row r="2593" spans="8:14" x14ac:dyDescent="0.25">
      <c r="H2593" s="294"/>
      <c r="I2593" s="294"/>
      <c r="J2593" s="294"/>
      <c r="L2593" s="97"/>
      <c r="M2593" s="97"/>
      <c r="N2593" s="97"/>
    </row>
    <row r="2594" spans="8:14" x14ac:dyDescent="0.25">
      <c r="H2594" s="294"/>
      <c r="I2594" s="294"/>
      <c r="J2594" s="294"/>
      <c r="L2594" s="97"/>
      <c r="M2594" s="97"/>
      <c r="N2594" s="97"/>
    </row>
    <row r="2595" spans="8:14" x14ac:dyDescent="0.25">
      <c r="H2595" s="294"/>
      <c r="I2595" s="294"/>
      <c r="J2595" s="294"/>
      <c r="L2595" s="97"/>
      <c r="M2595" s="97"/>
      <c r="N2595" s="97"/>
    </row>
    <row r="2596" spans="8:14" x14ac:dyDescent="0.25">
      <c r="H2596" s="294"/>
      <c r="I2596" s="294"/>
      <c r="J2596" s="294"/>
      <c r="L2596" s="97"/>
      <c r="M2596" s="97"/>
      <c r="N2596" s="97"/>
    </row>
    <row r="2597" spans="8:14" x14ac:dyDescent="0.25">
      <c r="H2597" s="294"/>
      <c r="I2597" s="294"/>
      <c r="J2597" s="294"/>
      <c r="L2597" s="97"/>
      <c r="M2597" s="97"/>
      <c r="N2597" s="97"/>
    </row>
    <row r="2598" spans="8:14" x14ac:dyDescent="0.25">
      <c r="H2598" s="294"/>
      <c r="I2598" s="294"/>
      <c r="J2598" s="294"/>
      <c r="L2598" s="97"/>
      <c r="M2598" s="97"/>
      <c r="N2598" s="97"/>
    </row>
    <row r="2599" spans="8:14" x14ac:dyDescent="0.25">
      <c r="H2599" s="294"/>
      <c r="I2599" s="294"/>
      <c r="J2599" s="294"/>
      <c r="L2599" s="97"/>
      <c r="M2599" s="97"/>
      <c r="N2599" s="97"/>
    </row>
    <row r="2600" spans="8:14" x14ac:dyDescent="0.25">
      <c r="H2600" s="294"/>
      <c r="I2600" s="294"/>
      <c r="J2600" s="294"/>
      <c r="L2600" s="97"/>
      <c r="M2600" s="97"/>
      <c r="N2600" s="97"/>
    </row>
    <row r="2601" spans="8:14" x14ac:dyDescent="0.25">
      <c r="H2601" s="294"/>
      <c r="I2601" s="294"/>
      <c r="J2601" s="294"/>
      <c r="L2601" s="97"/>
      <c r="M2601" s="97"/>
      <c r="N2601" s="97"/>
    </row>
    <row r="2602" spans="8:14" x14ac:dyDescent="0.25">
      <c r="H2602" s="294"/>
      <c r="I2602" s="294"/>
      <c r="J2602" s="294"/>
      <c r="L2602" s="97"/>
      <c r="M2602" s="97"/>
      <c r="N2602" s="97"/>
    </row>
    <row r="2603" spans="8:14" x14ac:dyDescent="0.25">
      <c r="H2603" s="294"/>
      <c r="I2603" s="294"/>
      <c r="J2603" s="294"/>
      <c r="L2603" s="97"/>
      <c r="M2603" s="97"/>
      <c r="N2603" s="97"/>
    </row>
    <row r="2604" spans="8:14" x14ac:dyDescent="0.25">
      <c r="H2604" s="294"/>
      <c r="I2604" s="294"/>
      <c r="J2604" s="294"/>
      <c r="L2604" s="97"/>
      <c r="M2604" s="97"/>
      <c r="N2604" s="97"/>
    </row>
    <row r="2605" spans="8:14" x14ac:dyDescent="0.25">
      <c r="H2605" s="294"/>
      <c r="I2605" s="294"/>
      <c r="J2605" s="294"/>
      <c r="L2605" s="97"/>
      <c r="M2605" s="97"/>
      <c r="N2605" s="97"/>
    </row>
    <row r="2606" spans="8:14" x14ac:dyDescent="0.25">
      <c r="H2606" s="294"/>
      <c r="I2606" s="294"/>
      <c r="J2606" s="294"/>
      <c r="L2606" s="97"/>
      <c r="M2606" s="97"/>
      <c r="N2606" s="97"/>
    </row>
    <row r="2607" spans="8:14" x14ac:dyDescent="0.25">
      <c r="H2607" s="294"/>
      <c r="I2607" s="294"/>
      <c r="J2607" s="294"/>
      <c r="L2607" s="97"/>
      <c r="M2607" s="97"/>
      <c r="N2607" s="97"/>
    </row>
    <row r="2608" spans="8:14" x14ac:dyDescent="0.25">
      <c r="H2608" s="294"/>
      <c r="I2608" s="294"/>
      <c r="J2608" s="294"/>
      <c r="L2608" s="97"/>
      <c r="M2608" s="97"/>
      <c r="N2608" s="97"/>
    </row>
    <row r="2609" spans="8:14" x14ac:dyDescent="0.25">
      <c r="H2609" s="294"/>
      <c r="I2609" s="294"/>
      <c r="J2609" s="294"/>
      <c r="L2609" s="97"/>
      <c r="M2609" s="97"/>
      <c r="N2609" s="97"/>
    </row>
    <row r="2610" spans="8:14" x14ac:dyDescent="0.25">
      <c r="H2610" s="294"/>
      <c r="I2610" s="294"/>
      <c r="J2610" s="294"/>
      <c r="L2610" s="97"/>
      <c r="M2610" s="97"/>
      <c r="N2610" s="97"/>
    </row>
    <row r="2611" spans="8:14" x14ac:dyDescent="0.25">
      <c r="H2611" s="294"/>
      <c r="I2611" s="294"/>
      <c r="J2611" s="294"/>
      <c r="L2611" s="97"/>
      <c r="M2611" s="97"/>
      <c r="N2611" s="97"/>
    </row>
    <row r="2612" spans="8:14" x14ac:dyDescent="0.25">
      <c r="H2612" s="294"/>
      <c r="I2612" s="294"/>
      <c r="J2612" s="294"/>
      <c r="L2612" s="97"/>
      <c r="M2612" s="97"/>
      <c r="N2612" s="97"/>
    </row>
    <row r="2613" spans="8:14" x14ac:dyDescent="0.25">
      <c r="H2613" s="294"/>
      <c r="I2613" s="294"/>
      <c r="J2613" s="294"/>
      <c r="L2613" s="97"/>
      <c r="M2613" s="97"/>
      <c r="N2613" s="97"/>
    </row>
    <row r="2614" spans="8:14" x14ac:dyDescent="0.25">
      <c r="H2614" s="294"/>
      <c r="I2614" s="294"/>
      <c r="J2614" s="294"/>
      <c r="L2614" s="97"/>
      <c r="M2614" s="97"/>
      <c r="N2614" s="97"/>
    </row>
    <row r="2615" spans="8:14" x14ac:dyDescent="0.25">
      <c r="H2615" s="294"/>
      <c r="I2615" s="294"/>
      <c r="J2615" s="294"/>
      <c r="L2615" s="97"/>
      <c r="M2615" s="97"/>
      <c r="N2615" s="97"/>
    </row>
    <row r="2616" spans="8:14" x14ac:dyDescent="0.25">
      <c r="H2616" s="294"/>
      <c r="I2616" s="294"/>
      <c r="J2616" s="294"/>
      <c r="L2616" s="97"/>
      <c r="M2616" s="97"/>
      <c r="N2616" s="97"/>
    </row>
    <row r="2617" spans="8:14" x14ac:dyDescent="0.25">
      <c r="H2617" s="294"/>
      <c r="I2617" s="294"/>
      <c r="J2617" s="294"/>
      <c r="L2617" s="97"/>
      <c r="M2617" s="97"/>
      <c r="N2617" s="97"/>
    </row>
    <row r="2618" spans="8:14" x14ac:dyDescent="0.25">
      <c r="H2618" s="294"/>
      <c r="I2618" s="294"/>
      <c r="J2618" s="294"/>
      <c r="L2618" s="97"/>
      <c r="M2618" s="97"/>
      <c r="N2618" s="97"/>
    </row>
    <row r="2619" spans="8:14" x14ac:dyDescent="0.25">
      <c r="H2619" s="294"/>
      <c r="I2619" s="294"/>
      <c r="J2619" s="294"/>
      <c r="L2619" s="97"/>
      <c r="M2619" s="97"/>
      <c r="N2619" s="97"/>
    </row>
    <row r="2620" spans="8:14" x14ac:dyDescent="0.25">
      <c r="H2620" s="294"/>
      <c r="I2620" s="294"/>
      <c r="J2620" s="294"/>
      <c r="L2620" s="97"/>
      <c r="M2620" s="97"/>
      <c r="N2620" s="97"/>
    </row>
    <row r="2621" spans="8:14" x14ac:dyDescent="0.25">
      <c r="H2621" s="294"/>
      <c r="I2621" s="294"/>
      <c r="J2621" s="294"/>
      <c r="L2621" s="97"/>
      <c r="M2621" s="97"/>
      <c r="N2621" s="97"/>
    </row>
    <row r="2622" spans="8:14" x14ac:dyDescent="0.25">
      <c r="H2622" s="294"/>
      <c r="I2622" s="294"/>
      <c r="J2622" s="294"/>
      <c r="L2622" s="97"/>
      <c r="M2622" s="97"/>
      <c r="N2622" s="97"/>
    </row>
    <row r="2623" spans="8:14" x14ac:dyDescent="0.25">
      <c r="H2623" s="294"/>
      <c r="I2623" s="294"/>
      <c r="J2623" s="294"/>
      <c r="L2623" s="97"/>
      <c r="M2623" s="97"/>
      <c r="N2623" s="97"/>
    </row>
    <row r="2624" spans="8:14" x14ac:dyDescent="0.25">
      <c r="H2624" s="294"/>
      <c r="I2624" s="294"/>
      <c r="J2624" s="294"/>
      <c r="L2624" s="97"/>
      <c r="M2624" s="97"/>
      <c r="N2624" s="97"/>
    </row>
    <row r="2625" spans="8:14" x14ac:dyDescent="0.25">
      <c r="H2625" s="294"/>
      <c r="I2625" s="294"/>
      <c r="J2625" s="294"/>
      <c r="L2625" s="97"/>
      <c r="M2625" s="97"/>
      <c r="N2625" s="97"/>
    </row>
    <row r="2626" spans="8:14" x14ac:dyDescent="0.25">
      <c r="H2626" s="294"/>
      <c r="I2626" s="294"/>
      <c r="J2626" s="294"/>
      <c r="L2626" s="97"/>
      <c r="M2626" s="97"/>
      <c r="N2626" s="97"/>
    </row>
    <row r="2627" spans="8:14" x14ac:dyDescent="0.25">
      <c r="H2627" s="294"/>
      <c r="I2627" s="294"/>
      <c r="J2627" s="294"/>
      <c r="L2627" s="97"/>
      <c r="M2627" s="97"/>
      <c r="N2627" s="97"/>
    </row>
    <row r="2628" spans="8:14" x14ac:dyDescent="0.25">
      <c r="H2628" s="294"/>
      <c r="I2628" s="294"/>
      <c r="J2628" s="294"/>
      <c r="L2628" s="97"/>
      <c r="M2628" s="97"/>
      <c r="N2628" s="97"/>
    </row>
    <row r="2629" spans="8:14" x14ac:dyDescent="0.25">
      <c r="H2629" s="294"/>
      <c r="I2629" s="294"/>
      <c r="J2629" s="294"/>
      <c r="L2629" s="97"/>
      <c r="M2629" s="97"/>
      <c r="N2629" s="97"/>
    </row>
    <row r="2630" spans="8:14" x14ac:dyDescent="0.25">
      <c r="H2630" s="294"/>
      <c r="I2630" s="294"/>
      <c r="J2630" s="294"/>
      <c r="L2630" s="97"/>
      <c r="M2630" s="97"/>
      <c r="N2630" s="97"/>
    </row>
    <row r="2631" spans="8:14" x14ac:dyDescent="0.25">
      <c r="H2631" s="294"/>
      <c r="I2631" s="294"/>
      <c r="J2631" s="294"/>
      <c r="L2631" s="97"/>
      <c r="M2631" s="97"/>
      <c r="N2631" s="97"/>
    </row>
    <row r="2632" spans="8:14" x14ac:dyDescent="0.25">
      <c r="H2632" s="294"/>
      <c r="I2632" s="294"/>
      <c r="J2632" s="294"/>
      <c r="L2632" s="97"/>
      <c r="M2632" s="97"/>
      <c r="N2632" s="97"/>
    </row>
    <row r="2633" spans="8:14" x14ac:dyDescent="0.25">
      <c r="H2633" s="294"/>
      <c r="I2633" s="294"/>
      <c r="J2633" s="294"/>
      <c r="L2633" s="97"/>
      <c r="M2633" s="97"/>
      <c r="N2633" s="97"/>
    </row>
    <row r="2634" spans="8:14" x14ac:dyDescent="0.25">
      <c r="H2634" s="294"/>
      <c r="I2634" s="294"/>
      <c r="J2634" s="294"/>
      <c r="L2634" s="97"/>
      <c r="M2634" s="97"/>
      <c r="N2634" s="97"/>
    </row>
    <row r="2635" spans="8:14" x14ac:dyDescent="0.25">
      <c r="H2635" s="294"/>
      <c r="I2635" s="294"/>
      <c r="J2635" s="294"/>
      <c r="L2635" s="97"/>
      <c r="M2635" s="97"/>
      <c r="N2635" s="97"/>
    </row>
    <row r="2636" spans="8:14" x14ac:dyDescent="0.25">
      <c r="H2636" s="294"/>
      <c r="I2636" s="294"/>
      <c r="J2636" s="294"/>
      <c r="L2636" s="97"/>
      <c r="M2636" s="97"/>
      <c r="N2636" s="97"/>
    </row>
    <row r="2637" spans="8:14" x14ac:dyDescent="0.25">
      <c r="H2637" s="294"/>
      <c r="I2637" s="294"/>
      <c r="J2637" s="294"/>
      <c r="L2637" s="97"/>
      <c r="M2637" s="97"/>
      <c r="N2637" s="97"/>
    </row>
    <row r="2638" spans="8:14" x14ac:dyDescent="0.25">
      <c r="H2638" s="294"/>
      <c r="I2638" s="294"/>
      <c r="J2638" s="294"/>
      <c r="L2638" s="97"/>
      <c r="M2638" s="97"/>
      <c r="N2638" s="97"/>
    </row>
    <row r="2639" spans="8:14" x14ac:dyDescent="0.25">
      <c r="H2639" s="294"/>
      <c r="I2639" s="294"/>
      <c r="J2639" s="294"/>
      <c r="L2639" s="97"/>
      <c r="M2639" s="97"/>
      <c r="N2639" s="97"/>
    </row>
    <row r="2640" spans="8:14" x14ac:dyDescent="0.25">
      <c r="H2640" s="294"/>
      <c r="I2640" s="294"/>
      <c r="J2640" s="294"/>
      <c r="L2640" s="97"/>
      <c r="M2640" s="97"/>
      <c r="N2640" s="97"/>
    </row>
    <row r="2641" spans="8:14" x14ac:dyDescent="0.25">
      <c r="H2641" s="294"/>
      <c r="I2641" s="294"/>
      <c r="J2641" s="294"/>
      <c r="L2641" s="97"/>
      <c r="M2641" s="97"/>
      <c r="N2641" s="97"/>
    </row>
    <row r="2642" spans="8:14" x14ac:dyDescent="0.25">
      <c r="H2642" s="294"/>
      <c r="I2642" s="294"/>
      <c r="J2642" s="294"/>
      <c r="L2642" s="97"/>
      <c r="M2642" s="97"/>
      <c r="N2642" s="97"/>
    </row>
    <row r="2643" spans="8:14" x14ac:dyDescent="0.25">
      <c r="H2643" s="294"/>
      <c r="I2643" s="294"/>
      <c r="J2643" s="294"/>
      <c r="L2643" s="97"/>
      <c r="M2643" s="97"/>
      <c r="N2643" s="97"/>
    </row>
    <row r="2644" spans="8:14" x14ac:dyDescent="0.25">
      <c r="H2644" s="294"/>
      <c r="I2644" s="294"/>
      <c r="J2644" s="294"/>
      <c r="L2644" s="97"/>
      <c r="M2644" s="97"/>
      <c r="N2644" s="97"/>
    </row>
    <row r="2645" spans="8:14" x14ac:dyDescent="0.25">
      <c r="H2645" s="294"/>
      <c r="I2645" s="294"/>
      <c r="J2645" s="294"/>
      <c r="L2645" s="97"/>
      <c r="M2645" s="97"/>
      <c r="N2645" s="97"/>
    </row>
    <row r="2646" spans="8:14" x14ac:dyDescent="0.25">
      <c r="H2646" s="294"/>
      <c r="I2646" s="294"/>
      <c r="J2646" s="294"/>
      <c r="L2646" s="97"/>
      <c r="M2646" s="97"/>
      <c r="N2646" s="97"/>
    </row>
    <row r="2647" spans="8:14" x14ac:dyDescent="0.25">
      <c r="H2647" s="294"/>
      <c r="I2647" s="294"/>
      <c r="J2647" s="294"/>
      <c r="L2647" s="97"/>
      <c r="M2647" s="97"/>
      <c r="N2647" s="97"/>
    </row>
    <row r="2648" spans="8:14" x14ac:dyDescent="0.25">
      <c r="H2648" s="294"/>
      <c r="I2648" s="294"/>
      <c r="J2648" s="294"/>
      <c r="L2648" s="97"/>
      <c r="M2648" s="97"/>
      <c r="N2648" s="97"/>
    </row>
    <row r="2649" spans="8:14" x14ac:dyDescent="0.25">
      <c r="H2649" s="294"/>
      <c r="I2649" s="294"/>
      <c r="J2649" s="294"/>
      <c r="L2649" s="97"/>
      <c r="M2649" s="97"/>
      <c r="N2649" s="97"/>
    </row>
    <row r="2650" spans="8:14" x14ac:dyDescent="0.25">
      <c r="H2650" s="294"/>
      <c r="I2650" s="294"/>
      <c r="J2650" s="294"/>
      <c r="L2650" s="97"/>
      <c r="M2650" s="97"/>
      <c r="N2650" s="97"/>
    </row>
    <row r="2651" spans="8:14" x14ac:dyDescent="0.25">
      <c r="H2651" s="294"/>
      <c r="I2651" s="294"/>
      <c r="J2651" s="294"/>
      <c r="L2651" s="97"/>
      <c r="M2651" s="97"/>
      <c r="N2651" s="97"/>
    </row>
    <row r="2652" spans="8:14" x14ac:dyDescent="0.25">
      <c r="H2652" s="294"/>
      <c r="I2652" s="294"/>
      <c r="J2652" s="294"/>
      <c r="L2652" s="97"/>
      <c r="M2652" s="97"/>
      <c r="N2652" s="97"/>
    </row>
    <row r="2653" spans="8:14" x14ac:dyDescent="0.25">
      <c r="H2653" s="294"/>
      <c r="I2653" s="294"/>
      <c r="J2653" s="294"/>
      <c r="L2653" s="97"/>
      <c r="M2653" s="97"/>
      <c r="N2653" s="97"/>
    </row>
    <row r="2654" spans="8:14" x14ac:dyDescent="0.25">
      <c r="H2654" s="294"/>
      <c r="I2654" s="294"/>
      <c r="J2654" s="294"/>
      <c r="L2654" s="97"/>
      <c r="M2654" s="97"/>
      <c r="N2654" s="97"/>
    </row>
    <row r="2655" spans="8:14" x14ac:dyDescent="0.25">
      <c r="H2655" s="294"/>
      <c r="I2655" s="294"/>
      <c r="J2655" s="294"/>
      <c r="L2655" s="97"/>
      <c r="M2655" s="97"/>
      <c r="N2655" s="97"/>
    </row>
    <row r="2656" spans="8:14" x14ac:dyDescent="0.25">
      <c r="H2656" s="294"/>
      <c r="I2656" s="294"/>
      <c r="J2656" s="294"/>
      <c r="L2656" s="97"/>
      <c r="M2656" s="97"/>
      <c r="N2656" s="97"/>
    </row>
    <row r="2657" spans="8:14" x14ac:dyDescent="0.25">
      <c r="H2657" s="294"/>
      <c r="I2657" s="294"/>
      <c r="J2657" s="294"/>
      <c r="L2657" s="97"/>
      <c r="M2657" s="97"/>
      <c r="N2657" s="97"/>
    </row>
    <row r="2658" spans="8:14" x14ac:dyDescent="0.25">
      <c r="H2658" s="294"/>
      <c r="I2658" s="294"/>
      <c r="J2658" s="294"/>
      <c r="L2658" s="97"/>
      <c r="M2658" s="97"/>
      <c r="N2658" s="97"/>
    </row>
    <row r="2659" spans="8:14" x14ac:dyDescent="0.25">
      <c r="H2659" s="294"/>
      <c r="I2659" s="294"/>
      <c r="J2659" s="294"/>
      <c r="L2659" s="97"/>
      <c r="M2659" s="97"/>
      <c r="N2659" s="97"/>
    </row>
    <row r="2660" spans="8:14" x14ac:dyDescent="0.25">
      <c r="H2660" s="294"/>
      <c r="I2660" s="294"/>
      <c r="J2660" s="294"/>
      <c r="L2660" s="97"/>
      <c r="M2660" s="97"/>
      <c r="N2660" s="97"/>
    </row>
    <row r="2661" spans="8:14" x14ac:dyDescent="0.25">
      <c r="H2661" s="294"/>
      <c r="I2661" s="294"/>
      <c r="J2661" s="294"/>
      <c r="L2661" s="97"/>
      <c r="M2661" s="97"/>
      <c r="N2661" s="97"/>
    </row>
    <row r="2662" spans="8:14" x14ac:dyDescent="0.25">
      <c r="H2662" s="294"/>
      <c r="I2662" s="294"/>
      <c r="J2662" s="294"/>
      <c r="L2662" s="97"/>
      <c r="M2662" s="97"/>
      <c r="N2662" s="97"/>
    </row>
    <row r="2663" spans="8:14" x14ac:dyDescent="0.25">
      <c r="H2663" s="294"/>
      <c r="I2663" s="294"/>
      <c r="J2663" s="294"/>
      <c r="L2663" s="97"/>
      <c r="M2663" s="97"/>
      <c r="N2663" s="97"/>
    </row>
    <row r="2664" spans="8:14" x14ac:dyDescent="0.25">
      <c r="H2664" s="294"/>
      <c r="I2664" s="294"/>
      <c r="J2664" s="294"/>
      <c r="L2664" s="97"/>
      <c r="M2664" s="97"/>
      <c r="N2664" s="97"/>
    </row>
    <row r="2665" spans="8:14" x14ac:dyDescent="0.25">
      <c r="H2665" s="294"/>
      <c r="I2665" s="294"/>
      <c r="J2665" s="294"/>
      <c r="L2665" s="97"/>
      <c r="M2665" s="97"/>
      <c r="N2665" s="97"/>
    </row>
    <row r="2666" spans="8:14" x14ac:dyDescent="0.25">
      <c r="H2666" s="294"/>
      <c r="I2666" s="294"/>
      <c r="J2666" s="294"/>
      <c r="L2666" s="97"/>
      <c r="M2666" s="97"/>
      <c r="N2666" s="97"/>
    </row>
    <row r="2667" spans="8:14" x14ac:dyDescent="0.25">
      <c r="H2667" s="294"/>
      <c r="I2667" s="294"/>
      <c r="J2667" s="294"/>
      <c r="L2667" s="97"/>
      <c r="M2667" s="97"/>
      <c r="N2667" s="97"/>
    </row>
    <row r="2668" spans="8:14" x14ac:dyDescent="0.25">
      <c r="H2668" s="294"/>
      <c r="I2668" s="294"/>
      <c r="J2668" s="294"/>
      <c r="L2668" s="97"/>
      <c r="M2668" s="97"/>
      <c r="N2668" s="97"/>
    </row>
    <row r="2669" spans="8:14" x14ac:dyDescent="0.25">
      <c r="H2669" s="294"/>
      <c r="I2669" s="294"/>
      <c r="J2669" s="294"/>
      <c r="L2669" s="97"/>
      <c r="M2669" s="97"/>
      <c r="N2669" s="97"/>
    </row>
    <row r="2670" spans="8:14" x14ac:dyDescent="0.25">
      <c r="H2670" s="294"/>
      <c r="I2670" s="294"/>
      <c r="J2670" s="294"/>
      <c r="L2670" s="97"/>
      <c r="M2670" s="97"/>
      <c r="N2670" s="97"/>
    </row>
    <row r="2671" spans="8:14" x14ac:dyDescent="0.25">
      <c r="H2671" s="294"/>
      <c r="I2671" s="294"/>
      <c r="J2671" s="294"/>
      <c r="L2671" s="97"/>
      <c r="M2671" s="97"/>
      <c r="N2671" s="97"/>
    </row>
    <row r="2672" spans="8:14" x14ac:dyDescent="0.25">
      <c r="H2672" s="294"/>
      <c r="I2672" s="294"/>
      <c r="J2672" s="294"/>
      <c r="L2672" s="97"/>
      <c r="M2672" s="97"/>
      <c r="N2672" s="97"/>
    </row>
    <row r="2673" spans="8:14" x14ac:dyDescent="0.25">
      <c r="H2673" s="294"/>
      <c r="I2673" s="294"/>
      <c r="J2673" s="294"/>
      <c r="L2673" s="97"/>
      <c r="M2673" s="97"/>
      <c r="N2673" s="97"/>
    </row>
    <row r="2674" spans="8:14" x14ac:dyDescent="0.25">
      <c r="H2674" s="294"/>
      <c r="I2674" s="294"/>
      <c r="J2674" s="294"/>
      <c r="L2674" s="97"/>
      <c r="M2674" s="97"/>
      <c r="N2674" s="97"/>
    </row>
    <row r="2675" spans="8:14" x14ac:dyDescent="0.25">
      <c r="H2675" s="294"/>
      <c r="I2675" s="294"/>
      <c r="J2675" s="294"/>
      <c r="L2675" s="97"/>
      <c r="M2675" s="97"/>
      <c r="N2675" s="97"/>
    </row>
    <row r="2676" spans="8:14" x14ac:dyDescent="0.25">
      <c r="H2676" s="294"/>
      <c r="I2676" s="294"/>
      <c r="J2676" s="294"/>
      <c r="L2676" s="97"/>
      <c r="M2676" s="97"/>
      <c r="N2676" s="97"/>
    </row>
    <row r="2677" spans="8:14" x14ac:dyDescent="0.25">
      <c r="H2677" s="294"/>
      <c r="I2677" s="294"/>
      <c r="J2677" s="294"/>
      <c r="L2677" s="97"/>
      <c r="M2677" s="97"/>
      <c r="N2677" s="97"/>
    </row>
    <row r="2678" spans="8:14" x14ac:dyDescent="0.25">
      <c r="H2678" s="294"/>
      <c r="I2678" s="294"/>
      <c r="J2678" s="294"/>
      <c r="L2678" s="97"/>
      <c r="M2678" s="97"/>
      <c r="N2678" s="97"/>
    </row>
    <row r="2679" spans="8:14" x14ac:dyDescent="0.25">
      <c r="H2679" s="294"/>
      <c r="I2679" s="294"/>
      <c r="J2679" s="294"/>
      <c r="L2679" s="97"/>
      <c r="M2679" s="97"/>
      <c r="N2679" s="97"/>
    </row>
    <row r="2680" spans="8:14" x14ac:dyDescent="0.25">
      <c r="H2680" s="294"/>
      <c r="I2680" s="294"/>
      <c r="J2680" s="294"/>
      <c r="L2680" s="97"/>
      <c r="M2680" s="97"/>
      <c r="N2680" s="97"/>
    </row>
    <row r="2681" spans="8:14" x14ac:dyDescent="0.25">
      <c r="H2681" s="294"/>
      <c r="I2681" s="294"/>
      <c r="J2681" s="294"/>
      <c r="L2681" s="97"/>
      <c r="M2681" s="97"/>
      <c r="N2681" s="97"/>
    </row>
    <row r="2682" spans="8:14" x14ac:dyDescent="0.25">
      <c r="H2682" s="294"/>
      <c r="I2682" s="294"/>
      <c r="J2682" s="294"/>
      <c r="L2682" s="97"/>
      <c r="M2682" s="97"/>
      <c r="N2682" s="97"/>
    </row>
    <row r="2683" spans="8:14" x14ac:dyDescent="0.25">
      <c r="H2683" s="294"/>
      <c r="I2683" s="294"/>
      <c r="J2683" s="294"/>
      <c r="L2683" s="97"/>
      <c r="M2683" s="97"/>
      <c r="N2683" s="97"/>
    </row>
    <row r="2684" spans="8:14" x14ac:dyDescent="0.25">
      <c r="H2684" s="294"/>
      <c r="I2684" s="294"/>
      <c r="J2684" s="294"/>
      <c r="L2684" s="97"/>
      <c r="M2684" s="97"/>
      <c r="N2684" s="97"/>
    </row>
    <row r="2685" spans="8:14" x14ac:dyDescent="0.25">
      <c r="H2685" s="294"/>
      <c r="I2685" s="294"/>
      <c r="J2685" s="294"/>
      <c r="L2685" s="97"/>
      <c r="M2685" s="97"/>
      <c r="N2685" s="97"/>
    </row>
    <row r="2686" spans="8:14" x14ac:dyDescent="0.25">
      <c r="H2686" s="294"/>
      <c r="I2686" s="294"/>
      <c r="J2686" s="294"/>
      <c r="L2686" s="97"/>
      <c r="M2686" s="97"/>
      <c r="N2686" s="97"/>
    </row>
    <row r="2687" spans="8:14" x14ac:dyDescent="0.25">
      <c r="H2687" s="294"/>
      <c r="I2687" s="294"/>
      <c r="J2687" s="294"/>
      <c r="L2687" s="97"/>
      <c r="M2687" s="97"/>
      <c r="N2687" s="97"/>
    </row>
    <row r="2688" spans="8:14" x14ac:dyDescent="0.25">
      <c r="H2688" s="294"/>
      <c r="I2688" s="294"/>
      <c r="J2688" s="294"/>
      <c r="L2688" s="97"/>
      <c r="M2688" s="97"/>
      <c r="N2688" s="97"/>
    </row>
    <row r="2689" spans="8:14" x14ac:dyDescent="0.25">
      <c r="H2689" s="294"/>
      <c r="I2689" s="294"/>
      <c r="J2689" s="294"/>
      <c r="L2689" s="97"/>
      <c r="M2689" s="97"/>
      <c r="N2689" s="97"/>
    </row>
    <row r="2690" spans="8:14" x14ac:dyDescent="0.25">
      <c r="H2690" s="294"/>
      <c r="I2690" s="294"/>
      <c r="J2690" s="294"/>
      <c r="L2690" s="97"/>
      <c r="M2690" s="97"/>
      <c r="N2690" s="97"/>
    </row>
    <row r="2691" spans="8:14" x14ac:dyDescent="0.25">
      <c r="H2691" s="294"/>
      <c r="I2691" s="294"/>
      <c r="J2691" s="294"/>
      <c r="L2691" s="97"/>
      <c r="M2691" s="97"/>
      <c r="N2691" s="97"/>
    </row>
    <row r="2692" spans="8:14" x14ac:dyDescent="0.25">
      <c r="H2692" s="294"/>
      <c r="I2692" s="294"/>
      <c r="J2692" s="294"/>
      <c r="L2692" s="97"/>
      <c r="M2692" s="97"/>
      <c r="N2692" s="97"/>
    </row>
    <row r="2693" spans="8:14" x14ac:dyDescent="0.25">
      <c r="H2693" s="294"/>
      <c r="I2693" s="294"/>
      <c r="J2693" s="294"/>
      <c r="L2693" s="97"/>
      <c r="M2693" s="97"/>
      <c r="N2693" s="97"/>
    </row>
    <row r="2694" spans="8:14" x14ac:dyDescent="0.25">
      <c r="H2694" s="294"/>
      <c r="I2694" s="294"/>
      <c r="J2694" s="294"/>
      <c r="L2694" s="97"/>
      <c r="M2694" s="97"/>
      <c r="N2694" s="97"/>
    </row>
    <row r="2695" spans="8:14" x14ac:dyDescent="0.25">
      <c r="H2695" s="294"/>
      <c r="I2695" s="294"/>
      <c r="J2695" s="294"/>
      <c r="L2695" s="97"/>
      <c r="M2695" s="97"/>
      <c r="N2695" s="97"/>
    </row>
    <row r="2696" spans="8:14" x14ac:dyDescent="0.25">
      <c r="H2696" s="294"/>
      <c r="I2696" s="294"/>
      <c r="J2696" s="294"/>
      <c r="L2696" s="97"/>
      <c r="M2696" s="97"/>
      <c r="N2696" s="97"/>
    </row>
    <row r="2697" spans="8:14" x14ac:dyDescent="0.25">
      <c r="H2697" s="294"/>
      <c r="I2697" s="294"/>
      <c r="J2697" s="294"/>
      <c r="L2697" s="97"/>
      <c r="M2697" s="97"/>
      <c r="N2697" s="97"/>
    </row>
    <row r="2698" spans="8:14" x14ac:dyDescent="0.25">
      <c r="H2698" s="294"/>
      <c r="I2698" s="294"/>
      <c r="J2698" s="294"/>
      <c r="L2698" s="97"/>
      <c r="M2698" s="97"/>
      <c r="N2698" s="97"/>
    </row>
    <row r="2699" spans="8:14" x14ac:dyDescent="0.25">
      <c r="H2699" s="294"/>
      <c r="I2699" s="294"/>
      <c r="J2699" s="294"/>
      <c r="L2699" s="97"/>
      <c r="M2699" s="97"/>
      <c r="N2699" s="97"/>
    </row>
    <row r="2700" spans="8:14" x14ac:dyDescent="0.25">
      <c r="H2700" s="294"/>
      <c r="I2700" s="294"/>
      <c r="J2700" s="294"/>
      <c r="L2700" s="97"/>
      <c r="M2700" s="97"/>
      <c r="N2700" s="97"/>
    </row>
    <row r="2701" spans="8:14" x14ac:dyDescent="0.25">
      <c r="H2701" s="294"/>
      <c r="I2701" s="294"/>
      <c r="J2701" s="294"/>
      <c r="L2701" s="97"/>
      <c r="M2701" s="97"/>
      <c r="N2701" s="97"/>
    </row>
    <row r="2702" spans="8:14" x14ac:dyDescent="0.25">
      <c r="H2702" s="294"/>
      <c r="I2702" s="294"/>
      <c r="J2702" s="294"/>
      <c r="L2702" s="97"/>
      <c r="M2702" s="97"/>
      <c r="N2702" s="97"/>
    </row>
    <row r="2703" spans="8:14" x14ac:dyDescent="0.25">
      <c r="H2703" s="294"/>
      <c r="I2703" s="294"/>
      <c r="J2703" s="294"/>
      <c r="L2703" s="97"/>
      <c r="M2703" s="97"/>
      <c r="N2703" s="97"/>
    </row>
    <row r="2704" spans="8:14" x14ac:dyDescent="0.25">
      <c r="H2704" s="294"/>
      <c r="I2704" s="294"/>
      <c r="J2704" s="294"/>
      <c r="L2704" s="97"/>
      <c r="M2704" s="97"/>
      <c r="N2704" s="97"/>
    </row>
    <row r="2705" spans="8:14" x14ac:dyDescent="0.25">
      <c r="H2705" s="294"/>
      <c r="I2705" s="294"/>
      <c r="J2705" s="294"/>
      <c r="L2705" s="97"/>
      <c r="M2705" s="97"/>
      <c r="N2705" s="97"/>
    </row>
    <row r="2706" spans="8:14" x14ac:dyDescent="0.25">
      <c r="H2706" s="294"/>
      <c r="I2706" s="294"/>
      <c r="J2706" s="294"/>
      <c r="L2706" s="97"/>
      <c r="M2706" s="97"/>
      <c r="N2706" s="97"/>
    </row>
    <row r="2707" spans="8:14" x14ac:dyDescent="0.25">
      <c r="H2707" s="294"/>
      <c r="I2707" s="294"/>
      <c r="J2707" s="294"/>
      <c r="L2707" s="97"/>
      <c r="M2707" s="97"/>
      <c r="N2707" s="97"/>
    </row>
    <row r="2708" spans="8:14" x14ac:dyDescent="0.25">
      <c r="H2708" s="294"/>
      <c r="I2708" s="294"/>
      <c r="J2708" s="294"/>
      <c r="L2708" s="97"/>
      <c r="M2708" s="97"/>
      <c r="N2708" s="97"/>
    </row>
    <row r="2709" spans="8:14" x14ac:dyDescent="0.25">
      <c r="H2709" s="294"/>
      <c r="I2709" s="294"/>
      <c r="J2709" s="294"/>
      <c r="L2709" s="97"/>
      <c r="M2709" s="97"/>
      <c r="N2709" s="97"/>
    </row>
    <row r="2710" spans="8:14" x14ac:dyDescent="0.25">
      <c r="H2710" s="294"/>
      <c r="I2710" s="294"/>
      <c r="J2710" s="294"/>
      <c r="L2710" s="97"/>
      <c r="M2710" s="97"/>
      <c r="N2710" s="97"/>
    </row>
    <row r="2711" spans="8:14" x14ac:dyDescent="0.25">
      <c r="H2711" s="294"/>
      <c r="I2711" s="294"/>
      <c r="J2711" s="294"/>
      <c r="L2711" s="97"/>
      <c r="M2711" s="97"/>
      <c r="N2711" s="97"/>
    </row>
    <row r="2712" spans="8:14" x14ac:dyDescent="0.25">
      <c r="H2712" s="294"/>
      <c r="I2712" s="294"/>
      <c r="J2712" s="294"/>
      <c r="L2712" s="97"/>
      <c r="M2712" s="97"/>
      <c r="N2712" s="97"/>
    </row>
    <row r="2713" spans="8:14" x14ac:dyDescent="0.25">
      <c r="H2713" s="294"/>
      <c r="I2713" s="294"/>
      <c r="J2713" s="294"/>
      <c r="L2713" s="97"/>
      <c r="M2713" s="97"/>
      <c r="N2713" s="97"/>
    </row>
    <row r="2714" spans="8:14" x14ac:dyDescent="0.25">
      <c r="H2714" s="294"/>
      <c r="I2714" s="294"/>
      <c r="J2714" s="294"/>
      <c r="L2714" s="97"/>
      <c r="M2714" s="97"/>
      <c r="N2714" s="97"/>
    </row>
    <row r="2715" spans="8:14" x14ac:dyDescent="0.25">
      <c r="H2715" s="294"/>
      <c r="I2715" s="294"/>
      <c r="J2715" s="294"/>
      <c r="L2715" s="97"/>
      <c r="M2715" s="97"/>
      <c r="N2715" s="97"/>
    </row>
    <row r="2716" spans="8:14" x14ac:dyDescent="0.25">
      <c r="H2716" s="294"/>
      <c r="I2716" s="294"/>
      <c r="J2716" s="294"/>
      <c r="L2716" s="97"/>
      <c r="M2716" s="97"/>
      <c r="N2716" s="97"/>
    </row>
    <row r="2717" spans="8:14" x14ac:dyDescent="0.25">
      <c r="H2717" s="294"/>
      <c r="I2717" s="294"/>
      <c r="J2717" s="294"/>
      <c r="L2717" s="97"/>
      <c r="M2717" s="97"/>
      <c r="N2717" s="97"/>
    </row>
    <row r="2718" spans="8:14" x14ac:dyDescent="0.25">
      <c r="H2718" s="294"/>
      <c r="I2718" s="294"/>
      <c r="J2718" s="294"/>
      <c r="L2718" s="97"/>
      <c r="M2718" s="97"/>
      <c r="N2718" s="97"/>
    </row>
    <row r="2719" spans="8:14" x14ac:dyDescent="0.25">
      <c r="H2719" s="294"/>
      <c r="I2719" s="294"/>
      <c r="J2719" s="294"/>
      <c r="L2719" s="97"/>
      <c r="M2719" s="97"/>
      <c r="N2719" s="97"/>
    </row>
    <row r="2720" spans="8:14" x14ac:dyDescent="0.25">
      <c r="H2720" s="294"/>
      <c r="I2720" s="294"/>
      <c r="J2720" s="294"/>
      <c r="L2720" s="97"/>
      <c r="M2720" s="97"/>
      <c r="N2720" s="97"/>
    </row>
    <row r="2721" spans="8:14" x14ac:dyDescent="0.25">
      <c r="H2721" s="294"/>
      <c r="I2721" s="294"/>
      <c r="J2721" s="294"/>
      <c r="L2721" s="97"/>
      <c r="M2721" s="97"/>
      <c r="N2721" s="97"/>
    </row>
    <row r="2722" spans="8:14" x14ac:dyDescent="0.25">
      <c r="H2722" s="294"/>
      <c r="I2722" s="294"/>
      <c r="J2722" s="294"/>
      <c r="L2722" s="97"/>
      <c r="M2722" s="97"/>
      <c r="N2722" s="97"/>
    </row>
    <row r="2723" spans="8:14" x14ac:dyDescent="0.25">
      <c r="H2723" s="294"/>
      <c r="I2723" s="294"/>
      <c r="J2723" s="294"/>
      <c r="L2723" s="97"/>
      <c r="M2723" s="97"/>
      <c r="N2723" s="97"/>
    </row>
    <row r="2724" spans="8:14" x14ac:dyDescent="0.25">
      <c r="H2724" s="294"/>
      <c r="I2724" s="294"/>
      <c r="J2724" s="294"/>
      <c r="L2724" s="97"/>
      <c r="M2724" s="97"/>
      <c r="N2724" s="97"/>
    </row>
    <row r="2725" spans="8:14" x14ac:dyDescent="0.25">
      <c r="H2725" s="294"/>
      <c r="I2725" s="294"/>
      <c r="J2725" s="294"/>
      <c r="L2725" s="97"/>
      <c r="M2725" s="97"/>
      <c r="N2725" s="97"/>
    </row>
    <row r="2726" spans="8:14" x14ac:dyDescent="0.25">
      <c r="H2726" s="294"/>
      <c r="I2726" s="294"/>
      <c r="J2726" s="294"/>
      <c r="L2726" s="97"/>
      <c r="M2726" s="97"/>
      <c r="N2726" s="97"/>
    </row>
    <row r="2727" spans="8:14" x14ac:dyDescent="0.25">
      <c r="H2727" s="294"/>
      <c r="I2727" s="294"/>
      <c r="J2727" s="294"/>
      <c r="L2727" s="97"/>
      <c r="M2727" s="97"/>
      <c r="N2727" s="97"/>
    </row>
    <row r="2728" spans="8:14" x14ac:dyDescent="0.25">
      <c r="H2728" s="294"/>
      <c r="I2728" s="294"/>
      <c r="J2728" s="294"/>
      <c r="L2728" s="97"/>
      <c r="M2728" s="97"/>
      <c r="N2728" s="97"/>
    </row>
    <row r="2729" spans="8:14" x14ac:dyDescent="0.25">
      <c r="H2729" s="294"/>
      <c r="I2729" s="294"/>
      <c r="J2729" s="294"/>
      <c r="L2729" s="97"/>
      <c r="M2729" s="97"/>
      <c r="N2729" s="97"/>
    </row>
    <row r="2730" spans="8:14" x14ac:dyDescent="0.25">
      <c r="H2730" s="294"/>
      <c r="I2730" s="294"/>
      <c r="J2730" s="294"/>
      <c r="L2730" s="97"/>
      <c r="M2730" s="97"/>
      <c r="N2730" s="97"/>
    </row>
    <row r="2731" spans="8:14" x14ac:dyDescent="0.25">
      <c r="H2731" s="294"/>
      <c r="I2731" s="294"/>
      <c r="J2731" s="294"/>
      <c r="L2731" s="97"/>
      <c r="M2731" s="97"/>
      <c r="N2731" s="97"/>
    </row>
    <row r="2732" spans="8:14" x14ac:dyDescent="0.25">
      <c r="H2732" s="294"/>
      <c r="I2732" s="294"/>
      <c r="J2732" s="294"/>
      <c r="L2732" s="97"/>
      <c r="M2732" s="97"/>
      <c r="N2732" s="97"/>
    </row>
    <row r="2733" spans="8:14" x14ac:dyDescent="0.25">
      <c r="H2733" s="294"/>
      <c r="I2733" s="294"/>
      <c r="J2733" s="294"/>
      <c r="L2733" s="97"/>
      <c r="M2733" s="97"/>
      <c r="N2733" s="97"/>
    </row>
    <row r="2734" spans="8:14" x14ac:dyDescent="0.25">
      <c r="H2734" s="294"/>
      <c r="I2734" s="294"/>
      <c r="J2734" s="294"/>
      <c r="L2734" s="97"/>
      <c r="M2734" s="97"/>
      <c r="N2734" s="97"/>
    </row>
    <row r="2735" spans="8:14" x14ac:dyDescent="0.25">
      <c r="H2735" s="294"/>
      <c r="I2735" s="294"/>
      <c r="J2735" s="294"/>
      <c r="L2735" s="97"/>
      <c r="M2735" s="97"/>
      <c r="N2735" s="97"/>
    </row>
    <row r="2736" spans="8:14" x14ac:dyDescent="0.25">
      <c r="H2736" s="294"/>
      <c r="I2736" s="294"/>
      <c r="J2736" s="294"/>
      <c r="L2736" s="97"/>
      <c r="M2736" s="97"/>
      <c r="N2736" s="97"/>
    </row>
    <row r="2737" spans="8:14" x14ac:dyDescent="0.25">
      <c r="H2737" s="294"/>
      <c r="I2737" s="294"/>
      <c r="J2737" s="294"/>
      <c r="L2737" s="97"/>
      <c r="M2737" s="97"/>
      <c r="N2737" s="97"/>
    </row>
    <row r="2738" spans="8:14" x14ac:dyDescent="0.25">
      <c r="H2738" s="294"/>
      <c r="I2738" s="294"/>
      <c r="J2738" s="294"/>
      <c r="L2738" s="97"/>
      <c r="M2738" s="97"/>
      <c r="N2738" s="97"/>
    </row>
    <row r="2739" spans="8:14" x14ac:dyDescent="0.25">
      <c r="H2739" s="294"/>
      <c r="I2739" s="294"/>
      <c r="J2739" s="294"/>
      <c r="L2739" s="97"/>
      <c r="M2739" s="97"/>
      <c r="N2739" s="97"/>
    </row>
    <row r="2740" spans="8:14" x14ac:dyDescent="0.25">
      <c r="H2740" s="294"/>
      <c r="I2740" s="294"/>
      <c r="J2740" s="294"/>
      <c r="L2740" s="97"/>
      <c r="M2740" s="97"/>
      <c r="N2740" s="97"/>
    </row>
    <row r="2741" spans="8:14" x14ac:dyDescent="0.25">
      <c r="H2741" s="294"/>
      <c r="I2741" s="294"/>
      <c r="J2741" s="294"/>
      <c r="L2741" s="97"/>
      <c r="M2741" s="97"/>
      <c r="N2741" s="97"/>
    </row>
    <row r="2742" spans="8:14" x14ac:dyDescent="0.25">
      <c r="H2742" s="294"/>
      <c r="I2742" s="294"/>
      <c r="J2742" s="294"/>
      <c r="L2742" s="97"/>
      <c r="M2742" s="97"/>
      <c r="N2742" s="97"/>
    </row>
    <row r="2743" spans="8:14" x14ac:dyDescent="0.25">
      <c r="H2743" s="294"/>
      <c r="I2743" s="294"/>
      <c r="J2743" s="294"/>
      <c r="L2743" s="97"/>
      <c r="M2743" s="97"/>
      <c r="N2743" s="97"/>
    </row>
    <row r="2744" spans="8:14" x14ac:dyDescent="0.25">
      <c r="H2744" s="294"/>
      <c r="I2744" s="294"/>
      <c r="J2744" s="294"/>
      <c r="L2744" s="97"/>
      <c r="M2744" s="97"/>
      <c r="N2744" s="97"/>
    </row>
    <row r="2745" spans="8:14" x14ac:dyDescent="0.25">
      <c r="H2745" s="294"/>
      <c r="I2745" s="294"/>
      <c r="J2745" s="294"/>
      <c r="L2745" s="97"/>
      <c r="M2745" s="97"/>
      <c r="N2745" s="97"/>
    </row>
    <row r="2746" spans="8:14" x14ac:dyDescent="0.25">
      <c r="H2746" s="294"/>
      <c r="I2746" s="294"/>
      <c r="J2746" s="294"/>
      <c r="L2746" s="97"/>
      <c r="M2746" s="97"/>
      <c r="N2746" s="97"/>
    </row>
    <row r="2747" spans="8:14" x14ac:dyDescent="0.25">
      <c r="H2747" s="294"/>
      <c r="I2747" s="294"/>
      <c r="J2747" s="294"/>
      <c r="L2747" s="97"/>
      <c r="M2747" s="97"/>
      <c r="N2747" s="97"/>
    </row>
    <row r="2748" spans="8:14" x14ac:dyDescent="0.25">
      <c r="H2748" s="294"/>
      <c r="I2748" s="294"/>
      <c r="J2748" s="294"/>
      <c r="L2748" s="97"/>
      <c r="M2748" s="97"/>
      <c r="N2748" s="97"/>
    </row>
    <row r="2749" spans="8:14" x14ac:dyDescent="0.25">
      <c r="H2749" s="294"/>
      <c r="I2749" s="294"/>
      <c r="J2749" s="294"/>
      <c r="L2749" s="97"/>
      <c r="M2749" s="97"/>
      <c r="N2749" s="97"/>
    </row>
    <row r="2750" spans="8:14" x14ac:dyDescent="0.25">
      <c r="H2750" s="294"/>
      <c r="I2750" s="294"/>
      <c r="J2750" s="294"/>
      <c r="L2750" s="97"/>
      <c r="M2750" s="97"/>
      <c r="N2750" s="97"/>
    </row>
    <row r="2751" spans="8:14" x14ac:dyDescent="0.25">
      <c r="H2751" s="294"/>
      <c r="I2751" s="294"/>
      <c r="J2751" s="294"/>
      <c r="L2751" s="97"/>
      <c r="M2751" s="97"/>
      <c r="N2751" s="97"/>
    </row>
    <row r="2752" spans="8:14" x14ac:dyDescent="0.25">
      <c r="H2752" s="294"/>
      <c r="I2752" s="294"/>
      <c r="J2752" s="294"/>
      <c r="L2752" s="97"/>
      <c r="M2752" s="97"/>
      <c r="N2752" s="97"/>
    </row>
    <row r="2753" spans="8:14" x14ac:dyDescent="0.25">
      <c r="H2753" s="294"/>
      <c r="I2753" s="294"/>
      <c r="J2753" s="294"/>
      <c r="L2753" s="97"/>
      <c r="M2753" s="97"/>
      <c r="N2753" s="97"/>
    </row>
    <row r="2754" spans="8:14" x14ac:dyDescent="0.25">
      <c r="H2754" s="294"/>
      <c r="I2754" s="294"/>
      <c r="J2754" s="294"/>
      <c r="L2754" s="97"/>
      <c r="M2754" s="97"/>
      <c r="N2754" s="97"/>
    </row>
    <row r="2755" spans="8:14" x14ac:dyDescent="0.25">
      <c r="H2755" s="294"/>
      <c r="I2755" s="294"/>
      <c r="J2755" s="294"/>
      <c r="L2755" s="97"/>
      <c r="M2755" s="97"/>
      <c r="N2755" s="97"/>
    </row>
    <row r="2756" spans="8:14" x14ac:dyDescent="0.25">
      <c r="H2756" s="294"/>
      <c r="I2756" s="294"/>
      <c r="J2756" s="294"/>
      <c r="L2756" s="97"/>
      <c r="M2756" s="97"/>
      <c r="N2756" s="97"/>
    </row>
    <row r="2757" spans="8:14" x14ac:dyDescent="0.25">
      <c r="H2757" s="294"/>
      <c r="I2757" s="294"/>
      <c r="J2757" s="294"/>
      <c r="L2757" s="97"/>
      <c r="M2757" s="97"/>
      <c r="N2757" s="97"/>
    </row>
    <row r="2758" spans="8:14" x14ac:dyDescent="0.25">
      <c r="H2758" s="294"/>
      <c r="I2758" s="294"/>
      <c r="J2758" s="294"/>
      <c r="L2758" s="97"/>
      <c r="M2758" s="97"/>
      <c r="N2758" s="97"/>
    </row>
    <row r="2759" spans="8:14" x14ac:dyDescent="0.25">
      <c r="H2759" s="294"/>
      <c r="I2759" s="294"/>
      <c r="J2759" s="294"/>
      <c r="L2759" s="97"/>
      <c r="M2759" s="97"/>
      <c r="N2759" s="97"/>
    </row>
    <row r="2760" spans="8:14" x14ac:dyDescent="0.25">
      <c r="H2760" s="294"/>
      <c r="I2760" s="294"/>
      <c r="J2760" s="294"/>
      <c r="L2760" s="97"/>
      <c r="M2760" s="97"/>
      <c r="N2760" s="97"/>
    </row>
    <row r="2761" spans="8:14" x14ac:dyDescent="0.25">
      <c r="H2761" s="294"/>
      <c r="I2761" s="294"/>
      <c r="J2761" s="294"/>
      <c r="L2761" s="97"/>
      <c r="M2761" s="97"/>
      <c r="N2761" s="97"/>
    </row>
    <row r="2762" spans="8:14" x14ac:dyDescent="0.25">
      <c r="H2762" s="294"/>
      <c r="I2762" s="294"/>
      <c r="J2762" s="294"/>
      <c r="L2762" s="97"/>
      <c r="M2762" s="97"/>
      <c r="N2762" s="97"/>
    </row>
    <row r="2763" spans="8:14" x14ac:dyDescent="0.25">
      <c r="H2763" s="294"/>
      <c r="I2763" s="294"/>
      <c r="J2763" s="294"/>
      <c r="L2763" s="97"/>
      <c r="M2763" s="97"/>
      <c r="N2763" s="97"/>
    </row>
    <row r="2764" spans="8:14" x14ac:dyDescent="0.25">
      <c r="H2764" s="294"/>
      <c r="I2764" s="294"/>
      <c r="J2764" s="294"/>
      <c r="L2764" s="97"/>
      <c r="M2764" s="97"/>
      <c r="N2764" s="97"/>
    </row>
    <row r="2765" spans="8:14" x14ac:dyDescent="0.25">
      <c r="H2765" s="294"/>
      <c r="I2765" s="294"/>
      <c r="J2765" s="294"/>
      <c r="L2765" s="97"/>
      <c r="M2765" s="97"/>
      <c r="N2765" s="97"/>
    </row>
    <row r="2766" spans="8:14" x14ac:dyDescent="0.25">
      <c r="H2766" s="294"/>
      <c r="I2766" s="294"/>
      <c r="J2766" s="294"/>
      <c r="L2766" s="97"/>
      <c r="M2766" s="97"/>
      <c r="N2766" s="97"/>
    </row>
    <row r="2767" spans="8:14" x14ac:dyDescent="0.25">
      <c r="H2767" s="294"/>
      <c r="I2767" s="294"/>
      <c r="J2767" s="294"/>
      <c r="L2767" s="97"/>
      <c r="M2767" s="97"/>
      <c r="N2767" s="97"/>
    </row>
    <row r="2768" spans="8:14" x14ac:dyDescent="0.25">
      <c r="H2768" s="294"/>
      <c r="I2768" s="294"/>
      <c r="J2768" s="294"/>
      <c r="L2768" s="97"/>
      <c r="M2768" s="97"/>
      <c r="N2768" s="97"/>
    </row>
    <row r="2769" spans="8:14" x14ac:dyDescent="0.25">
      <c r="H2769" s="294"/>
      <c r="I2769" s="294"/>
      <c r="J2769" s="294"/>
      <c r="L2769" s="97"/>
      <c r="M2769" s="97"/>
      <c r="N2769" s="97"/>
    </row>
    <row r="2770" spans="8:14" x14ac:dyDescent="0.25">
      <c r="H2770" s="294"/>
      <c r="I2770" s="294"/>
      <c r="J2770" s="294"/>
      <c r="L2770" s="97"/>
      <c r="M2770" s="97"/>
      <c r="N2770" s="97"/>
    </row>
    <row r="2771" spans="8:14" x14ac:dyDescent="0.25">
      <c r="H2771" s="294"/>
      <c r="I2771" s="294"/>
      <c r="J2771" s="294"/>
      <c r="L2771" s="97"/>
      <c r="M2771" s="97"/>
      <c r="N2771" s="97"/>
    </row>
    <row r="2772" spans="8:14" x14ac:dyDescent="0.25">
      <c r="H2772" s="294"/>
      <c r="I2772" s="294"/>
      <c r="J2772" s="294"/>
      <c r="L2772" s="97"/>
      <c r="M2772" s="97"/>
      <c r="N2772" s="97"/>
    </row>
    <row r="2773" spans="8:14" x14ac:dyDescent="0.25">
      <c r="H2773" s="294"/>
      <c r="I2773" s="294"/>
      <c r="J2773" s="294"/>
      <c r="L2773" s="97"/>
      <c r="M2773" s="97"/>
      <c r="N2773" s="97"/>
    </row>
    <row r="2774" spans="8:14" x14ac:dyDescent="0.25">
      <c r="H2774" s="294"/>
      <c r="I2774" s="294"/>
      <c r="J2774" s="294"/>
      <c r="L2774" s="97"/>
      <c r="M2774" s="97"/>
      <c r="N2774" s="97"/>
    </row>
    <row r="2775" spans="8:14" x14ac:dyDescent="0.25">
      <c r="H2775" s="294"/>
      <c r="I2775" s="294"/>
      <c r="J2775" s="294"/>
      <c r="L2775" s="97"/>
      <c r="M2775" s="97"/>
      <c r="N2775" s="97"/>
    </row>
    <row r="2776" spans="8:14" x14ac:dyDescent="0.25">
      <c r="H2776" s="294"/>
      <c r="I2776" s="294"/>
      <c r="J2776" s="294"/>
      <c r="L2776" s="97"/>
      <c r="M2776" s="97"/>
      <c r="N2776" s="97"/>
    </row>
    <row r="2777" spans="8:14" x14ac:dyDescent="0.25">
      <c r="H2777" s="294"/>
      <c r="I2777" s="294"/>
      <c r="J2777" s="294"/>
      <c r="L2777" s="97"/>
      <c r="M2777" s="97"/>
      <c r="N2777" s="97"/>
    </row>
    <row r="2778" spans="8:14" x14ac:dyDescent="0.25">
      <c r="H2778" s="294"/>
      <c r="I2778" s="294"/>
      <c r="J2778" s="294"/>
      <c r="L2778" s="97"/>
      <c r="M2778" s="97"/>
      <c r="N2778" s="97"/>
    </row>
    <row r="2779" spans="8:14" x14ac:dyDescent="0.25">
      <c r="H2779" s="294"/>
      <c r="I2779" s="294"/>
      <c r="J2779" s="294"/>
      <c r="L2779" s="97"/>
      <c r="M2779" s="97"/>
      <c r="N2779" s="97"/>
    </row>
    <row r="2780" spans="8:14" x14ac:dyDescent="0.25">
      <c r="H2780" s="294"/>
      <c r="I2780" s="294"/>
      <c r="J2780" s="294"/>
      <c r="L2780" s="97"/>
      <c r="M2780" s="97"/>
      <c r="N2780" s="97"/>
    </row>
    <row r="2781" spans="8:14" x14ac:dyDescent="0.25">
      <c r="H2781" s="294"/>
      <c r="I2781" s="294"/>
      <c r="J2781" s="294"/>
      <c r="L2781" s="97"/>
      <c r="M2781" s="97"/>
      <c r="N2781" s="97"/>
    </row>
    <row r="2782" spans="8:14" x14ac:dyDescent="0.25">
      <c r="H2782" s="294"/>
      <c r="I2782" s="294"/>
      <c r="J2782" s="294"/>
      <c r="L2782" s="97"/>
      <c r="M2782" s="97"/>
      <c r="N2782" s="97"/>
    </row>
    <row r="2783" spans="8:14" x14ac:dyDescent="0.25">
      <c r="H2783" s="294"/>
      <c r="I2783" s="294"/>
      <c r="J2783" s="294"/>
      <c r="L2783" s="97"/>
      <c r="M2783" s="97"/>
      <c r="N2783" s="97"/>
    </row>
    <row r="2784" spans="8:14" x14ac:dyDescent="0.25">
      <c r="H2784" s="294"/>
      <c r="I2784" s="294"/>
      <c r="J2784" s="294"/>
      <c r="L2784" s="97"/>
      <c r="M2784" s="97"/>
      <c r="N2784" s="97"/>
    </row>
    <row r="2785" spans="8:14" x14ac:dyDescent="0.25">
      <c r="H2785" s="294"/>
      <c r="I2785" s="294"/>
      <c r="J2785" s="294"/>
      <c r="L2785" s="97"/>
      <c r="M2785" s="97"/>
      <c r="N2785" s="97"/>
    </row>
    <row r="2786" spans="8:14" x14ac:dyDescent="0.25">
      <c r="H2786" s="294"/>
      <c r="I2786" s="294"/>
      <c r="J2786" s="294"/>
      <c r="L2786" s="97"/>
      <c r="M2786" s="97"/>
      <c r="N2786" s="97"/>
    </row>
    <row r="2787" spans="8:14" x14ac:dyDescent="0.25">
      <c r="H2787" s="294"/>
      <c r="I2787" s="294"/>
      <c r="J2787" s="294"/>
      <c r="L2787" s="97"/>
      <c r="M2787" s="97"/>
      <c r="N2787" s="97"/>
    </row>
    <row r="2788" spans="8:14" x14ac:dyDescent="0.25">
      <c r="H2788" s="294"/>
      <c r="I2788" s="294"/>
      <c r="J2788" s="294"/>
      <c r="L2788" s="97"/>
      <c r="M2788" s="97"/>
      <c r="N2788" s="97"/>
    </row>
    <row r="2789" spans="8:14" x14ac:dyDescent="0.25">
      <c r="H2789" s="294"/>
      <c r="I2789" s="294"/>
      <c r="J2789" s="294"/>
      <c r="L2789" s="97"/>
      <c r="M2789" s="97"/>
      <c r="N2789" s="97"/>
    </row>
    <row r="2790" spans="8:14" x14ac:dyDescent="0.25">
      <c r="H2790" s="294"/>
      <c r="I2790" s="294"/>
      <c r="J2790" s="294"/>
      <c r="L2790" s="97"/>
      <c r="M2790" s="97"/>
      <c r="N2790" s="97"/>
    </row>
    <row r="2791" spans="8:14" x14ac:dyDescent="0.25">
      <c r="H2791" s="294"/>
      <c r="I2791" s="294"/>
      <c r="J2791" s="294"/>
      <c r="L2791" s="97"/>
      <c r="M2791" s="97"/>
      <c r="N2791" s="97"/>
    </row>
    <row r="2792" spans="8:14" x14ac:dyDescent="0.25">
      <c r="H2792" s="294"/>
      <c r="I2792" s="294"/>
      <c r="J2792" s="294"/>
      <c r="L2792" s="97"/>
      <c r="M2792" s="97"/>
      <c r="N2792" s="97"/>
    </row>
    <row r="2793" spans="8:14" x14ac:dyDescent="0.25">
      <c r="H2793" s="294"/>
      <c r="I2793" s="294"/>
      <c r="J2793" s="294"/>
      <c r="L2793" s="97"/>
      <c r="M2793" s="97"/>
      <c r="N2793" s="97"/>
    </row>
    <row r="2794" spans="8:14" x14ac:dyDescent="0.25">
      <c r="H2794" s="294"/>
      <c r="I2794" s="294"/>
      <c r="J2794" s="294"/>
      <c r="L2794" s="97"/>
      <c r="M2794" s="97"/>
      <c r="N2794" s="97"/>
    </row>
    <row r="2795" spans="8:14" x14ac:dyDescent="0.25">
      <c r="H2795" s="294"/>
      <c r="I2795" s="294"/>
      <c r="J2795" s="294"/>
      <c r="L2795" s="97"/>
      <c r="M2795" s="97"/>
      <c r="N2795" s="97"/>
    </row>
    <row r="2796" spans="8:14" x14ac:dyDescent="0.25">
      <c r="H2796" s="294"/>
      <c r="I2796" s="294"/>
      <c r="J2796" s="294"/>
      <c r="L2796" s="97"/>
      <c r="M2796" s="97"/>
      <c r="N2796" s="97"/>
    </row>
    <row r="2797" spans="8:14" x14ac:dyDescent="0.25">
      <c r="H2797" s="294"/>
      <c r="I2797" s="294"/>
      <c r="J2797" s="294"/>
      <c r="L2797" s="97"/>
      <c r="M2797" s="97"/>
      <c r="N2797" s="97"/>
    </row>
    <row r="2798" spans="8:14" x14ac:dyDescent="0.25">
      <c r="H2798" s="294"/>
      <c r="I2798" s="294"/>
      <c r="J2798" s="294"/>
      <c r="L2798" s="97"/>
      <c r="M2798" s="97"/>
      <c r="N2798" s="97"/>
    </row>
    <row r="2799" spans="8:14" x14ac:dyDescent="0.25">
      <c r="H2799" s="294"/>
      <c r="I2799" s="294"/>
      <c r="J2799" s="294"/>
      <c r="L2799" s="97"/>
      <c r="M2799" s="97"/>
      <c r="N2799" s="97"/>
    </row>
    <row r="2800" spans="8:14" x14ac:dyDescent="0.25">
      <c r="H2800" s="294"/>
      <c r="I2800" s="294"/>
      <c r="J2800" s="294"/>
      <c r="L2800" s="97"/>
      <c r="M2800" s="97"/>
      <c r="N2800" s="97"/>
    </row>
    <row r="2801" spans="8:14" x14ac:dyDescent="0.25">
      <c r="H2801" s="294"/>
      <c r="I2801" s="294"/>
      <c r="J2801" s="294"/>
      <c r="L2801" s="97"/>
      <c r="M2801" s="97"/>
      <c r="N2801" s="97"/>
    </row>
    <row r="2802" spans="8:14" x14ac:dyDescent="0.25">
      <c r="H2802" s="294"/>
      <c r="I2802" s="294"/>
      <c r="J2802" s="294"/>
      <c r="L2802" s="97"/>
      <c r="M2802" s="97"/>
      <c r="N2802" s="97"/>
    </row>
    <row r="2803" spans="8:14" x14ac:dyDescent="0.25">
      <c r="H2803" s="294"/>
      <c r="I2803" s="294"/>
      <c r="J2803" s="294"/>
      <c r="L2803" s="97"/>
      <c r="M2803" s="97"/>
      <c r="N2803" s="97"/>
    </row>
    <row r="2804" spans="8:14" x14ac:dyDescent="0.25">
      <c r="H2804" s="294"/>
      <c r="I2804" s="294"/>
      <c r="J2804" s="294"/>
      <c r="L2804" s="97"/>
      <c r="M2804" s="97"/>
      <c r="N2804" s="97"/>
    </row>
    <row r="2805" spans="8:14" x14ac:dyDescent="0.25">
      <c r="H2805" s="294"/>
      <c r="I2805" s="294"/>
      <c r="J2805" s="294"/>
      <c r="L2805" s="97"/>
      <c r="M2805" s="97"/>
      <c r="N2805" s="97"/>
    </row>
    <row r="2806" spans="8:14" x14ac:dyDescent="0.25">
      <c r="H2806" s="294"/>
      <c r="I2806" s="294"/>
      <c r="J2806" s="294"/>
      <c r="L2806" s="97"/>
      <c r="M2806" s="97"/>
      <c r="N2806" s="97"/>
    </row>
    <row r="2807" spans="8:14" x14ac:dyDescent="0.25">
      <c r="H2807" s="294"/>
      <c r="I2807" s="294"/>
      <c r="J2807" s="294"/>
      <c r="L2807" s="97"/>
      <c r="M2807" s="97"/>
      <c r="N2807" s="97"/>
    </row>
    <row r="2808" spans="8:14" x14ac:dyDescent="0.25">
      <c r="H2808" s="294"/>
      <c r="I2808" s="294"/>
      <c r="J2808" s="294"/>
      <c r="L2808" s="97"/>
      <c r="M2808" s="97"/>
      <c r="N2808" s="97"/>
    </row>
    <row r="2809" spans="8:14" x14ac:dyDescent="0.25">
      <c r="H2809" s="294"/>
      <c r="I2809" s="294"/>
      <c r="J2809" s="294"/>
      <c r="L2809" s="97"/>
      <c r="M2809" s="97"/>
      <c r="N2809" s="97"/>
    </row>
    <row r="2810" spans="8:14" x14ac:dyDescent="0.25">
      <c r="H2810" s="294"/>
      <c r="I2810" s="294"/>
      <c r="J2810" s="294"/>
      <c r="L2810" s="97"/>
      <c r="M2810" s="97"/>
      <c r="N2810" s="97"/>
    </row>
    <row r="2811" spans="8:14" x14ac:dyDescent="0.25">
      <c r="H2811" s="294"/>
      <c r="I2811" s="294"/>
      <c r="J2811" s="294"/>
      <c r="L2811" s="97"/>
      <c r="M2811" s="97"/>
      <c r="N2811" s="97"/>
    </row>
    <row r="2812" spans="8:14" x14ac:dyDescent="0.25">
      <c r="H2812" s="294"/>
      <c r="I2812" s="294"/>
      <c r="J2812" s="294"/>
      <c r="L2812" s="97"/>
      <c r="M2812" s="97"/>
      <c r="N2812" s="97"/>
    </row>
    <row r="2813" spans="8:14" x14ac:dyDescent="0.25">
      <c r="H2813" s="294"/>
      <c r="I2813" s="294"/>
      <c r="J2813" s="294"/>
      <c r="L2813" s="97"/>
      <c r="M2813" s="97"/>
      <c r="N2813" s="97"/>
    </row>
    <row r="2814" spans="8:14" x14ac:dyDescent="0.25">
      <c r="H2814" s="294"/>
      <c r="I2814" s="294"/>
      <c r="J2814" s="294"/>
      <c r="L2814" s="97"/>
      <c r="M2814" s="97"/>
      <c r="N2814" s="97"/>
    </row>
    <row r="2815" spans="8:14" x14ac:dyDescent="0.25">
      <c r="H2815" s="294"/>
      <c r="I2815" s="294"/>
      <c r="J2815" s="294"/>
      <c r="L2815" s="97"/>
      <c r="M2815" s="97"/>
      <c r="N2815" s="97"/>
    </row>
    <row r="2816" spans="8:14" x14ac:dyDescent="0.25">
      <c r="H2816" s="294"/>
      <c r="I2816" s="294"/>
      <c r="J2816" s="294"/>
      <c r="L2816" s="97"/>
      <c r="M2816" s="97"/>
      <c r="N2816" s="97"/>
    </row>
    <row r="2817" spans="8:14" x14ac:dyDescent="0.25">
      <c r="H2817" s="294"/>
      <c r="I2817" s="294"/>
      <c r="J2817" s="294"/>
      <c r="L2817" s="97"/>
      <c r="M2817" s="97"/>
      <c r="N2817" s="97"/>
    </row>
    <row r="2818" spans="8:14" x14ac:dyDescent="0.25">
      <c r="H2818" s="294"/>
      <c r="I2818" s="294"/>
      <c r="J2818" s="294"/>
      <c r="L2818" s="97"/>
      <c r="M2818" s="97"/>
      <c r="N2818" s="97"/>
    </row>
    <row r="2819" spans="8:14" x14ac:dyDescent="0.25">
      <c r="H2819" s="294"/>
      <c r="I2819" s="294"/>
      <c r="J2819" s="294"/>
      <c r="L2819" s="97"/>
      <c r="M2819" s="97"/>
      <c r="N2819" s="97"/>
    </row>
    <row r="2820" spans="8:14" x14ac:dyDescent="0.25">
      <c r="H2820" s="294"/>
      <c r="I2820" s="294"/>
      <c r="J2820" s="294"/>
      <c r="L2820" s="97"/>
      <c r="M2820" s="97"/>
      <c r="N2820" s="97"/>
    </row>
    <row r="2821" spans="8:14" x14ac:dyDescent="0.25">
      <c r="H2821" s="294"/>
      <c r="I2821" s="294"/>
      <c r="J2821" s="294"/>
      <c r="L2821" s="97"/>
      <c r="M2821" s="97"/>
      <c r="N2821" s="97"/>
    </row>
    <row r="2822" spans="8:14" x14ac:dyDescent="0.25">
      <c r="H2822" s="294"/>
      <c r="I2822" s="294"/>
      <c r="J2822" s="294"/>
      <c r="L2822" s="97"/>
      <c r="M2822" s="97"/>
      <c r="N2822" s="97"/>
    </row>
    <row r="2823" spans="8:14" x14ac:dyDescent="0.25">
      <c r="H2823" s="294"/>
      <c r="I2823" s="294"/>
      <c r="J2823" s="294"/>
      <c r="L2823" s="97"/>
      <c r="M2823" s="97"/>
      <c r="N2823" s="97"/>
    </row>
    <row r="2824" spans="8:14" x14ac:dyDescent="0.25">
      <c r="H2824" s="294"/>
      <c r="I2824" s="294"/>
      <c r="J2824" s="294"/>
      <c r="L2824" s="97"/>
      <c r="M2824" s="97"/>
      <c r="N2824" s="97"/>
    </row>
    <row r="2825" spans="8:14" x14ac:dyDescent="0.25">
      <c r="H2825" s="294"/>
      <c r="I2825" s="294"/>
      <c r="J2825" s="294"/>
      <c r="L2825" s="97"/>
      <c r="M2825" s="97"/>
      <c r="N2825" s="97"/>
    </row>
    <row r="2826" spans="8:14" x14ac:dyDescent="0.25">
      <c r="H2826" s="294"/>
      <c r="I2826" s="294"/>
      <c r="J2826" s="294"/>
      <c r="L2826" s="97"/>
      <c r="M2826" s="97"/>
      <c r="N2826" s="97"/>
    </row>
    <row r="2827" spans="8:14" x14ac:dyDescent="0.25">
      <c r="H2827" s="294"/>
      <c r="I2827" s="294"/>
      <c r="J2827" s="294"/>
      <c r="L2827" s="97"/>
      <c r="M2827" s="97"/>
      <c r="N2827" s="97"/>
    </row>
    <row r="2828" spans="8:14" x14ac:dyDescent="0.25">
      <c r="H2828" s="294"/>
      <c r="I2828" s="294"/>
      <c r="J2828" s="294"/>
      <c r="L2828" s="97"/>
      <c r="M2828" s="97"/>
      <c r="N2828" s="97"/>
    </row>
    <row r="2829" spans="8:14" x14ac:dyDescent="0.25">
      <c r="H2829" s="294"/>
      <c r="I2829" s="294"/>
      <c r="J2829" s="294"/>
      <c r="L2829" s="97"/>
      <c r="M2829" s="97"/>
      <c r="N2829" s="97"/>
    </row>
    <row r="2830" spans="8:14" x14ac:dyDescent="0.25">
      <c r="H2830" s="294"/>
      <c r="I2830" s="294"/>
      <c r="J2830" s="294"/>
      <c r="L2830" s="97"/>
      <c r="M2830" s="97"/>
      <c r="N2830" s="97"/>
    </row>
    <row r="2831" spans="8:14" x14ac:dyDescent="0.25">
      <c r="H2831" s="294"/>
      <c r="I2831" s="294"/>
      <c r="J2831" s="294"/>
      <c r="L2831" s="97"/>
      <c r="M2831" s="97"/>
      <c r="N2831" s="97"/>
    </row>
    <row r="2832" spans="8:14" x14ac:dyDescent="0.25">
      <c r="H2832" s="294"/>
      <c r="I2832" s="294"/>
      <c r="J2832" s="294"/>
      <c r="L2832" s="97"/>
      <c r="M2832" s="97"/>
      <c r="N2832" s="97"/>
    </row>
    <row r="2833" spans="8:14" x14ac:dyDescent="0.25">
      <c r="H2833" s="294"/>
      <c r="I2833" s="294"/>
      <c r="J2833" s="294"/>
      <c r="L2833" s="97"/>
      <c r="M2833" s="97"/>
      <c r="N2833" s="97"/>
    </row>
    <row r="2834" spans="8:14" x14ac:dyDescent="0.25">
      <c r="H2834" s="294"/>
      <c r="I2834" s="294"/>
      <c r="J2834" s="294"/>
      <c r="L2834" s="97"/>
      <c r="M2834" s="97"/>
      <c r="N2834" s="97"/>
    </row>
    <row r="2835" spans="8:14" x14ac:dyDescent="0.25">
      <c r="H2835" s="294"/>
      <c r="I2835" s="294"/>
      <c r="J2835" s="294"/>
      <c r="L2835" s="97"/>
      <c r="M2835" s="97"/>
      <c r="N2835" s="97"/>
    </row>
    <row r="2836" spans="8:14" x14ac:dyDescent="0.25">
      <c r="H2836" s="294"/>
      <c r="I2836" s="294"/>
      <c r="J2836" s="294"/>
      <c r="L2836" s="97"/>
      <c r="M2836" s="97"/>
      <c r="N2836" s="97"/>
    </row>
    <row r="2837" spans="8:14" x14ac:dyDescent="0.25">
      <c r="H2837" s="294"/>
      <c r="I2837" s="294"/>
      <c r="J2837" s="294"/>
      <c r="L2837" s="97"/>
      <c r="M2837" s="97"/>
      <c r="N2837" s="97"/>
    </row>
    <row r="2838" spans="8:14" x14ac:dyDescent="0.25">
      <c r="H2838" s="294"/>
      <c r="I2838" s="294"/>
      <c r="J2838" s="294"/>
      <c r="L2838" s="97"/>
      <c r="M2838" s="97"/>
      <c r="N2838" s="97"/>
    </row>
    <row r="2839" spans="8:14" x14ac:dyDescent="0.25">
      <c r="H2839" s="294"/>
      <c r="I2839" s="294"/>
      <c r="J2839" s="294"/>
      <c r="L2839" s="97"/>
      <c r="M2839" s="97"/>
      <c r="N2839" s="97"/>
    </row>
    <row r="2840" spans="8:14" x14ac:dyDescent="0.25">
      <c r="H2840" s="294"/>
      <c r="I2840" s="294"/>
      <c r="J2840" s="294"/>
      <c r="L2840" s="97"/>
      <c r="M2840" s="97"/>
      <c r="N2840" s="97"/>
    </row>
    <row r="2841" spans="8:14" x14ac:dyDescent="0.25">
      <c r="H2841" s="294"/>
      <c r="I2841" s="294"/>
      <c r="J2841" s="294"/>
      <c r="L2841" s="97"/>
      <c r="M2841" s="97"/>
      <c r="N2841" s="97"/>
    </row>
    <row r="2842" spans="8:14" x14ac:dyDescent="0.25">
      <c r="H2842" s="294"/>
      <c r="I2842" s="294"/>
      <c r="J2842" s="294"/>
      <c r="L2842" s="97"/>
      <c r="M2842" s="97"/>
      <c r="N2842" s="97"/>
    </row>
    <row r="2843" spans="8:14" x14ac:dyDescent="0.25">
      <c r="H2843" s="294"/>
      <c r="I2843" s="294"/>
      <c r="J2843" s="294"/>
      <c r="L2843" s="97"/>
      <c r="M2843" s="97"/>
      <c r="N2843" s="97"/>
    </row>
    <row r="2844" spans="8:14" x14ac:dyDescent="0.25">
      <c r="H2844" s="294"/>
      <c r="I2844" s="294"/>
      <c r="J2844" s="294"/>
      <c r="L2844" s="97"/>
      <c r="M2844" s="97"/>
      <c r="N2844" s="97"/>
    </row>
    <row r="2845" spans="8:14" x14ac:dyDescent="0.25">
      <c r="H2845" s="294"/>
      <c r="I2845" s="294"/>
      <c r="J2845" s="294"/>
      <c r="L2845" s="97"/>
      <c r="M2845" s="97"/>
      <c r="N2845" s="97"/>
    </row>
    <row r="2846" spans="8:14" x14ac:dyDescent="0.25">
      <c r="H2846" s="294"/>
      <c r="I2846" s="294"/>
      <c r="J2846" s="294"/>
      <c r="L2846" s="97"/>
      <c r="M2846" s="97"/>
      <c r="N2846" s="97"/>
    </row>
    <row r="2847" spans="8:14" x14ac:dyDescent="0.25">
      <c r="H2847" s="294"/>
      <c r="I2847" s="294"/>
      <c r="J2847" s="294"/>
      <c r="L2847" s="97"/>
      <c r="M2847" s="97"/>
      <c r="N2847" s="97"/>
    </row>
    <row r="2848" spans="8:14" x14ac:dyDescent="0.25">
      <c r="H2848" s="294"/>
      <c r="I2848" s="294"/>
      <c r="J2848" s="294"/>
      <c r="L2848" s="97"/>
      <c r="M2848" s="97"/>
      <c r="N2848" s="97"/>
    </row>
    <row r="2849" spans="8:14" x14ac:dyDescent="0.25">
      <c r="H2849" s="294"/>
      <c r="I2849" s="294"/>
      <c r="J2849" s="294"/>
      <c r="L2849" s="97"/>
      <c r="M2849" s="97"/>
      <c r="N2849" s="97"/>
    </row>
    <row r="2850" spans="8:14" x14ac:dyDescent="0.25">
      <c r="H2850" s="294"/>
      <c r="I2850" s="294"/>
      <c r="J2850" s="294"/>
      <c r="L2850" s="97"/>
      <c r="M2850" s="97"/>
      <c r="N2850" s="97"/>
    </row>
    <row r="2851" spans="8:14" x14ac:dyDescent="0.25">
      <c r="H2851" s="294"/>
      <c r="I2851" s="294"/>
      <c r="J2851" s="294"/>
      <c r="L2851" s="97"/>
      <c r="M2851" s="97"/>
      <c r="N2851" s="97"/>
    </row>
    <row r="2852" spans="8:14" x14ac:dyDescent="0.25">
      <c r="H2852" s="294"/>
      <c r="I2852" s="294"/>
      <c r="J2852" s="294"/>
      <c r="L2852" s="97"/>
      <c r="M2852" s="97"/>
      <c r="N2852" s="97"/>
    </row>
    <row r="2853" spans="8:14" x14ac:dyDescent="0.25">
      <c r="H2853" s="294"/>
      <c r="I2853" s="294"/>
      <c r="J2853" s="294"/>
      <c r="L2853" s="97"/>
      <c r="M2853" s="97"/>
      <c r="N2853" s="97"/>
    </row>
    <row r="2854" spans="8:14" x14ac:dyDescent="0.25">
      <c r="H2854" s="294"/>
      <c r="I2854" s="294"/>
      <c r="J2854" s="294"/>
      <c r="L2854" s="97"/>
      <c r="M2854" s="97"/>
      <c r="N2854" s="97"/>
    </row>
    <row r="2855" spans="8:14" x14ac:dyDescent="0.25">
      <c r="H2855" s="294"/>
      <c r="I2855" s="294"/>
      <c r="J2855" s="294"/>
      <c r="L2855" s="97"/>
      <c r="M2855" s="97"/>
      <c r="N2855" s="97"/>
    </row>
    <row r="2856" spans="8:14" x14ac:dyDescent="0.25">
      <c r="H2856" s="294"/>
      <c r="I2856" s="294"/>
      <c r="J2856" s="294"/>
      <c r="L2856" s="97"/>
      <c r="M2856" s="97"/>
      <c r="N2856" s="97"/>
    </row>
    <row r="2857" spans="8:14" x14ac:dyDescent="0.25">
      <c r="H2857" s="294"/>
      <c r="I2857" s="294"/>
      <c r="J2857" s="294"/>
      <c r="L2857" s="97"/>
      <c r="M2857" s="97"/>
      <c r="N2857" s="97"/>
    </row>
    <row r="2858" spans="8:14" x14ac:dyDescent="0.25">
      <c r="H2858" s="294"/>
      <c r="I2858" s="294"/>
      <c r="J2858" s="294"/>
      <c r="L2858" s="97"/>
      <c r="M2858" s="97"/>
      <c r="N2858" s="97"/>
    </row>
    <row r="2859" spans="8:14" x14ac:dyDescent="0.25">
      <c r="H2859" s="294"/>
      <c r="I2859" s="294"/>
      <c r="J2859" s="294"/>
      <c r="L2859" s="97"/>
      <c r="M2859" s="97"/>
      <c r="N2859" s="97"/>
    </row>
    <row r="2860" spans="8:14" x14ac:dyDescent="0.25">
      <c r="H2860" s="294"/>
      <c r="I2860" s="294"/>
      <c r="J2860" s="294"/>
      <c r="L2860" s="97"/>
      <c r="M2860" s="97"/>
      <c r="N2860" s="97"/>
    </row>
    <row r="2861" spans="8:14" x14ac:dyDescent="0.25">
      <c r="H2861" s="294"/>
      <c r="I2861" s="294"/>
      <c r="J2861" s="294"/>
      <c r="L2861" s="97"/>
      <c r="M2861" s="97"/>
      <c r="N2861" s="97"/>
    </row>
    <row r="2862" spans="8:14" x14ac:dyDescent="0.25">
      <c r="H2862" s="294"/>
      <c r="I2862" s="294"/>
      <c r="J2862" s="294"/>
      <c r="L2862" s="97"/>
      <c r="M2862" s="97"/>
      <c r="N2862" s="97"/>
    </row>
    <row r="2863" spans="8:14" x14ac:dyDescent="0.25">
      <c r="H2863" s="294"/>
      <c r="I2863" s="294"/>
      <c r="J2863" s="294"/>
      <c r="L2863" s="97"/>
      <c r="M2863" s="97"/>
      <c r="N2863" s="97"/>
    </row>
    <row r="2864" spans="8:14" x14ac:dyDescent="0.25">
      <c r="H2864" s="294"/>
      <c r="I2864" s="294"/>
      <c r="J2864" s="294"/>
      <c r="L2864" s="97"/>
      <c r="M2864" s="97"/>
      <c r="N2864" s="97"/>
    </row>
    <row r="2865" spans="8:14" x14ac:dyDescent="0.25">
      <c r="H2865" s="294"/>
      <c r="I2865" s="294"/>
      <c r="J2865" s="294"/>
      <c r="L2865" s="97"/>
      <c r="M2865" s="97"/>
      <c r="N2865" s="97"/>
    </row>
    <row r="2866" spans="8:14" x14ac:dyDescent="0.25">
      <c r="H2866" s="294"/>
      <c r="I2866" s="294"/>
      <c r="J2866" s="294"/>
      <c r="L2866" s="97"/>
      <c r="M2866" s="97"/>
      <c r="N2866" s="97"/>
    </row>
    <row r="2867" spans="8:14" x14ac:dyDescent="0.25">
      <c r="H2867" s="294"/>
      <c r="I2867" s="294"/>
      <c r="J2867" s="294"/>
      <c r="L2867" s="97"/>
      <c r="M2867" s="97"/>
      <c r="N2867" s="97"/>
    </row>
    <row r="2868" spans="8:14" x14ac:dyDescent="0.25">
      <c r="H2868" s="294"/>
      <c r="I2868" s="294"/>
      <c r="J2868" s="294"/>
      <c r="L2868" s="97"/>
      <c r="M2868" s="97"/>
      <c r="N2868" s="97"/>
    </row>
    <row r="2869" spans="8:14" x14ac:dyDescent="0.25">
      <c r="H2869" s="294"/>
      <c r="I2869" s="294"/>
      <c r="J2869" s="294"/>
      <c r="L2869" s="97"/>
      <c r="M2869" s="97"/>
      <c r="N2869" s="97"/>
    </row>
    <row r="2870" spans="8:14" x14ac:dyDescent="0.25">
      <c r="H2870" s="294"/>
      <c r="I2870" s="294"/>
      <c r="J2870" s="294"/>
      <c r="L2870" s="97"/>
      <c r="M2870" s="97"/>
      <c r="N2870" s="97"/>
    </row>
    <row r="2871" spans="8:14" x14ac:dyDescent="0.25">
      <c r="H2871" s="294"/>
      <c r="I2871" s="294"/>
      <c r="J2871" s="294"/>
      <c r="L2871" s="97"/>
      <c r="M2871" s="97"/>
      <c r="N2871" s="97"/>
    </row>
    <row r="2872" spans="8:14" x14ac:dyDescent="0.25">
      <c r="H2872" s="294"/>
      <c r="I2872" s="294"/>
      <c r="J2872" s="294"/>
      <c r="L2872" s="97"/>
      <c r="M2872" s="97"/>
      <c r="N2872" s="97"/>
    </row>
    <row r="2873" spans="8:14" x14ac:dyDescent="0.25">
      <c r="H2873" s="294"/>
      <c r="I2873" s="294"/>
      <c r="J2873" s="294"/>
      <c r="L2873" s="97"/>
      <c r="M2873" s="97"/>
      <c r="N2873" s="97"/>
    </row>
    <row r="2874" spans="8:14" x14ac:dyDescent="0.25">
      <c r="H2874" s="294"/>
      <c r="I2874" s="294"/>
      <c r="J2874" s="294"/>
      <c r="L2874" s="97"/>
      <c r="M2874" s="97"/>
      <c r="N2874" s="97"/>
    </row>
    <row r="2875" spans="8:14" x14ac:dyDescent="0.25">
      <c r="H2875" s="294"/>
      <c r="I2875" s="294"/>
      <c r="J2875" s="294"/>
      <c r="L2875" s="97"/>
      <c r="M2875" s="97"/>
      <c r="N2875" s="97"/>
    </row>
    <row r="2876" spans="8:14" x14ac:dyDescent="0.25">
      <c r="H2876" s="294"/>
      <c r="I2876" s="294"/>
      <c r="J2876" s="294"/>
      <c r="L2876" s="97"/>
      <c r="M2876" s="97"/>
      <c r="N2876" s="97"/>
    </row>
    <row r="2877" spans="8:14" x14ac:dyDescent="0.25">
      <c r="H2877" s="294"/>
      <c r="I2877" s="294"/>
      <c r="J2877" s="294"/>
      <c r="L2877" s="97"/>
      <c r="M2877" s="97"/>
      <c r="N2877" s="97"/>
    </row>
    <row r="2878" spans="8:14" x14ac:dyDescent="0.25">
      <c r="H2878" s="294"/>
      <c r="I2878" s="294"/>
      <c r="J2878" s="294"/>
      <c r="L2878" s="97"/>
      <c r="M2878" s="97"/>
      <c r="N2878" s="97"/>
    </row>
    <row r="2879" spans="8:14" x14ac:dyDescent="0.25">
      <c r="H2879" s="294"/>
      <c r="I2879" s="294"/>
      <c r="J2879" s="294"/>
      <c r="L2879" s="97"/>
      <c r="M2879" s="97"/>
      <c r="N2879" s="97"/>
    </row>
    <row r="2880" spans="8:14" x14ac:dyDescent="0.25">
      <c r="H2880" s="294"/>
      <c r="I2880" s="294"/>
      <c r="J2880" s="294"/>
      <c r="L2880" s="97"/>
      <c r="M2880" s="97"/>
      <c r="N2880" s="97"/>
    </row>
    <row r="2881" spans="8:14" x14ac:dyDescent="0.25">
      <c r="H2881" s="294"/>
      <c r="I2881" s="294"/>
      <c r="J2881" s="294"/>
      <c r="L2881" s="97"/>
      <c r="M2881" s="97"/>
      <c r="N2881" s="97"/>
    </row>
    <row r="2882" spans="8:14" x14ac:dyDescent="0.25">
      <c r="H2882" s="294"/>
      <c r="I2882" s="294"/>
      <c r="J2882" s="294"/>
      <c r="L2882" s="97"/>
      <c r="M2882" s="97"/>
      <c r="N2882" s="97"/>
    </row>
    <row r="2883" spans="8:14" x14ac:dyDescent="0.25">
      <c r="H2883" s="294"/>
      <c r="I2883" s="294"/>
      <c r="J2883" s="294"/>
      <c r="L2883" s="97"/>
      <c r="M2883" s="97"/>
      <c r="N2883" s="97"/>
    </row>
    <row r="2884" spans="8:14" x14ac:dyDescent="0.25">
      <c r="H2884" s="294"/>
      <c r="I2884" s="294"/>
      <c r="J2884" s="294"/>
      <c r="L2884" s="97"/>
      <c r="M2884" s="97"/>
      <c r="N2884" s="97"/>
    </row>
    <row r="2885" spans="8:14" x14ac:dyDescent="0.25">
      <c r="H2885" s="294"/>
      <c r="I2885" s="294"/>
      <c r="J2885" s="294"/>
      <c r="L2885" s="97"/>
      <c r="M2885" s="97"/>
      <c r="N2885" s="97"/>
    </row>
    <row r="2886" spans="8:14" x14ac:dyDescent="0.25">
      <c r="H2886" s="294"/>
      <c r="I2886" s="294"/>
      <c r="J2886" s="294"/>
      <c r="L2886" s="97"/>
      <c r="M2886" s="97"/>
      <c r="N2886" s="97"/>
    </row>
    <row r="2887" spans="8:14" x14ac:dyDescent="0.25">
      <c r="H2887" s="294"/>
      <c r="I2887" s="294"/>
      <c r="J2887" s="294"/>
      <c r="L2887" s="97"/>
      <c r="M2887" s="97"/>
      <c r="N2887" s="97"/>
    </row>
    <row r="2888" spans="8:14" x14ac:dyDescent="0.25">
      <c r="H2888" s="294"/>
      <c r="I2888" s="294"/>
      <c r="J2888" s="294"/>
      <c r="L2888" s="97"/>
      <c r="M2888" s="97"/>
      <c r="N2888" s="97"/>
    </row>
    <row r="2889" spans="8:14" x14ac:dyDescent="0.25">
      <c r="H2889" s="294"/>
      <c r="I2889" s="294"/>
      <c r="J2889" s="294"/>
      <c r="L2889" s="97"/>
      <c r="M2889" s="97"/>
      <c r="N2889" s="97"/>
    </row>
    <row r="2890" spans="8:14" x14ac:dyDescent="0.25">
      <c r="H2890" s="294"/>
      <c r="I2890" s="294"/>
      <c r="J2890" s="294"/>
      <c r="L2890" s="97"/>
      <c r="M2890" s="97"/>
      <c r="N2890" s="97"/>
    </row>
    <row r="2891" spans="8:14" x14ac:dyDescent="0.25">
      <c r="H2891" s="294"/>
      <c r="I2891" s="294"/>
      <c r="J2891" s="294"/>
      <c r="L2891" s="97"/>
      <c r="M2891" s="97"/>
      <c r="N2891" s="97"/>
    </row>
    <row r="2892" spans="8:14" x14ac:dyDescent="0.25">
      <c r="H2892" s="294"/>
      <c r="I2892" s="294"/>
      <c r="J2892" s="294"/>
      <c r="L2892" s="97"/>
      <c r="M2892" s="97"/>
      <c r="N2892" s="97"/>
    </row>
    <row r="2893" spans="8:14" x14ac:dyDescent="0.25">
      <c r="H2893" s="294"/>
      <c r="I2893" s="294"/>
      <c r="J2893" s="294"/>
      <c r="L2893" s="97"/>
      <c r="M2893" s="97"/>
      <c r="N2893" s="97"/>
    </row>
    <row r="2894" spans="8:14" x14ac:dyDescent="0.25">
      <c r="H2894" s="294"/>
      <c r="I2894" s="294"/>
      <c r="J2894" s="294"/>
      <c r="L2894" s="97"/>
      <c r="M2894" s="97"/>
      <c r="N2894" s="97"/>
    </row>
    <row r="2895" spans="8:14" x14ac:dyDescent="0.25">
      <c r="H2895" s="294"/>
      <c r="I2895" s="294"/>
      <c r="J2895" s="294"/>
      <c r="L2895" s="97"/>
      <c r="M2895" s="97"/>
      <c r="N2895" s="97"/>
    </row>
    <row r="2896" spans="8:14" x14ac:dyDescent="0.25">
      <c r="H2896" s="294"/>
      <c r="I2896" s="294"/>
      <c r="J2896" s="294"/>
      <c r="L2896" s="97"/>
      <c r="M2896" s="97"/>
      <c r="N2896" s="97"/>
    </row>
    <row r="2897" spans="8:14" x14ac:dyDescent="0.25">
      <c r="H2897" s="294"/>
      <c r="I2897" s="294"/>
      <c r="J2897" s="294"/>
      <c r="L2897" s="97"/>
      <c r="M2897" s="97"/>
      <c r="N2897" s="97"/>
    </row>
    <row r="2898" spans="8:14" x14ac:dyDescent="0.25">
      <c r="H2898" s="294"/>
      <c r="I2898" s="294"/>
      <c r="J2898" s="294"/>
      <c r="L2898" s="97"/>
      <c r="M2898" s="97"/>
      <c r="N2898" s="97"/>
    </row>
    <row r="2899" spans="8:14" x14ac:dyDescent="0.25">
      <c r="H2899" s="294"/>
      <c r="I2899" s="294"/>
      <c r="J2899" s="294"/>
      <c r="L2899" s="97"/>
      <c r="M2899" s="97"/>
      <c r="N2899" s="97"/>
    </row>
    <row r="2900" spans="8:14" x14ac:dyDescent="0.25">
      <c r="H2900" s="294"/>
      <c r="I2900" s="294"/>
      <c r="J2900" s="294"/>
      <c r="L2900" s="97"/>
      <c r="M2900" s="97"/>
      <c r="N2900" s="97"/>
    </row>
    <row r="2901" spans="8:14" x14ac:dyDescent="0.25">
      <c r="H2901" s="294"/>
      <c r="I2901" s="294"/>
      <c r="J2901" s="294"/>
      <c r="L2901" s="97"/>
      <c r="M2901" s="97"/>
      <c r="N2901" s="97"/>
    </row>
    <row r="2902" spans="8:14" x14ac:dyDescent="0.25">
      <c r="H2902" s="294"/>
      <c r="I2902" s="294"/>
      <c r="J2902" s="294"/>
      <c r="L2902" s="97"/>
      <c r="M2902" s="97"/>
      <c r="N2902" s="97"/>
    </row>
    <row r="2903" spans="8:14" x14ac:dyDescent="0.25">
      <c r="H2903" s="294"/>
      <c r="I2903" s="294"/>
      <c r="J2903" s="294"/>
      <c r="L2903" s="97"/>
      <c r="M2903" s="97"/>
      <c r="N2903" s="97"/>
    </row>
    <row r="2904" spans="8:14" x14ac:dyDescent="0.25">
      <c r="H2904" s="294"/>
      <c r="I2904" s="294"/>
      <c r="J2904" s="294"/>
      <c r="L2904" s="97"/>
      <c r="M2904" s="97"/>
      <c r="N2904" s="97"/>
    </row>
    <row r="2905" spans="8:14" x14ac:dyDescent="0.25">
      <c r="H2905" s="294"/>
      <c r="I2905" s="294"/>
      <c r="J2905" s="294"/>
      <c r="L2905" s="97"/>
      <c r="M2905" s="97"/>
      <c r="N2905" s="97"/>
    </row>
    <row r="2906" spans="8:14" x14ac:dyDescent="0.25">
      <c r="H2906" s="294"/>
      <c r="I2906" s="294"/>
      <c r="J2906" s="294"/>
      <c r="L2906" s="97"/>
      <c r="M2906" s="97"/>
      <c r="N2906" s="97"/>
    </row>
    <row r="2907" spans="8:14" x14ac:dyDescent="0.25">
      <c r="H2907" s="294"/>
      <c r="I2907" s="294"/>
      <c r="J2907" s="294"/>
      <c r="L2907" s="97"/>
      <c r="M2907" s="97"/>
      <c r="N2907" s="97"/>
    </row>
    <row r="2908" spans="8:14" x14ac:dyDescent="0.25">
      <c r="H2908" s="294"/>
      <c r="I2908" s="294"/>
      <c r="J2908" s="294"/>
      <c r="L2908" s="97"/>
      <c r="M2908" s="97"/>
      <c r="N2908" s="97"/>
    </row>
    <row r="2909" spans="8:14" x14ac:dyDescent="0.25">
      <c r="H2909" s="294"/>
      <c r="I2909" s="294"/>
      <c r="J2909" s="294"/>
      <c r="L2909" s="97"/>
      <c r="M2909" s="97"/>
      <c r="N2909" s="97"/>
    </row>
    <row r="2910" spans="8:14" x14ac:dyDescent="0.25">
      <c r="H2910" s="294"/>
      <c r="I2910" s="294"/>
      <c r="J2910" s="294"/>
      <c r="L2910" s="97"/>
      <c r="M2910" s="97"/>
      <c r="N2910" s="97"/>
    </row>
    <row r="2911" spans="8:14" x14ac:dyDescent="0.25">
      <c r="H2911" s="294"/>
      <c r="I2911" s="294"/>
      <c r="J2911" s="294"/>
      <c r="L2911" s="97"/>
      <c r="M2911" s="97"/>
      <c r="N2911" s="97"/>
    </row>
    <row r="2912" spans="8:14" x14ac:dyDescent="0.25">
      <c r="H2912" s="294"/>
      <c r="I2912" s="294"/>
      <c r="J2912" s="294"/>
      <c r="L2912" s="97"/>
      <c r="M2912" s="97"/>
      <c r="N2912" s="97"/>
    </row>
    <row r="2913" spans="8:14" x14ac:dyDescent="0.25">
      <c r="H2913" s="294"/>
      <c r="I2913" s="294"/>
      <c r="J2913" s="294"/>
      <c r="L2913" s="97"/>
      <c r="M2913" s="97"/>
      <c r="N2913" s="97"/>
    </row>
    <row r="2914" spans="8:14" x14ac:dyDescent="0.25">
      <c r="H2914" s="294"/>
      <c r="I2914" s="294"/>
      <c r="J2914" s="294"/>
      <c r="L2914" s="97"/>
      <c r="M2914" s="97"/>
      <c r="N2914" s="97"/>
    </row>
    <row r="2915" spans="8:14" x14ac:dyDescent="0.25">
      <c r="H2915" s="294"/>
      <c r="I2915" s="294"/>
      <c r="J2915" s="294"/>
      <c r="L2915" s="97"/>
      <c r="M2915" s="97"/>
      <c r="N2915" s="97"/>
    </row>
    <row r="2916" spans="8:14" x14ac:dyDescent="0.25">
      <c r="H2916" s="294"/>
      <c r="I2916" s="294"/>
      <c r="J2916" s="294"/>
      <c r="L2916" s="97"/>
      <c r="M2916" s="97"/>
      <c r="N2916" s="97"/>
    </row>
    <row r="2917" spans="8:14" x14ac:dyDescent="0.25">
      <c r="H2917" s="294"/>
      <c r="I2917" s="294"/>
      <c r="J2917" s="294"/>
      <c r="L2917" s="97"/>
      <c r="M2917" s="97"/>
      <c r="N2917" s="97"/>
    </row>
    <row r="2918" spans="8:14" x14ac:dyDescent="0.25">
      <c r="H2918" s="294"/>
      <c r="I2918" s="294"/>
      <c r="J2918" s="294"/>
      <c r="L2918" s="97"/>
      <c r="M2918" s="97"/>
      <c r="N2918" s="97"/>
    </row>
    <row r="2919" spans="8:14" x14ac:dyDescent="0.25">
      <c r="H2919" s="294"/>
      <c r="I2919" s="294"/>
      <c r="J2919" s="294"/>
      <c r="L2919" s="97"/>
      <c r="M2919" s="97"/>
      <c r="N2919" s="97"/>
    </row>
    <row r="2920" spans="8:14" x14ac:dyDescent="0.25">
      <c r="H2920" s="294"/>
      <c r="I2920" s="294"/>
      <c r="J2920" s="294"/>
      <c r="L2920" s="97"/>
      <c r="M2920" s="97"/>
      <c r="N2920" s="97"/>
    </row>
    <row r="2921" spans="8:14" x14ac:dyDescent="0.25">
      <c r="H2921" s="294"/>
      <c r="I2921" s="294"/>
      <c r="J2921" s="294"/>
      <c r="L2921" s="97"/>
      <c r="M2921" s="97"/>
      <c r="N2921" s="97"/>
    </row>
    <row r="2922" spans="8:14" x14ac:dyDescent="0.25">
      <c r="H2922" s="294"/>
      <c r="I2922" s="294"/>
      <c r="J2922" s="294"/>
      <c r="L2922" s="97"/>
      <c r="M2922" s="97"/>
      <c r="N2922" s="97"/>
    </row>
    <row r="2923" spans="8:14" x14ac:dyDescent="0.25">
      <c r="H2923" s="294"/>
      <c r="I2923" s="294"/>
      <c r="J2923" s="294"/>
      <c r="L2923" s="97"/>
      <c r="M2923" s="97"/>
      <c r="N2923" s="97"/>
    </row>
    <row r="2924" spans="8:14" x14ac:dyDescent="0.25">
      <c r="H2924" s="294"/>
      <c r="I2924" s="294"/>
      <c r="J2924" s="294"/>
      <c r="L2924" s="97"/>
      <c r="M2924" s="97"/>
      <c r="N2924" s="97"/>
    </row>
    <row r="2925" spans="8:14" x14ac:dyDescent="0.25">
      <c r="H2925" s="294"/>
      <c r="I2925" s="294"/>
      <c r="J2925" s="294"/>
      <c r="L2925" s="97"/>
      <c r="M2925" s="97"/>
      <c r="N2925" s="97"/>
    </row>
    <row r="2926" spans="8:14" x14ac:dyDescent="0.25">
      <c r="H2926" s="294"/>
      <c r="I2926" s="294"/>
      <c r="J2926" s="294"/>
      <c r="L2926" s="97"/>
      <c r="M2926" s="97"/>
      <c r="N2926" s="97"/>
    </row>
    <row r="2927" spans="8:14" x14ac:dyDescent="0.25">
      <c r="H2927" s="294"/>
      <c r="I2927" s="294"/>
      <c r="J2927" s="294"/>
      <c r="L2927" s="97"/>
      <c r="M2927" s="97"/>
      <c r="N2927" s="97"/>
    </row>
    <row r="2928" spans="8:14" x14ac:dyDescent="0.25">
      <c r="H2928" s="294"/>
      <c r="I2928" s="294"/>
      <c r="J2928" s="294"/>
      <c r="L2928" s="97"/>
      <c r="M2928" s="97"/>
      <c r="N2928" s="97"/>
    </row>
    <row r="2929" spans="8:14" x14ac:dyDescent="0.25">
      <c r="H2929" s="294"/>
      <c r="I2929" s="294"/>
      <c r="J2929" s="294"/>
      <c r="L2929" s="97"/>
      <c r="M2929" s="97"/>
      <c r="N2929" s="97"/>
    </row>
    <row r="2930" spans="8:14" x14ac:dyDescent="0.25">
      <c r="H2930" s="294"/>
      <c r="I2930" s="294"/>
      <c r="J2930" s="294"/>
      <c r="L2930" s="97"/>
      <c r="M2930" s="97"/>
      <c r="N2930" s="97"/>
    </row>
    <row r="2931" spans="8:14" x14ac:dyDescent="0.25">
      <c r="H2931" s="294"/>
      <c r="I2931" s="294"/>
      <c r="J2931" s="294"/>
      <c r="L2931" s="97"/>
      <c r="M2931" s="97"/>
      <c r="N2931" s="97"/>
    </row>
    <row r="2932" spans="8:14" x14ac:dyDescent="0.25">
      <c r="H2932" s="294"/>
      <c r="I2932" s="294"/>
      <c r="J2932" s="294"/>
      <c r="L2932" s="97"/>
      <c r="M2932" s="97"/>
      <c r="N2932" s="97"/>
    </row>
    <row r="2933" spans="8:14" x14ac:dyDescent="0.25">
      <c r="H2933" s="294"/>
      <c r="I2933" s="294"/>
      <c r="J2933" s="294"/>
      <c r="L2933" s="97"/>
      <c r="M2933" s="97"/>
      <c r="N2933" s="97"/>
    </row>
    <row r="2934" spans="8:14" x14ac:dyDescent="0.25">
      <c r="H2934" s="294"/>
      <c r="I2934" s="294"/>
      <c r="J2934" s="294"/>
      <c r="L2934" s="97"/>
      <c r="M2934" s="97"/>
      <c r="N2934" s="97"/>
    </row>
    <row r="2935" spans="8:14" x14ac:dyDescent="0.25">
      <c r="H2935" s="294"/>
      <c r="I2935" s="294"/>
      <c r="J2935" s="294"/>
      <c r="L2935" s="97"/>
      <c r="M2935" s="97"/>
      <c r="N2935" s="97"/>
    </row>
    <row r="2936" spans="8:14" x14ac:dyDescent="0.25">
      <c r="H2936" s="294"/>
      <c r="I2936" s="294"/>
      <c r="J2936" s="294"/>
      <c r="L2936" s="97"/>
      <c r="M2936" s="97"/>
      <c r="N2936" s="97"/>
    </row>
    <row r="2937" spans="8:14" x14ac:dyDescent="0.25">
      <c r="H2937" s="294"/>
      <c r="I2937" s="294"/>
      <c r="J2937" s="294"/>
      <c r="L2937" s="97"/>
      <c r="M2937" s="97"/>
      <c r="N2937" s="97"/>
    </row>
    <row r="2938" spans="8:14" x14ac:dyDescent="0.25">
      <c r="H2938" s="294"/>
      <c r="I2938" s="294"/>
      <c r="J2938" s="294"/>
      <c r="L2938" s="97"/>
      <c r="M2938" s="97"/>
      <c r="N2938" s="97"/>
    </row>
    <row r="2939" spans="8:14" x14ac:dyDescent="0.25">
      <c r="H2939" s="294"/>
      <c r="I2939" s="294"/>
      <c r="J2939" s="294"/>
      <c r="L2939" s="97"/>
      <c r="M2939" s="97"/>
      <c r="N2939" s="97"/>
    </row>
    <row r="2940" spans="8:14" x14ac:dyDescent="0.25">
      <c r="H2940" s="294"/>
      <c r="I2940" s="294"/>
      <c r="J2940" s="294"/>
      <c r="L2940" s="97"/>
      <c r="M2940" s="97"/>
      <c r="N2940" s="97"/>
    </row>
    <row r="2941" spans="8:14" x14ac:dyDescent="0.25">
      <c r="H2941" s="294"/>
      <c r="I2941" s="294"/>
      <c r="J2941" s="294"/>
      <c r="L2941" s="97"/>
      <c r="M2941" s="97"/>
      <c r="N2941" s="97"/>
    </row>
    <row r="2942" spans="8:14" x14ac:dyDescent="0.25">
      <c r="H2942" s="294"/>
      <c r="I2942" s="294"/>
      <c r="J2942" s="294"/>
      <c r="L2942" s="97"/>
      <c r="M2942" s="97"/>
      <c r="N2942" s="97"/>
    </row>
    <row r="2943" spans="8:14" x14ac:dyDescent="0.25">
      <c r="H2943" s="294"/>
      <c r="I2943" s="294"/>
      <c r="J2943" s="294"/>
      <c r="L2943" s="97"/>
      <c r="M2943" s="97"/>
      <c r="N2943" s="97"/>
    </row>
    <row r="2944" spans="8:14" x14ac:dyDescent="0.25">
      <c r="H2944" s="294"/>
      <c r="I2944" s="294"/>
      <c r="J2944" s="294"/>
      <c r="L2944" s="97"/>
      <c r="M2944" s="97"/>
      <c r="N2944" s="97"/>
    </row>
    <row r="2945" spans="8:14" x14ac:dyDescent="0.25">
      <c r="H2945" s="294"/>
      <c r="I2945" s="294"/>
      <c r="J2945" s="294"/>
      <c r="L2945" s="97"/>
      <c r="M2945" s="97"/>
      <c r="N2945" s="97"/>
    </row>
    <row r="2946" spans="8:14" x14ac:dyDescent="0.25">
      <c r="H2946" s="294"/>
      <c r="I2946" s="294"/>
      <c r="J2946" s="294"/>
      <c r="L2946" s="97"/>
      <c r="M2946" s="97"/>
      <c r="N2946" s="97"/>
    </row>
    <row r="2947" spans="8:14" x14ac:dyDescent="0.25">
      <c r="H2947" s="294"/>
      <c r="I2947" s="294"/>
      <c r="J2947" s="294"/>
      <c r="L2947" s="97"/>
      <c r="M2947" s="97"/>
      <c r="N2947" s="97"/>
    </row>
    <row r="2948" spans="8:14" x14ac:dyDescent="0.25">
      <c r="H2948" s="294"/>
      <c r="I2948" s="294"/>
      <c r="J2948" s="294"/>
      <c r="L2948" s="97"/>
      <c r="M2948" s="97"/>
      <c r="N2948" s="97"/>
    </row>
    <row r="2949" spans="8:14" x14ac:dyDescent="0.25">
      <c r="H2949" s="294"/>
      <c r="I2949" s="294"/>
      <c r="J2949" s="294"/>
      <c r="L2949" s="97"/>
      <c r="M2949" s="97"/>
      <c r="N2949" s="97"/>
    </row>
    <row r="2950" spans="8:14" x14ac:dyDescent="0.25">
      <c r="H2950" s="294"/>
      <c r="I2950" s="294"/>
      <c r="J2950" s="294"/>
      <c r="L2950" s="97"/>
      <c r="M2950" s="97"/>
      <c r="N2950" s="97"/>
    </row>
    <row r="2951" spans="8:14" x14ac:dyDescent="0.25">
      <c r="H2951" s="294"/>
      <c r="I2951" s="294"/>
      <c r="J2951" s="294"/>
      <c r="L2951" s="97"/>
      <c r="M2951" s="97"/>
      <c r="N2951" s="97"/>
    </row>
    <row r="2952" spans="8:14" x14ac:dyDescent="0.25">
      <c r="H2952" s="294"/>
      <c r="I2952" s="294"/>
      <c r="J2952" s="294"/>
      <c r="L2952" s="97"/>
      <c r="M2952" s="97"/>
      <c r="N2952" s="97"/>
    </row>
    <row r="2953" spans="8:14" x14ac:dyDescent="0.25">
      <c r="H2953" s="294"/>
      <c r="I2953" s="294"/>
      <c r="J2953" s="294"/>
      <c r="L2953" s="97"/>
      <c r="M2953" s="97"/>
      <c r="N2953" s="97"/>
    </row>
    <row r="2954" spans="8:14" x14ac:dyDescent="0.25">
      <c r="H2954" s="294"/>
      <c r="I2954" s="294"/>
      <c r="J2954" s="294"/>
      <c r="L2954" s="97"/>
      <c r="M2954" s="97"/>
      <c r="N2954" s="97"/>
    </row>
    <row r="2955" spans="8:14" x14ac:dyDescent="0.25">
      <c r="H2955" s="294"/>
      <c r="I2955" s="294"/>
      <c r="J2955" s="294"/>
      <c r="L2955" s="97"/>
      <c r="M2955" s="97"/>
      <c r="N2955" s="97"/>
    </row>
    <row r="2956" spans="8:14" x14ac:dyDescent="0.25">
      <c r="H2956" s="294"/>
      <c r="I2956" s="294"/>
      <c r="J2956" s="294"/>
      <c r="L2956" s="97"/>
      <c r="M2956" s="97"/>
      <c r="N2956" s="97"/>
    </row>
    <row r="2957" spans="8:14" x14ac:dyDescent="0.25">
      <c r="H2957" s="294"/>
      <c r="I2957" s="294"/>
      <c r="J2957" s="294"/>
      <c r="L2957" s="97"/>
      <c r="M2957" s="97"/>
      <c r="N2957" s="97"/>
    </row>
    <row r="2958" spans="8:14" x14ac:dyDescent="0.25">
      <c r="H2958" s="294"/>
      <c r="I2958" s="294"/>
      <c r="J2958" s="294"/>
      <c r="L2958" s="97"/>
      <c r="M2958" s="97"/>
      <c r="N2958" s="97"/>
    </row>
    <row r="2959" spans="8:14" x14ac:dyDescent="0.25">
      <c r="H2959" s="294"/>
      <c r="I2959" s="294"/>
      <c r="J2959" s="294"/>
      <c r="L2959" s="97"/>
      <c r="M2959" s="97"/>
      <c r="N2959" s="97"/>
    </row>
    <row r="2960" spans="8:14" x14ac:dyDescent="0.25">
      <c r="H2960" s="294"/>
      <c r="I2960" s="294"/>
      <c r="J2960" s="294"/>
      <c r="L2960" s="97"/>
      <c r="M2960" s="97"/>
      <c r="N2960" s="97"/>
    </row>
    <row r="2961" spans="8:14" x14ac:dyDescent="0.25">
      <c r="H2961" s="294"/>
      <c r="I2961" s="294"/>
      <c r="J2961" s="294"/>
      <c r="L2961" s="97"/>
      <c r="M2961" s="97"/>
      <c r="N2961" s="97"/>
    </row>
    <row r="2962" spans="8:14" x14ac:dyDescent="0.25">
      <c r="H2962" s="294"/>
      <c r="I2962" s="294"/>
      <c r="J2962" s="294"/>
      <c r="L2962" s="97"/>
      <c r="M2962" s="97"/>
      <c r="N2962" s="97"/>
    </row>
    <row r="2963" spans="8:14" x14ac:dyDescent="0.25">
      <c r="H2963" s="294"/>
      <c r="I2963" s="294"/>
      <c r="J2963" s="294"/>
      <c r="L2963" s="97"/>
      <c r="M2963" s="97"/>
      <c r="N2963" s="97"/>
    </row>
    <row r="2964" spans="8:14" x14ac:dyDescent="0.25">
      <c r="H2964" s="294"/>
      <c r="I2964" s="294"/>
      <c r="J2964" s="294"/>
      <c r="L2964" s="97"/>
      <c r="M2964" s="97"/>
      <c r="N2964" s="97"/>
    </row>
    <row r="2965" spans="8:14" x14ac:dyDescent="0.25">
      <c r="H2965" s="294"/>
      <c r="I2965" s="294"/>
      <c r="J2965" s="294"/>
      <c r="L2965" s="97"/>
      <c r="M2965" s="97"/>
      <c r="N2965" s="97"/>
    </row>
    <row r="2966" spans="8:14" x14ac:dyDescent="0.25">
      <c r="H2966" s="294"/>
      <c r="I2966" s="294"/>
      <c r="J2966" s="294"/>
      <c r="L2966" s="97"/>
      <c r="M2966" s="97"/>
      <c r="N2966" s="97"/>
    </row>
    <row r="2967" spans="8:14" x14ac:dyDescent="0.25">
      <c r="H2967" s="294"/>
      <c r="I2967" s="294"/>
      <c r="J2967" s="294"/>
      <c r="L2967" s="97"/>
      <c r="M2967" s="97"/>
      <c r="N2967" s="97"/>
    </row>
    <row r="2968" spans="8:14" x14ac:dyDescent="0.25">
      <c r="H2968" s="294"/>
      <c r="I2968" s="294"/>
      <c r="J2968" s="294"/>
      <c r="L2968" s="97"/>
      <c r="M2968" s="97"/>
      <c r="N2968" s="97"/>
    </row>
    <row r="2969" spans="8:14" x14ac:dyDescent="0.25">
      <c r="H2969" s="294"/>
      <c r="I2969" s="294"/>
      <c r="J2969" s="294"/>
      <c r="L2969" s="97"/>
      <c r="M2969" s="97"/>
      <c r="N2969" s="97"/>
    </row>
    <row r="2970" spans="8:14" x14ac:dyDescent="0.25">
      <c r="H2970" s="294"/>
      <c r="I2970" s="294"/>
      <c r="J2970" s="294"/>
      <c r="L2970" s="97"/>
      <c r="M2970" s="97"/>
      <c r="N2970" s="97"/>
    </row>
    <row r="2971" spans="8:14" x14ac:dyDescent="0.25">
      <c r="H2971" s="294"/>
      <c r="I2971" s="294"/>
      <c r="J2971" s="294"/>
      <c r="L2971" s="97"/>
      <c r="M2971" s="97"/>
      <c r="N2971" s="97"/>
    </row>
    <row r="2972" spans="8:14" x14ac:dyDescent="0.25">
      <c r="H2972" s="294"/>
      <c r="I2972" s="294"/>
      <c r="J2972" s="294"/>
      <c r="L2972" s="97"/>
      <c r="M2972" s="97"/>
      <c r="N2972" s="97"/>
    </row>
    <row r="2973" spans="8:14" x14ac:dyDescent="0.25">
      <c r="H2973" s="294"/>
      <c r="I2973" s="294"/>
      <c r="J2973" s="294"/>
      <c r="L2973" s="97"/>
      <c r="M2973" s="97"/>
      <c r="N2973" s="97"/>
    </row>
    <row r="2974" spans="8:14" x14ac:dyDescent="0.25">
      <c r="H2974" s="294"/>
      <c r="I2974" s="294"/>
      <c r="J2974" s="294"/>
      <c r="L2974" s="97"/>
      <c r="M2974" s="97"/>
      <c r="N2974" s="97"/>
    </row>
    <row r="2975" spans="8:14" x14ac:dyDescent="0.25">
      <c r="H2975" s="294"/>
      <c r="I2975" s="294"/>
      <c r="J2975" s="294"/>
      <c r="L2975" s="97"/>
      <c r="M2975" s="97"/>
      <c r="N2975" s="97"/>
    </row>
    <row r="2976" spans="8:14" x14ac:dyDescent="0.25">
      <c r="H2976" s="294"/>
      <c r="I2976" s="294"/>
      <c r="J2976" s="294"/>
      <c r="L2976" s="97"/>
      <c r="M2976" s="97"/>
      <c r="N2976" s="97"/>
    </row>
    <row r="2977" spans="8:14" x14ac:dyDescent="0.25">
      <c r="H2977" s="294"/>
      <c r="I2977" s="294"/>
      <c r="J2977" s="294"/>
      <c r="L2977" s="97"/>
      <c r="M2977" s="97"/>
      <c r="N2977" s="97"/>
    </row>
    <row r="2978" spans="8:14" x14ac:dyDescent="0.25">
      <c r="H2978" s="294"/>
      <c r="I2978" s="294"/>
      <c r="J2978" s="294"/>
      <c r="L2978" s="97"/>
      <c r="M2978" s="97"/>
      <c r="N2978" s="97"/>
    </row>
    <row r="2979" spans="8:14" x14ac:dyDescent="0.25">
      <c r="H2979" s="294"/>
      <c r="I2979" s="294"/>
      <c r="J2979" s="294"/>
      <c r="L2979" s="97"/>
      <c r="M2979" s="97"/>
      <c r="N2979" s="97"/>
    </row>
    <row r="2980" spans="8:14" x14ac:dyDescent="0.25">
      <c r="H2980" s="294"/>
      <c r="I2980" s="294"/>
      <c r="J2980" s="294"/>
      <c r="L2980" s="97"/>
      <c r="M2980" s="97"/>
      <c r="N2980" s="97"/>
    </row>
    <row r="2981" spans="8:14" x14ac:dyDescent="0.25">
      <c r="H2981" s="294"/>
      <c r="I2981" s="294"/>
      <c r="J2981" s="294"/>
      <c r="L2981" s="97"/>
      <c r="M2981" s="97"/>
      <c r="N2981" s="97"/>
    </row>
    <row r="2982" spans="8:14" x14ac:dyDescent="0.25">
      <c r="H2982" s="294"/>
      <c r="I2982" s="294"/>
      <c r="J2982" s="294"/>
      <c r="L2982" s="97"/>
      <c r="M2982" s="97"/>
      <c r="N2982" s="97"/>
    </row>
    <row r="2983" spans="8:14" x14ac:dyDescent="0.25">
      <c r="H2983" s="294"/>
      <c r="I2983" s="294"/>
      <c r="J2983" s="294"/>
      <c r="L2983" s="97"/>
      <c r="M2983" s="97"/>
      <c r="N2983" s="97"/>
    </row>
    <row r="2984" spans="8:14" x14ac:dyDescent="0.25">
      <c r="H2984" s="294"/>
      <c r="I2984" s="294"/>
      <c r="J2984" s="294"/>
      <c r="L2984" s="97"/>
      <c r="M2984" s="97"/>
      <c r="N2984" s="97"/>
    </row>
    <row r="2985" spans="8:14" x14ac:dyDescent="0.25">
      <c r="H2985" s="294"/>
      <c r="I2985" s="294"/>
      <c r="J2985" s="294"/>
      <c r="L2985" s="97"/>
      <c r="M2985" s="97"/>
      <c r="N2985" s="97"/>
    </row>
    <row r="2986" spans="8:14" x14ac:dyDescent="0.25">
      <c r="H2986" s="294"/>
      <c r="I2986" s="294"/>
      <c r="J2986" s="294"/>
      <c r="L2986" s="97"/>
      <c r="M2986" s="97"/>
      <c r="N2986" s="97"/>
    </row>
    <row r="2987" spans="8:14" x14ac:dyDescent="0.25">
      <c r="H2987" s="294"/>
      <c r="I2987" s="294"/>
      <c r="J2987" s="294"/>
      <c r="L2987" s="97"/>
      <c r="M2987" s="97"/>
      <c r="N2987" s="97"/>
    </row>
    <row r="2988" spans="8:14" x14ac:dyDescent="0.25">
      <c r="H2988" s="294"/>
      <c r="I2988" s="294"/>
      <c r="J2988" s="294"/>
      <c r="L2988" s="97"/>
      <c r="M2988" s="97"/>
      <c r="N2988" s="97"/>
    </row>
    <row r="2989" spans="8:14" x14ac:dyDescent="0.25">
      <c r="H2989" s="294"/>
      <c r="I2989" s="294"/>
      <c r="J2989" s="294"/>
      <c r="L2989" s="97"/>
      <c r="M2989" s="97"/>
      <c r="N2989" s="97"/>
    </row>
    <row r="2990" spans="8:14" x14ac:dyDescent="0.25">
      <c r="H2990" s="294"/>
      <c r="I2990" s="294"/>
      <c r="J2990" s="294"/>
      <c r="L2990" s="97"/>
      <c r="M2990" s="97"/>
      <c r="N2990" s="97"/>
    </row>
    <row r="2991" spans="8:14" x14ac:dyDescent="0.25">
      <c r="H2991" s="294"/>
      <c r="I2991" s="294"/>
      <c r="J2991" s="294"/>
      <c r="L2991" s="97"/>
      <c r="M2991" s="97"/>
      <c r="N2991" s="97"/>
    </row>
    <row r="2992" spans="8:14" x14ac:dyDescent="0.25">
      <c r="H2992" s="294"/>
      <c r="I2992" s="294"/>
      <c r="J2992" s="294"/>
      <c r="L2992" s="97"/>
      <c r="M2992" s="97"/>
      <c r="N2992" s="97"/>
    </row>
    <row r="2993" spans="8:14" x14ac:dyDescent="0.25">
      <c r="H2993" s="294"/>
      <c r="I2993" s="294"/>
      <c r="J2993" s="294"/>
      <c r="L2993" s="97"/>
      <c r="M2993" s="97"/>
      <c r="N2993" s="97"/>
    </row>
    <row r="2994" spans="8:14" x14ac:dyDescent="0.25">
      <c r="H2994" s="294"/>
      <c r="I2994" s="294"/>
      <c r="J2994" s="294"/>
      <c r="L2994" s="97"/>
      <c r="M2994" s="97"/>
      <c r="N2994" s="97"/>
    </row>
    <row r="2995" spans="8:14" x14ac:dyDescent="0.25">
      <c r="H2995" s="294"/>
      <c r="I2995" s="294"/>
      <c r="J2995" s="294"/>
      <c r="L2995" s="97"/>
      <c r="M2995" s="97"/>
      <c r="N2995" s="97"/>
    </row>
    <row r="2996" spans="8:14" x14ac:dyDescent="0.25">
      <c r="H2996" s="294"/>
      <c r="I2996" s="294"/>
      <c r="J2996" s="294"/>
      <c r="L2996" s="97"/>
      <c r="M2996" s="97"/>
      <c r="N2996" s="97"/>
    </row>
    <row r="2997" spans="8:14" x14ac:dyDescent="0.25">
      <c r="H2997" s="294"/>
      <c r="I2997" s="294"/>
      <c r="J2997" s="294"/>
      <c r="L2997" s="97"/>
      <c r="M2997" s="97"/>
      <c r="N2997" s="97"/>
    </row>
    <row r="2998" spans="8:14" x14ac:dyDescent="0.25">
      <c r="H2998" s="294"/>
      <c r="I2998" s="294"/>
      <c r="J2998" s="294"/>
      <c r="L2998" s="97"/>
      <c r="M2998" s="97"/>
      <c r="N2998" s="97"/>
    </row>
    <row r="2999" spans="8:14" x14ac:dyDescent="0.25">
      <c r="H2999" s="294"/>
      <c r="I2999" s="294"/>
      <c r="J2999" s="294"/>
      <c r="L2999" s="97"/>
      <c r="M2999" s="97"/>
      <c r="N2999" s="97"/>
    </row>
    <row r="3000" spans="8:14" x14ac:dyDescent="0.25">
      <c r="H3000" s="294"/>
      <c r="I3000" s="294"/>
      <c r="J3000" s="294"/>
      <c r="L3000" s="97"/>
      <c r="M3000" s="97"/>
      <c r="N3000" s="97"/>
    </row>
    <row r="3001" spans="8:14" x14ac:dyDescent="0.25">
      <c r="H3001" s="294"/>
      <c r="I3001" s="294"/>
      <c r="J3001" s="294"/>
      <c r="L3001" s="97"/>
      <c r="M3001" s="97"/>
      <c r="N3001" s="97"/>
    </row>
    <row r="3002" spans="8:14" x14ac:dyDescent="0.25">
      <c r="H3002" s="294"/>
      <c r="I3002" s="294"/>
      <c r="J3002" s="294"/>
      <c r="L3002" s="97"/>
      <c r="M3002" s="97"/>
      <c r="N3002" s="97"/>
    </row>
    <row r="3003" spans="8:14" x14ac:dyDescent="0.25">
      <c r="H3003" s="294"/>
      <c r="I3003" s="294"/>
      <c r="J3003" s="294"/>
      <c r="L3003" s="97"/>
      <c r="M3003" s="97"/>
      <c r="N3003" s="97"/>
    </row>
    <row r="3004" spans="8:14" x14ac:dyDescent="0.25">
      <c r="H3004" s="294"/>
      <c r="I3004" s="294"/>
      <c r="J3004" s="294"/>
      <c r="L3004" s="97"/>
      <c r="M3004" s="97"/>
      <c r="N3004" s="97"/>
    </row>
    <row r="3005" spans="8:14" x14ac:dyDescent="0.25">
      <c r="H3005" s="294"/>
      <c r="I3005" s="294"/>
      <c r="J3005" s="294"/>
      <c r="L3005" s="97"/>
      <c r="M3005" s="97"/>
      <c r="N3005" s="97"/>
    </row>
    <row r="3006" spans="8:14" x14ac:dyDescent="0.25">
      <c r="H3006" s="294"/>
      <c r="I3006" s="294"/>
      <c r="J3006" s="294"/>
      <c r="L3006" s="97"/>
      <c r="M3006" s="97"/>
      <c r="N3006" s="97"/>
    </row>
    <row r="3007" spans="8:14" x14ac:dyDescent="0.25">
      <c r="H3007" s="294"/>
      <c r="I3007" s="294"/>
      <c r="J3007" s="294"/>
      <c r="L3007" s="97"/>
      <c r="M3007" s="97"/>
      <c r="N3007" s="97"/>
    </row>
    <row r="3008" spans="8:14" x14ac:dyDescent="0.25">
      <c r="H3008" s="294"/>
      <c r="I3008" s="294"/>
      <c r="J3008" s="294"/>
      <c r="L3008" s="97"/>
      <c r="M3008" s="97"/>
      <c r="N3008" s="97"/>
    </row>
    <row r="3009" spans="8:14" x14ac:dyDescent="0.25">
      <c r="H3009" s="294"/>
      <c r="I3009" s="294"/>
      <c r="J3009" s="294"/>
      <c r="L3009" s="97"/>
      <c r="M3009" s="97"/>
      <c r="N3009" s="97"/>
    </row>
    <row r="3010" spans="8:14" x14ac:dyDescent="0.25">
      <c r="H3010" s="294"/>
      <c r="I3010" s="294"/>
      <c r="J3010" s="294"/>
      <c r="L3010" s="97"/>
      <c r="M3010" s="97"/>
      <c r="N3010" s="97"/>
    </row>
    <row r="3011" spans="8:14" x14ac:dyDescent="0.25">
      <c r="H3011" s="294"/>
      <c r="I3011" s="294"/>
      <c r="J3011" s="294"/>
      <c r="L3011" s="97"/>
      <c r="M3011" s="97"/>
      <c r="N3011" s="97"/>
    </row>
    <row r="3012" spans="8:14" x14ac:dyDescent="0.25">
      <c r="H3012" s="294"/>
      <c r="I3012" s="294"/>
      <c r="J3012" s="294"/>
      <c r="L3012" s="97"/>
      <c r="M3012" s="97"/>
      <c r="N3012" s="97"/>
    </row>
    <row r="3013" spans="8:14" x14ac:dyDescent="0.25">
      <c r="H3013" s="294"/>
      <c r="I3013" s="294"/>
      <c r="J3013" s="294"/>
      <c r="L3013" s="97"/>
      <c r="M3013" s="97"/>
      <c r="N3013" s="97"/>
    </row>
    <row r="3014" spans="8:14" x14ac:dyDescent="0.25">
      <c r="H3014" s="294"/>
      <c r="I3014" s="294"/>
      <c r="J3014" s="294"/>
      <c r="L3014" s="97"/>
      <c r="M3014" s="97"/>
      <c r="N3014" s="97"/>
    </row>
    <row r="3015" spans="8:14" x14ac:dyDescent="0.25">
      <c r="H3015" s="294"/>
      <c r="I3015" s="294"/>
      <c r="J3015" s="294"/>
      <c r="L3015" s="97"/>
      <c r="M3015" s="97"/>
      <c r="N3015" s="97"/>
    </row>
    <row r="3016" spans="8:14" x14ac:dyDescent="0.25">
      <c r="H3016" s="294"/>
      <c r="I3016" s="294"/>
      <c r="J3016" s="294"/>
      <c r="L3016" s="97"/>
      <c r="M3016" s="97"/>
      <c r="N3016" s="97"/>
    </row>
    <row r="3017" spans="8:14" x14ac:dyDescent="0.25">
      <c r="H3017" s="294"/>
      <c r="I3017" s="294"/>
      <c r="J3017" s="294"/>
      <c r="L3017" s="97"/>
      <c r="M3017" s="97"/>
      <c r="N3017" s="97"/>
    </row>
    <row r="3018" spans="8:14" x14ac:dyDescent="0.25">
      <c r="H3018" s="294"/>
      <c r="I3018" s="294"/>
      <c r="J3018" s="294"/>
      <c r="L3018" s="97"/>
      <c r="M3018" s="97"/>
      <c r="N3018" s="97"/>
    </row>
    <row r="3019" spans="8:14" x14ac:dyDescent="0.25">
      <c r="H3019" s="294"/>
      <c r="I3019" s="294"/>
      <c r="J3019" s="294"/>
      <c r="L3019" s="97"/>
      <c r="M3019" s="97"/>
      <c r="N3019" s="97"/>
    </row>
    <row r="3020" spans="8:14" x14ac:dyDescent="0.25">
      <c r="H3020" s="294"/>
      <c r="I3020" s="294"/>
      <c r="J3020" s="294"/>
      <c r="L3020" s="97"/>
      <c r="M3020" s="97"/>
      <c r="N3020" s="97"/>
    </row>
    <row r="3021" spans="8:14" x14ac:dyDescent="0.25">
      <c r="H3021" s="294"/>
      <c r="I3021" s="294"/>
      <c r="J3021" s="294"/>
      <c r="L3021" s="97"/>
      <c r="M3021" s="97"/>
      <c r="N3021" s="97"/>
    </row>
    <row r="3022" spans="8:14" x14ac:dyDescent="0.25">
      <c r="H3022" s="294"/>
      <c r="I3022" s="294"/>
      <c r="J3022" s="294"/>
      <c r="L3022" s="97"/>
      <c r="M3022" s="97"/>
      <c r="N3022" s="97"/>
    </row>
    <row r="3023" spans="8:14" x14ac:dyDescent="0.25">
      <c r="H3023" s="294"/>
      <c r="I3023" s="294"/>
      <c r="J3023" s="294"/>
      <c r="L3023" s="97"/>
      <c r="M3023" s="97"/>
      <c r="N3023" s="97"/>
    </row>
    <row r="3024" spans="8:14" x14ac:dyDescent="0.25">
      <c r="H3024" s="294"/>
      <c r="I3024" s="294"/>
      <c r="J3024" s="294"/>
      <c r="L3024" s="97"/>
      <c r="M3024" s="97"/>
      <c r="N3024" s="97"/>
    </row>
    <row r="3025" spans="8:14" x14ac:dyDescent="0.25">
      <c r="H3025" s="294"/>
      <c r="I3025" s="294"/>
      <c r="J3025" s="294"/>
      <c r="L3025" s="97"/>
      <c r="M3025" s="97"/>
      <c r="N3025" s="97"/>
    </row>
    <row r="3026" spans="8:14" x14ac:dyDescent="0.25">
      <c r="H3026" s="294"/>
      <c r="I3026" s="294"/>
      <c r="J3026" s="294"/>
      <c r="L3026" s="97"/>
      <c r="M3026" s="97"/>
      <c r="N3026" s="97"/>
    </row>
    <row r="3027" spans="8:14" x14ac:dyDescent="0.25">
      <c r="H3027" s="294"/>
      <c r="I3027" s="294"/>
      <c r="J3027" s="294"/>
      <c r="L3027" s="97"/>
      <c r="M3027" s="97"/>
      <c r="N3027" s="97"/>
    </row>
    <row r="3028" spans="8:14" x14ac:dyDescent="0.25">
      <c r="H3028" s="294"/>
      <c r="I3028" s="294"/>
      <c r="J3028" s="294"/>
      <c r="L3028" s="97"/>
      <c r="M3028" s="97"/>
      <c r="N3028" s="97"/>
    </row>
    <row r="3029" spans="8:14" x14ac:dyDescent="0.25">
      <c r="H3029" s="294"/>
      <c r="I3029" s="294"/>
      <c r="J3029" s="294"/>
      <c r="L3029" s="97"/>
      <c r="M3029" s="97"/>
      <c r="N3029" s="97"/>
    </row>
    <row r="3030" spans="8:14" x14ac:dyDescent="0.25">
      <c r="H3030" s="294"/>
      <c r="I3030" s="294"/>
      <c r="J3030" s="294"/>
      <c r="L3030" s="97"/>
      <c r="M3030" s="97"/>
      <c r="N3030" s="97"/>
    </row>
    <row r="3031" spans="8:14" x14ac:dyDescent="0.25">
      <c r="H3031" s="294"/>
      <c r="I3031" s="294"/>
      <c r="J3031" s="294"/>
      <c r="L3031" s="97"/>
      <c r="M3031" s="97"/>
      <c r="N3031" s="97"/>
    </row>
    <row r="3032" spans="8:14" x14ac:dyDescent="0.25">
      <c r="H3032" s="294"/>
      <c r="I3032" s="294"/>
      <c r="J3032" s="294"/>
      <c r="L3032" s="97"/>
      <c r="M3032" s="97"/>
      <c r="N3032" s="97"/>
    </row>
    <row r="3033" spans="8:14" x14ac:dyDescent="0.25">
      <c r="H3033" s="294"/>
      <c r="I3033" s="294"/>
      <c r="J3033" s="294"/>
      <c r="L3033" s="97"/>
      <c r="M3033" s="97"/>
      <c r="N3033" s="97"/>
    </row>
    <row r="3034" spans="8:14" x14ac:dyDescent="0.25">
      <c r="H3034" s="294"/>
      <c r="I3034" s="294"/>
      <c r="J3034" s="294"/>
      <c r="L3034" s="97"/>
      <c r="M3034" s="97"/>
      <c r="N3034" s="97"/>
    </row>
    <row r="3035" spans="8:14" x14ac:dyDescent="0.25">
      <c r="H3035" s="294"/>
      <c r="I3035" s="294"/>
      <c r="J3035" s="294"/>
      <c r="L3035" s="97"/>
      <c r="M3035" s="97"/>
      <c r="N3035" s="97"/>
    </row>
    <row r="3036" spans="8:14" x14ac:dyDescent="0.25">
      <c r="H3036" s="294"/>
      <c r="I3036" s="294"/>
      <c r="J3036" s="294"/>
      <c r="L3036" s="97"/>
      <c r="M3036" s="97"/>
      <c r="N3036" s="97"/>
    </row>
    <row r="3037" spans="8:14" x14ac:dyDescent="0.25">
      <c r="H3037" s="294"/>
      <c r="I3037" s="294"/>
      <c r="J3037" s="294"/>
      <c r="L3037" s="97"/>
      <c r="M3037" s="97"/>
      <c r="N3037" s="97"/>
    </row>
    <row r="3038" spans="8:14" x14ac:dyDescent="0.25">
      <c r="H3038" s="294"/>
      <c r="I3038" s="294"/>
      <c r="J3038" s="294"/>
      <c r="L3038" s="97"/>
      <c r="M3038" s="97"/>
      <c r="N3038" s="97"/>
    </row>
    <row r="3039" spans="8:14" x14ac:dyDescent="0.25">
      <c r="H3039" s="294"/>
      <c r="I3039" s="294"/>
      <c r="J3039" s="294"/>
      <c r="L3039" s="97"/>
      <c r="M3039" s="97"/>
      <c r="N3039" s="97"/>
    </row>
    <row r="3040" spans="8:14" x14ac:dyDescent="0.25">
      <c r="H3040" s="294"/>
      <c r="I3040" s="294"/>
      <c r="J3040" s="294"/>
      <c r="L3040" s="97"/>
      <c r="M3040" s="97"/>
      <c r="N3040" s="97"/>
    </row>
    <row r="3041" spans="8:14" x14ac:dyDescent="0.25">
      <c r="H3041" s="294"/>
      <c r="I3041" s="294"/>
      <c r="J3041" s="294"/>
      <c r="L3041" s="97"/>
      <c r="M3041" s="97"/>
      <c r="N3041" s="97"/>
    </row>
    <row r="3042" spans="8:14" x14ac:dyDescent="0.25">
      <c r="H3042" s="294"/>
      <c r="I3042" s="294"/>
      <c r="J3042" s="294"/>
      <c r="L3042" s="97"/>
      <c r="M3042" s="97"/>
      <c r="N3042" s="97"/>
    </row>
    <row r="3043" spans="8:14" x14ac:dyDescent="0.25">
      <c r="H3043" s="294"/>
      <c r="I3043" s="294"/>
      <c r="J3043" s="294"/>
      <c r="L3043" s="97"/>
      <c r="M3043" s="97"/>
      <c r="N3043" s="97"/>
    </row>
    <row r="3044" spans="8:14" x14ac:dyDescent="0.25">
      <c r="H3044" s="294"/>
      <c r="I3044" s="294"/>
      <c r="J3044" s="294"/>
      <c r="L3044" s="97"/>
      <c r="M3044" s="97"/>
      <c r="N3044" s="97"/>
    </row>
    <row r="3045" spans="8:14" x14ac:dyDescent="0.25">
      <c r="H3045" s="294"/>
      <c r="I3045" s="294"/>
      <c r="J3045" s="294"/>
      <c r="L3045" s="97"/>
      <c r="M3045" s="97"/>
      <c r="N3045" s="97"/>
    </row>
    <row r="3046" spans="8:14" x14ac:dyDescent="0.25">
      <c r="H3046" s="294"/>
      <c r="I3046" s="294"/>
      <c r="J3046" s="294"/>
      <c r="L3046" s="97"/>
      <c r="M3046" s="97"/>
      <c r="N3046" s="97"/>
    </row>
    <row r="3047" spans="8:14" x14ac:dyDescent="0.25">
      <c r="H3047" s="294"/>
      <c r="I3047" s="294"/>
      <c r="J3047" s="294"/>
      <c r="L3047" s="97"/>
      <c r="M3047" s="97"/>
      <c r="N3047" s="97"/>
    </row>
    <row r="3048" spans="8:14" x14ac:dyDescent="0.25">
      <c r="H3048" s="294"/>
      <c r="I3048" s="294"/>
      <c r="J3048" s="294"/>
      <c r="L3048" s="97"/>
      <c r="M3048" s="97"/>
      <c r="N3048" s="97"/>
    </row>
    <row r="3049" spans="8:14" x14ac:dyDescent="0.25">
      <c r="H3049" s="294"/>
      <c r="I3049" s="294"/>
      <c r="J3049" s="294"/>
      <c r="L3049" s="97"/>
      <c r="M3049" s="97"/>
      <c r="N3049" s="97"/>
    </row>
    <row r="3050" spans="8:14" x14ac:dyDescent="0.25">
      <c r="H3050" s="294"/>
      <c r="I3050" s="294"/>
      <c r="J3050" s="294"/>
      <c r="L3050" s="97"/>
      <c r="M3050" s="97"/>
      <c r="N3050" s="97"/>
    </row>
    <row r="3051" spans="8:14" x14ac:dyDescent="0.25">
      <c r="H3051" s="294"/>
      <c r="I3051" s="294"/>
      <c r="J3051" s="294"/>
      <c r="L3051" s="97"/>
      <c r="M3051" s="97"/>
      <c r="N3051" s="97"/>
    </row>
    <row r="3052" spans="8:14" x14ac:dyDescent="0.25">
      <c r="H3052" s="294"/>
      <c r="I3052" s="294"/>
      <c r="J3052" s="294"/>
      <c r="L3052" s="97"/>
      <c r="M3052" s="97"/>
      <c r="N3052" s="97"/>
    </row>
    <row r="3053" spans="8:14" x14ac:dyDescent="0.25">
      <c r="H3053" s="294"/>
      <c r="I3053" s="294"/>
      <c r="J3053" s="294"/>
      <c r="L3053" s="97"/>
      <c r="M3053" s="97"/>
      <c r="N3053" s="97"/>
    </row>
    <row r="3054" spans="8:14" x14ac:dyDescent="0.25">
      <c r="H3054" s="294"/>
      <c r="I3054" s="294"/>
      <c r="J3054" s="294"/>
      <c r="L3054" s="97"/>
      <c r="M3054" s="97"/>
      <c r="N3054" s="97"/>
    </row>
    <row r="3055" spans="8:14" x14ac:dyDescent="0.25">
      <c r="H3055" s="294"/>
      <c r="I3055" s="294"/>
      <c r="J3055" s="294"/>
      <c r="L3055" s="97"/>
      <c r="M3055" s="97"/>
      <c r="N3055" s="97"/>
    </row>
    <row r="3056" spans="8:14" x14ac:dyDescent="0.25">
      <c r="H3056" s="294"/>
      <c r="I3056" s="294"/>
      <c r="J3056" s="294"/>
      <c r="L3056" s="97"/>
      <c r="M3056" s="97"/>
      <c r="N3056" s="97"/>
    </row>
    <row r="3057" spans="8:14" x14ac:dyDescent="0.25">
      <c r="H3057" s="294"/>
      <c r="I3057" s="294"/>
      <c r="J3057" s="294"/>
      <c r="L3057" s="97"/>
      <c r="M3057" s="97"/>
      <c r="N3057" s="97"/>
    </row>
    <row r="3058" spans="8:14" x14ac:dyDescent="0.25">
      <c r="H3058" s="294"/>
      <c r="I3058" s="294"/>
      <c r="J3058" s="294"/>
      <c r="L3058" s="97"/>
      <c r="M3058" s="97"/>
      <c r="N3058" s="97"/>
    </row>
    <row r="3059" spans="8:14" x14ac:dyDescent="0.25">
      <c r="H3059" s="294"/>
      <c r="I3059" s="294"/>
      <c r="J3059" s="294"/>
      <c r="L3059" s="97"/>
      <c r="M3059" s="97"/>
      <c r="N3059" s="97"/>
    </row>
    <row r="3060" spans="8:14" x14ac:dyDescent="0.25">
      <c r="H3060" s="294"/>
      <c r="I3060" s="294"/>
      <c r="J3060" s="294"/>
      <c r="L3060" s="97"/>
      <c r="M3060" s="97"/>
      <c r="N3060" s="97"/>
    </row>
    <row r="3061" spans="8:14" x14ac:dyDescent="0.25">
      <c r="H3061" s="294"/>
      <c r="I3061" s="294"/>
      <c r="J3061" s="294"/>
      <c r="L3061" s="97"/>
      <c r="M3061" s="97"/>
      <c r="N3061" s="97"/>
    </row>
    <row r="3062" spans="8:14" x14ac:dyDescent="0.25">
      <c r="H3062" s="294"/>
      <c r="I3062" s="294"/>
      <c r="J3062" s="294"/>
      <c r="L3062" s="97"/>
      <c r="M3062" s="97"/>
      <c r="N3062" s="97"/>
    </row>
    <row r="3063" spans="8:14" x14ac:dyDescent="0.25">
      <c r="H3063" s="294"/>
      <c r="I3063" s="294"/>
      <c r="J3063" s="294"/>
      <c r="L3063" s="97"/>
      <c r="M3063" s="97"/>
      <c r="N3063" s="97"/>
    </row>
    <row r="3064" spans="8:14" x14ac:dyDescent="0.25">
      <c r="H3064" s="294"/>
      <c r="I3064" s="294"/>
      <c r="J3064" s="294"/>
      <c r="L3064" s="97"/>
      <c r="M3064" s="97"/>
      <c r="N3064" s="97"/>
    </row>
    <row r="3065" spans="8:14" x14ac:dyDescent="0.25">
      <c r="H3065" s="294"/>
      <c r="I3065" s="294"/>
      <c r="J3065" s="294"/>
      <c r="L3065" s="97"/>
      <c r="M3065" s="97"/>
      <c r="N3065" s="97"/>
    </row>
    <row r="3066" spans="8:14" x14ac:dyDescent="0.25">
      <c r="H3066" s="294"/>
      <c r="I3066" s="294"/>
      <c r="J3066" s="294"/>
      <c r="L3066" s="97"/>
      <c r="M3066" s="97"/>
      <c r="N3066" s="97"/>
    </row>
    <row r="3067" spans="8:14" x14ac:dyDescent="0.25">
      <c r="H3067" s="294"/>
      <c r="I3067" s="294"/>
      <c r="J3067" s="294"/>
      <c r="L3067" s="97"/>
      <c r="M3067" s="97"/>
      <c r="N3067" s="97"/>
    </row>
    <row r="3068" spans="8:14" x14ac:dyDescent="0.25">
      <c r="H3068" s="294"/>
      <c r="I3068" s="294"/>
      <c r="J3068" s="294"/>
      <c r="L3068" s="97"/>
      <c r="M3068" s="97"/>
      <c r="N3068" s="97"/>
    </row>
    <row r="3069" spans="8:14" x14ac:dyDescent="0.25">
      <c r="H3069" s="294"/>
      <c r="I3069" s="294"/>
      <c r="J3069" s="294"/>
      <c r="L3069" s="97"/>
      <c r="M3069" s="97"/>
      <c r="N3069" s="97"/>
    </row>
    <row r="3070" spans="8:14" x14ac:dyDescent="0.25">
      <c r="H3070" s="294"/>
      <c r="I3070" s="294"/>
      <c r="J3070" s="294"/>
      <c r="L3070" s="97"/>
      <c r="M3070" s="97"/>
      <c r="N3070" s="97"/>
    </row>
    <row r="3071" spans="8:14" x14ac:dyDescent="0.25">
      <c r="H3071" s="294"/>
      <c r="I3071" s="294"/>
      <c r="J3071" s="294"/>
      <c r="L3071" s="97"/>
      <c r="M3071" s="97"/>
      <c r="N3071" s="97"/>
    </row>
    <row r="3072" spans="8:14" x14ac:dyDescent="0.25">
      <c r="H3072" s="294"/>
      <c r="I3072" s="294"/>
      <c r="J3072" s="294"/>
      <c r="L3072" s="97"/>
      <c r="M3072" s="97"/>
      <c r="N3072" s="97"/>
    </row>
    <row r="3073" spans="8:14" x14ac:dyDescent="0.25">
      <c r="H3073" s="294"/>
      <c r="I3073" s="294"/>
      <c r="J3073" s="294"/>
      <c r="L3073" s="97"/>
      <c r="M3073" s="97"/>
      <c r="N3073" s="97"/>
    </row>
    <row r="3074" spans="8:14" x14ac:dyDescent="0.25">
      <c r="H3074" s="294"/>
      <c r="I3074" s="294"/>
      <c r="J3074" s="294"/>
      <c r="L3074" s="97"/>
      <c r="M3074" s="97"/>
      <c r="N3074" s="97"/>
    </row>
    <row r="3075" spans="8:14" x14ac:dyDescent="0.25">
      <c r="H3075" s="294"/>
      <c r="I3075" s="294"/>
      <c r="J3075" s="294"/>
      <c r="L3075" s="97"/>
      <c r="M3075" s="97"/>
      <c r="N3075" s="97"/>
    </row>
    <row r="3076" spans="8:14" x14ac:dyDescent="0.25">
      <c r="H3076" s="294"/>
      <c r="I3076" s="294"/>
      <c r="J3076" s="294"/>
      <c r="L3076" s="97"/>
      <c r="M3076" s="97"/>
      <c r="N3076" s="97"/>
    </row>
    <row r="3077" spans="8:14" x14ac:dyDescent="0.25">
      <c r="H3077" s="294"/>
      <c r="I3077" s="294"/>
      <c r="J3077" s="294"/>
      <c r="L3077" s="97"/>
      <c r="M3077" s="97"/>
      <c r="N3077" s="97"/>
    </row>
    <row r="3078" spans="8:14" x14ac:dyDescent="0.25">
      <c r="H3078" s="294"/>
      <c r="I3078" s="294"/>
      <c r="J3078" s="294"/>
      <c r="L3078" s="97"/>
      <c r="M3078" s="97"/>
      <c r="N3078" s="97"/>
    </row>
    <row r="3079" spans="8:14" x14ac:dyDescent="0.25">
      <c r="H3079" s="294"/>
      <c r="I3079" s="294"/>
      <c r="J3079" s="294"/>
      <c r="L3079" s="97"/>
      <c r="M3079" s="97"/>
      <c r="N3079" s="97"/>
    </row>
    <row r="3080" spans="8:14" x14ac:dyDescent="0.25">
      <c r="H3080" s="294"/>
      <c r="I3080" s="294"/>
      <c r="J3080" s="294"/>
      <c r="L3080" s="97"/>
      <c r="M3080" s="97"/>
      <c r="N3080" s="97"/>
    </row>
    <row r="3081" spans="8:14" x14ac:dyDescent="0.25">
      <c r="H3081" s="294"/>
      <c r="I3081" s="294"/>
      <c r="J3081" s="294"/>
      <c r="L3081" s="97"/>
      <c r="M3081" s="97"/>
      <c r="N3081" s="97"/>
    </row>
    <row r="3082" spans="8:14" x14ac:dyDescent="0.25">
      <c r="H3082" s="294"/>
      <c r="I3082" s="294"/>
      <c r="J3082" s="294"/>
      <c r="L3082" s="97"/>
      <c r="M3082" s="97"/>
      <c r="N3082" s="97"/>
    </row>
    <row r="3083" spans="8:14" x14ac:dyDescent="0.25">
      <c r="H3083" s="294"/>
      <c r="I3083" s="294"/>
      <c r="J3083" s="294"/>
      <c r="L3083" s="97"/>
      <c r="M3083" s="97"/>
      <c r="N3083" s="97"/>
    </row>
    <row r="3084" spans="8:14" x14ac:dyDescent="0.25">
      <c r="H3084" s="294"/>
      <c r="I3084" s="294"/>
      <c r="J3084" s="294"/>
      <c r="L3084" s="97"/>
      <c r="M3084" s="97"/>
      <c r="N3084" s="97"/>
    </row>
    <row r="3085" spans="8:14" x14ac:dyDescent="0.25">
      <c r="H3085" s="294"/>
      <c r="I3085" s="294"/>
      <c r="J3085" s="294"/>
      <c r="L3085" s="97"/>
      <c r="M3085" s="97"/>
      <c r="N3085" s="97"/>
    </row>
    <row r="3086" spans="8:14" x14ac:dyDescent="0.25">
      <c r="H3086" s="294"/>
      <c r="I3086" s="294"/>
      <c r="J3086" s="294"/>
      <c r="L3086" s="97"/>
      <c r="M3086" s="97"/>
      <c r="N3086" s="97"/>
    </row>
    <row r="3087" spans="8:14" x14ac:dyDescent="0.25">
      <c r="H3087" s="294"/>
      <c r="I3087" s="294"/>
      <c r="J3087" s="294"/>
      <c r="L3087" s="97"/>
      <c r="M3087" s="97"/>
      <c r="N3087" s="97"/>
    </row>
    <row r="3088" spans="8:14" x14ac:dyDescent="0.25">
      <c r="H3088" s="294"/>
      <c r="I3088" s="294"/>
      <c r="J3088" s="294"/>
      <c r="L3088" s="97"/>
      <c r="M3088" s="97"/>
      <c r="N3088" s="97"/>
    </row>
    <row r="3089" spans="8:14" x14ac:dyDescent="0.25">
      <c r="H3089" s="294"/>
      <c r="I3089" s="294"/>
      <c r="J3089" s="294"/>
      <c r="L3089" s="97"/>
      <c r="M3089" s="97"/>
      <c r="N3089" s="97"/>
    </row>
    <row r="3090" spans="8:14" x14ac:dyDescent="0.25">
      <c r="H3090" s="294"/>
      <c r="I3090" s="294"/>
      <c r="J3090" s="294"/>
      <c r="L3090" s="97"/>
      <c r="M3090" s="97"/>
      <c r="N3090" s="97"/>
    </row>
    <row r="3091" spans="8:14" x14ac:dyDescent="0.25">
      <c r="H3091" s="294"/>
      <c r="I3091" s="294"/>
      <c r="J3091" s="294"/>
      <c r="L3091" s="97"/>
      <c r="M3091" s="97"/>
      <c r="N3091" s="97"/>
    </row>
    <row r="3092" spans="8:14" x14ac:dyDescent="0.25">
      <c r="H3092" s="294"/>
      <c r="I3092" s="294"/>
      <c r="J3092" s="294"/>
      <c r="L3092" s="97"/>
      <c r="M3092" s="97"/>
      <c r="N3092" s="97"/>
    </row>
    <row r="3093" spans="8:14" x14ac:dyDescent="0.25">
      <c r="H3093" s="294"/>
      <c r="I3093" s="294"/>
      <c r="J3093" s="294"/>
      <c r="L3093" s="97"/>
      <c r="M3093" s="97"/>
      <c r="N3093" s="97"/>
    </row>
    <row r="3094" spans="8:14" x14ac:dyDescent="0.25">
      <c r="H3094" s="294"/>
      <c r="I3094" s="294"/>
      <c r="J3094" s="294"/>
      <c r="L3094" s="97"/>
      <c r="M3094" s="97"/>
      <c r="N3094" s="97"/>
    </row>
    <row r="3095" spans="8:14" x14ac:dyDescent="0.25">
      <c r="H3095" s="294"/>
      <c r="I3095" s="294"/>
      <c r="J3095" s="294"/>
      <c r="L3095" s="97"/>
      <c r="M3095" s="97"/>
      <c r="N3095" s="97"/>
    </row>
    <row r="3096" spans="8:14" x14ac:dyDescent="0.25">
      <c r="H3096" s="294"/>
      <c r="I3096" s="294"/>
      <c r="J3096" s="294"/>
      <c r="L3096" s="97"/>
      <c r="M3096" s="97"/>
      <c r="N3096" s="97"/>
    </row>
    <row r="3097" spans="8:14" x14ac:dyDescent="0.25">
      <c r="H3097" s="294"/>
      <c r="I3097" s="294"/>
      <c r="J3097" s="294"/>
      <c r="L3097" s="97"/>
      <c r="M3097" s="97"/>
      <c r="N3097" s="97"/>
    </row>
    <row r="3098" spans="8:14" x14ac:dyDescent="0.25">
      <c r="H3098" s="294"/>
      <c r="I3098" s="294"/>
      <c r="J3098" s="294"/>
      <c r="L3098" s="97"/>
      <c r="M3098" s="97"/>
      <c r="N3098" s="97"/>
    </row>
    <row r="3099" spans="8:14" x14ac:dyDescent="0.25">
      <c r="H3099" s="294"/>
      <c r="I3099" s="294"/>
      <c r="J3099" s="294"/>
      <c r="L3099" s="97"/>
      <c r="M3099" s="97"/>
      <c r="N3099" s="97"/>
    </row>
    <row r="3100" spans="8:14" x14ac:dyDescent="0.25">
      <c r="H3100" s="294"/>
      <c r="I3100" s="294"/>
      <c r="J3100" s="294"/>
      <c r="L3100" s="97"/>
      <c r="M3100" s="97"/>
      <c r="N3100" s="97"/>
    </row>
    <row r="3101" spans="8:14" x14ac:dyDescent="0.25">
      <c r="H3101" s="294"/>
      <c r="I3101" s="294"/>
      <c r="J3101" s="294"/>
      <c r="L3101" s="97"/>
      <c r="M3101" s="97"/>
      <c r="N3101" s="97"/>
    </row>
    <row r="3102" spans="8:14" x14ac:dyDescent="0.25">
      <c r="H3102" s="294"/>
      <c r="I3102" s="294"/>
      <c r="J3102" s="294"/>
      <c r="L3102" s="97"/>
      <c r="M3102" s="97"/>
      <c r="N3102" s="97"/>
    </row>
    <row r="3103" spans="8:14" x14ac:dyDescent="0.25">
      <c r="H3103" s="294"/>
      <c r="I3103" s="294"/>
      <c r="J3103" s="294"/>
      <c r="L3103" s="97"/>
      <c r="M3103" s="97"/>
      <c r="N3103" s="97"/>
    </row>
    <row r="3104" spans="8:14" x14ac:dyDescent="0.25">
      <c r="H3104" s="294"/>
      <c r="I3104" s="294"/>
      <c r="J3104" s="294"/>
      <c r="L3104" s="97"/>
      <c r="M3104" s="97"/>
      <c r="N3104" s="97"/>
    </row>
    <row r="3105" spans="8:14" x14ac:dyDescent="0.25">
      <c r="H3105" s="294"/>
      <c r="I3105" s="294"/>
      <c r="J3105" s="294"/>
      <c r="L3105" s="97"/>
      <c r="M3105" s="97"/>
      <c r="N3105" s="97"/>
    </row>
    <row r="3106" spans="8:14" x14ac:dyDescent="0.25">
      <c r="H3106" s="294"/>
      <c r="I3106" s="294"/>
      <c r="J3106" s="294"/>
      <c r="L3106" s="97"/>
      <c r="M3106" s="97"/>
      <c r="N3106" s="97"/>
    </row>
    <row r="3107" spans="8:14" x14ac:dyDescent="0.25">
      <c r="H3107" s="294"/>
      <c r="I3107" s="294"/>
      <c r="J3107" s="294"/>
      <c r="L3107" s="97"/>
      <c r="M3107" s="97"/>
      <c r="N3107" s="97"/>
    </row>
    <row r="3108" spans="8:14" x14ac:dyDescent="0.25">
      <c r="H3108" s="294"/>
      <c r="I3108" s="294"/>
      <c r="J3108" s="294"/>
      <c r="L3108" s="97"/>
      <c r="M3108" s="97"/>
      <c r="N3108" s="97"/>
    </row>
    <row r="3109" spans="8:14" x14ac:dyDescent="0.25">
      <c r="H3109" s="294"/>
      <c r="I3109" s="294"/>
      <c r="J3109" s="294"/>
      <c r="L3109" s="97"/>
      <c r="M3109" s="97"/>
      <c r="N3109" s="97"/>
    </row>
    <row r="3110" spans="8:14" x14ac:dyDescent="0.25">
      <c r="H3110" s="294"/>
      <c r="I3110" s="294"/>
      <c r="J3110" s="294"/>
      <c r="L3110" s="97"/>
      <c r="M3110" s="97"/>
      <c r="N3110" s="97"/>
    </row>
    <row r="3111" spans="8:14" x14ac:dyDescent="0.25">
      <c r="H3111" s="294"/>
      <c r="I3111" s="294"/>
      <c r="J3111" s="294"/>
      <c r="L3111" s="97"/>
      <c r="M3111" s="97"/>
      <c r="N3111" s="97"/>
    </row>
    <row r="3112" spans="8:14" x14ac:dyDescent="0.25">
      <c r="H3112" s="294"/>
      <c r="I3112" s="294"/>
      <c r="J3112" s="294"/>
      <c r="L3112" s="97"/>
      <c r="M3112" s="97"/>
      <c r="N3112" s="97"/>
    </row>
    <row r="3113" spans="8:14" x14ac:dyDescent="0.25">
      <c r="H3113" s="294"/>
      <c r="I3113" s="294"/>
      <c r="J3113" s="294"/>
      <c r="L3113" s="97"/>
      <c r="M3113" s="97"/>
      <c r="N3113" s="97"/>
    </row>
    <row r="3114" spans="8:14" x14ac:dyDescent="0.25">
      <c r="H3114" s="294"/>
      <c r="I3114" s="294"/>
      <c r="J3114" s="294"/>
      <c r="L3114" s="97"/>
      <c r="M3114" s="97"/>
      <c r="N3114" s="97"/>
    </row>
    <row r="3115" spans="8:14" x14ac:dyDescent="0.25">
      <c r="H3115" s="294"/>
      <c r="I3115" s="294"/>
      <c r="J3115" s="294"/>
      <c r="L3115" s="97"/>
      <c r="M3115" s="97"/>
      <c r="N3115" s="97"/>
    </row>
    <row r="3116" spans="8:14" x14ac:dyDescent="0.25">
      <c r="H3116" s="294"/>
      <c r="I3116" s="294"/>
      <c r="J3116" s="294"/>
      <c r="L3116" s="97"/>
      <c r="M3116" s="97"/>
      <c r="N3116" s="97"/>
    </row>
    <row r="3117" spans="8:14" x14ac:dyDescent="0.25">
      <c r="H3117" s="294"/>
      <c r="I3117" s="294"/>
      <c r="J3117" s="294"/>
      <c r="L3117" s="97"/>
      <c r="M3117" s="97"/>
      <c r="N3117" s="97"/>
    </row>
    <row r="3118" spans="8:14" x14ac:dyDescent="0.25">
      <c r="H3118" s="294"/>
      <c r="I3118" s="294"/>
      <c r="J3118" s="294"/>
      <c r="L3118" s="97"/>
      <c r="M3118" s="97"/>
      <c r="N3118" s="97"/>
    </row>
    <row r="3119" spans="8:14" x14ac:dyDescent="0.25">
      <c r="H3119" s="294"/>
      <c r="I3119" s="294"/>
      <c r="J3119" s="294"/>
      <c r="L3119" s="97"/>
      <c r="M3119" s="97"/>
      <c r="N3119" s="97"/>
    </row>
    <row r="3120" spans="8:14" x14ac:dyDescent="0.25">
      <c r="H3120" s="294"/>
      <c r="I3120" s="294"/>
      <c r="J3120" s="294"/>
      <c r="L3120" s="97"/>
      <c r="M3120" s="97"/>
      <c r="N3120" s="97"/>
    </row>
    <row r="3121" spans="8:14" x14ac:dyDescent="0.25">
      <c r="H3121" s="294"/>
      <c r="I3121" s="294"/>
      <c r="J3121" s="294"/>
      <c r="L3121" s="97"/>
      <c r="M3121" s="97"/>
      <c r="N3121" s="97"/>
    </row>
    <row r="3122" spans="8:14" x14ac:dyDescent="0.25">
      <c r="H3122" s="294"/>
      <c r="I3122" s="294"/>
      <c r="J3122" s="294"/>
      <c r="L3122" s="97"/>
      <c r="M3122" s="97"/>
      <c r="N3122" s="97"/>
    </row>
    <row r="3123" spans="8:14" x14ac:dyDescent="0.25">
      <c r="H3123" s="294"/>
      <c r="I3123" s="294"/>
      <c r="J3123" s="294"/>
      <c r="L3123" s="97"/>
      <c r="M3123" s="97"/>
      <c r="N3123" s="97"/>
    </row>
    <row r="3124" spans="8:14" x14ac:dyDescent="0.25">
      <c r="H3124" s="294"/>
      <c r="I3124" s="294"/>
      <c r="J3124" s="294"/>
      <c r="L3124" s="97"/>
      <c r="M3124" s="97"/>
      <c r="N3124" s="97"/>
    </row>
    <row r="3125" spans="8:14" x14ac:dyDescent="0.25">
      <c r="H3125" s="294"/>
      <c r="I3125" s="294"/>
      <c r="J3125" s="294"/>
      <c r="L3125" s="97"/>
      <c r="M3125" s="97"/>
      <c r="N3125" s="97"/>
    </row>
    <row r="3126" spans="8:14" x14ac:dyDescent="0.25">
      <c r="H3126" s="294"/>
      <c r="I3126" s="294"/>
      <c r="J3126" s="294"/>
      <c r="L3126" s="97"/>
      <c r="M3126" s="97"/>
      <c r="N3126" s="97"/>
    </row>
    <row r="3127" spans="8:14" x14ac:dyDescent="0.25">
      <c r="H3127" s="294"/>
      <c r="I3127" s="294"/>
      <c r="J3127" s="294"/>
      <c r="L3127" s="97"/>
      <c r="M3127" s="97"/>
      <c r="N3127" s="97"/>
    </row>
    <row r="3128" spans="8:14" x14ac:dyDescent="0.25">
      <c r="H3128" s="294"/>
      <c r="I3128" s="294"/>
      <c r="J3128" s="294"/>
      <c r="L3128" s="97"/>
      <c r="M3128" s="97"/>
      <c r="N3128" s="97"/>
    </row>
    <row r="3129" spans="8:14" x14ac:dyDescent="0.25">
      <c r="H3129" s="294"/>
      <c r="I3129" s="294"/>
      <c r="J3129" s="294"/>
      <c r="L3129" s="97"/>
      <c r="M3129" s="97"/>
      <c r="N3129" s="97"/>
    </row>
    <row r="3130" spans="8:14" x14ac:dyDescent="0.25">
      <c r="H3130" s="294"/>
      <c r="I3130" s="294"/>
      <c r="J3130" s="294"/>
      <c r="L3130" s="97"/>
      <c r="M3130" s="97"/>
      <c r="N3130" s="97"/>
    </row>
    <row r="3131" spans="8:14" x14ac:dyDescent="0.25">
      <c r="H3131" s="294"/>
      <c r="I3131" s="294"/>
      <c r="J3131" s="294"/>
      <c r="L3131" s="97"/>
      <c r="M3131" s="97"/>
      <c r="N3131" s="97"/>
    </row>
    <row r="3132" spans="8:14" x14ac:dyDescent="0.25">
      <c r="H3132" s="294"/>
      <c r="I3132" s="294"/>
      <c r="J3132" s="294"/>
      <c r="L3132" s="97"/>
      <c r="M3132" s="97"/>
      <c r="N3132" s="97"/>
    </row>
    <row r="3133" spans="8:14" x14ac:dyDescent="0.25">
      <c r="H3133" s="294"/>
      <c r="I3133" s="294"/>
      <c r="J3133" s="294"/>
      <c r="L3133" s="97"/>
      <c r="M3133" s="97"/>
      <c r="N3133" s="97"/>
    </row>
    <row r="3134" spans="8:14" x14ac:dyDescent="0.25">
      <c r="H3134" s="294"/>
      <c r="I3134" s="294"/>
      <c r="J3134" s="294"/>
      <c r="L3134" s="97"/>
      <c r="M3134" s="97"/>
      <c r="N3134" s="97"/>
    </row>
    <row r="3135" spans="8:14" x14ac:dyDescent="0.25">
      <c r="H3135" s="294"/>
      <c r="I3135" s="294"/>
      <c r="J3135" s="294"/>
      <c r="L3135" s="97"/>
      <c r="M3135" s="97"/>
      <c r="N3135" s="97"/>
    </row>
    <row r="3136" spans="8:14" x14ac:dyDescent="0.25">
      <c r="H3136" s="294"/>
      <c r="I3136" s="294"/>
      <c r="J3136" s="294"/>
      <c r="L3136" s="97"/>
      <c r="M3136" s="97"/>
      <c r="N3136" s="97"/>
    </row>
    <row r="3137" spans="8:14" x14ac:dyDescent="0.25">
      <c r="H3137" s="294"/>
      <c r="I3137" s="294"/>
      <c r="J3137" s="294"/>
      <c r="L3137" s="97"/>
      <c r="M3137" s="97"/>
      <c r="N3137" s="97"/>
    </row>
    <row r="3138" spans="8:14" x14ac:dyDescent="0.25">
      <c r="H3138" s="294"/>
      <c r="I3138" s="294"/>
      <c r="J3138" s="294"/>
      <c r="L3138" s="97"/>
      <c r="M3138" s="97"/>
      <c r="N3138" s="97"/>
    </row>
    <row r="3139" spans="8:14" x14ac:dyDescent="0.25">
      <c r="H3139" s="294"/>
      <c r="I3139" s="294"/>
      <c r="J3139" s="294"/>
      <c r="L3139" s="97"/>
      <c r="M3139" s="97"/>
      <c r="N3139" s="97"/>
    </row>
    <row r="3140" spans="8:14" x14ac:dyDescent="0.25">
      <c r="H3140" s="294"/>
      <c r="I3140" s="294"/>
      <c r="J3140" s="294"/>
      <c r="L3140" s="97"/>
      <c r="M3140" s="97"/>
      <c r="N3140" s="97"/>
    </row>
    <row r="3141" spans="8:14" x14ac:dyDescent="0.25">
      <c r="H3141" s="294"/>
      <c r="I3141" s="294"/>
      <c r="J3141" s="294"/>
      <c r="L3141" s="97"/>
      <c r="M3141" s="97"/>
      <c r="N3141" s="97"/>
    </row>
    <row r="3142" spans="8:14" x14ac:dyDescent="0.25">
      <c r="H3142" s="294"/>
      <c r="I3142" s="294"/>
      <c r="J3142" s="294"/>
      <c r="L3142" s="97"/>
      <c r="M3142" s="97"/>
      <c r="N3142" s="97"/>
    </row>
    <row r="3143" spans="8:14" x14ac:dyDescent="0.25">
      <c r="H3143" s="294"/>
      <c r="I3143" s="294"/>
      <c r="J3143" s="294"/>
      <c r="L3143" s="97"/>
      <c r="M3143" s="97"/>
      <c r="N3143" s="97"/>
    </row>
    <row r="3144" spans="8:14" x14ac:dyDescent="0.25">
      <c r="H3144" s="294"/>
      <c r="I3144" s="294"/>
      <c r="J3144" s="294"/>
      <c r="L3144" s="97"/>
      <c r="M3144" s="97"/>
      <c r="N3144" s="97"/>
    </row>
    <row r="3145" spans="8:14" x14ac:dyDescent="0.25">
      <c r="H3145" s="294"/>
      <c r="I3145" s="294"/>
      <c r="J3145" s="294"/>
      <c r="L3145" s="97"/>
      <c r="M3145" s="97"/>
      <c r="N3145" s="97"/>
    </row>
    <row r="3146" spans="8:14" x14ac:dyDescent="0.25">
      <c r="H3146" s="294"/>
      <c r="I3146" s="294"/>
      <c r="J3146" s="294"/>
      <c r="L3146" s="97"/>
      <c r="M3146" s="97"/>
      <c r="N3146" s="97"/>
    </row>
    <row r="3147" spans="8:14" x14ac:dyDescent="0.25">
      <c r="H3147" s="294"/>
      <c r="I3147" s="294"/>
      <c r="J3147" s="294"/>
      <c r="L3147" s="97"/>
      <c r="M3147" s="97"/>
      <c r="N3147" s="97"/>
    </row>
    <row r="3148" spans="8:14" x14ac:dyDescent="0.25">
      <c r="H3148" s="294"/>
      <c r="I3148" s="294"/>
      <c r="J3148" s="294"/>
      <c r="L3148" s="97"/>
      <c r="M3148" s="97"/>
      <c r="N3148" s="97"/>
    </row>
    <row r="3149" spans="8:14" x14ac:dyDescent="0.25">
      <c r="H3149" s="294"/>
      <c r="I3149" s="294"/>
      <c r="J3149" s="294"/>
      <c r="L3149" s="97"/>
      <c r="M3149" s="97"/>
      <c r="N3149" s="97"/>
    </row>
    <row r="3150" spans="8:14" x14ac:dyDescent="0.25">
      <c r="H3150" s="294"/>
      <c r="I3150" s="294"/>
      <c r="J3150" s="294"/>
      <c r="L3150" s="97"/>
      <c r="M3150" s="97"/>
      <c r="N3150" s="97"/>
    </row>
    <row r="3151" spans="8:14" x14ac:dyDescent="0.25">
      <c r="H3151" s="294"/>
      <c r="I3151" s="294"/>
      <c r="J3151" s="294"/>
      <c r="L3151" s="97"/>
      <c r="M3151" s="97"/>
      <c r="N3151" s="97"/>
    </row>
    <row r="3152" spans="8:14" x14ac:dyDescent="0.25">
      <c r="H3152" s="294"/>
      <c r="I3152" s="294"/>
      <c r="J3152" s="294"/>
      <c r="L3152" s="97"/>
      <c r="M3152" s="97"/>
      <c r="N3152" s="97"/>
    </row>
    <row r="3153" spans="8:14" x14ac:dyDescent="0.25">
      <c r="H3153" s="294"/>
      <c r="I3153" s="294"/>
      <c r="J3153" s="294"/>
      <c r="L3153" s="97"/>
      <c r="M3153" s="97"/>
      <c r="N3153" s="97"/>
    </row>
    <row r="3154" spans="8:14" x14ac:dyDescent="0.25">
      <c r="H3154" s="294"/>
      <c r="I3154" s="294"/>
      <c r="J3154" s="294"/>
      <c r="L3154" s="97"/>
      <c r="M3154" s="97"/>
      <c r="N3154" s="97"/>
    </row>
    <row r="3155" spans="8:14" x14ac:dyDescent="0.25">
      <c r="H3155" s="294"/>
      <c r="I3155" s="294"/>
      <c r="J3155" s="294"/>
      <c r="L3155" s="97"/>
      <c r="M3155" s="97"/>
      <c r="N3155" s="97"/>
    </row>
    <row r="3156" spans="8:14" x14ac:dyDescent="0.25">
      <c r="H3156" s="294"/>
      <c r="I3156" s="294"/>
      <c r="J3156" s="294"/>
      <c r="L3156" s="97"/>
      <c r="M3156" s="97"/>
      <c r="N3156" s="97"/>
    </row>
    <row r="3157" spans="8:14" x14ac:dyDescent="0.25">
      <c r="H3157" s="294"/>
      <c r="I3157" s="294"/>
      <c r="J3157" s="294"/>
      <c r="L3157" s="97"/>
      <c r="M3157" s="97"/>
      <c r="N3157" s="97"/>
    </row>
    <row r="3158" spans="8:14" x14ac:dyDescent="0.25">
      <c r="H3158" s="294"/>
      <c r="I3158" s="294"/>
      <c r="J3158" s="294"/>
      <c r="L3158" s="97"/>
      <c r="M3158" s="97"/>
      <c r="N3158" s="97"/>
    </row>
    <row r="3159" spans="8:14" x14ac:dyDescent="0.25">
      <c r="H3159" s="294"/>
      <c r="I3159" s="294"/>
      <c r="J3159" s="294"/>
      <c r="L3159" s="97"/>
      <c r="M3159" s="97"/>
      <c r="N3159" s="97"/>
    </row>
    <row r="3160" spans="8:14" x14ac:dyDescent="0.25">
      <c r="H3160" s="294"/>
      <c r="I3160" s="294"/>
      <c r="J3160" s="294"/>
      <c r="L3160" s="97"/>
      <c r="M3160" s="97"/>
      <c r="N3160" s="97"/>
    </row>
    <row r="3161" spans="8:14" x14ac:dyDescent="0.25">
      <c r="H3161" s="294"/>
      <c r="I3161" s="294"/>
      <c r="J3161" s="294"/>
      <c r="L3161" s="97"/>
      <c r="M3161" s="97"/>
      <c r="N3161" s="97"/>
    </row>
    <row r="3162" spans="8:14" x14ac:dyDescent="0.25">
      <c r="H3162" s="294"/>
      <c r="I3162" s="294"/>
      <c r="J3162" s="294"/>
      <c r="L3162" s="97"/>
      <c r="M3162" s="97"/>
      <c r="N3162" s="97"/>
    </row>
    <row r="3163" spans="8:14" x14ac:dyDescent="0.25">
      <c r="H3163" s="294"/>
      <c r="I3163" s="294"/>
      <c r="J3163" s="294"/>
      <c r="L3163" s="97"/>
      <c r="M3163" s="97"/>
      <c r="N3163" s="97"/>
    </row>
    <row r="3164" spans="8:14" x14ac:dyDescent="0.25">
      <c r="H3164" s="294"/>
      <c r="I3164" s="294"/>
      <c r="J3164" s="294"/>
      <c r="L3164" s="97"/>
      <c r="M3164" s="97"/>
      <c r="N3164" s="97"/>
    </row>
    <row r="3165" spans="8:14" x14ac:dyDescent="0.25">
      <c r="H3165" s="294"/>
      <c r="I3165" s="294"/>
      <c r="J3165" s="294"/>
      <c r="L3165" s="97"/>
      <c r="M3165" s="97"/>
      <c r="N3165" s="97"/>
    </row>
    <row r="3166" spans="8:14" x14ac:dyDescent="0.25">
      <c r="H3166" s="294"/>
      <c r="I3166" s="294"/>
      <c r="J3166" s="294"/>
      <c r="L3166" s="97"/>
      <c r="M3166" s="97"/>
      <c r="N3166" s="97"/>
    </row>
    <row r="3167" spans="8:14" x14ac:dyDescent="0.25">
      <c r="H3167" s="294"/>
      <c r="I3167" s="294"/>
      <c r="J3167" s="294"/>
      <c r="L3167" s="97"/>
      <c r="M3167" s="97"/>
      <c r="N3167" s="97"/>
    </row>
    <row r="3168" spans="8:14" x14ac:dyDescent="0.25">
      <c r="H3168" s="294"/>
      <c r="I3168" s="294"/>
      <c r="J3168" s="294"/>
      <c r="L3168" s="97"/>
      <c r="M3168" s="97"/>
      <c r="N3168" s="97"/>
    </row>
    <row r="3169" spans="8:14" x14ac:dyDescent="0.25">
      <c r="H3169" s="294"/>
      <c r="I3169" s="294"/>
      <c r="J3169" s="294"/>
      <c r="L3169" s="97"/>
      <c r="M3169" s="97"/>
      <c r="N3169" s="97"/>
    </row>
    <row r="3170" spans="8:14" x14ac:dyDescent="0.25">
      <c r="H3170" s="294"/>
      <c r="I3170" s="294"/>
      <c r="J3170" s="294"/>
      <c r="L3170" s="97"/>
      <c r="M3170" s="97"/>
      <c r="N3170" s="97"/>
    </row>
    <row r="3171" spans="8:14" x14ac:dyDescent="0.25">
      <c r="H3171" s="294"/>
      <c r="I3171" s="294"/>
      <c r="J3171" s="294"/>
      <c r="L3171" s="97"/>
      <c r="M3171" s="97"/>
      <c r="N3171" s="97"/>
    </row>
    <row r="3172" spans="8:14" x14ac:dyDescent="0.25">
      <c r="H3172" s="294"/>
      <c r="I3172" s="294"/>
      <c r="J3172" s="294"/>
      <c r="L3172" s="97"/>
      <c r="M3172" s="97"/>
      <c r="N3172" s="97"/>
    </row>
    <row r="3173" spans="8:14" x14ac:dyDescent="0.25">
      <c r="H3173" s="294"/>
      <c r="I3173" s="294"/>
      <c r="J3173" s="294"/>
      <c r="L3173" s="97"/>
      <c r="M3173" s="97"/>
      <c r="N3173" s="97"/>
    </row>
    <row r="3174" spans="8:14" x14ac:dyDescent="0.25">
      <c r="H3174" s="294"/>
      <c r="I3174" s="294"/>
      <c r="J3174" s="294"/>
      <c r="L3174" s="97"/>
      <c r="M3174" s="97"/>
      <c r="N3174" s="97"/>
    </row>
    <row r="3175" spans="8:14" x14ac:dyDescent="0.25">
      <c r="H3175" s="294"/>
      <c r="I3175" s="294"/>
      <c r="J3175" s="294"/>
      <c r="L3175" s="97"/>
      <c r="M3175" s="97"/>
      <c r="N3175" s="97"/>
    </row>
    <row r="3176" spans="8:14" x14ac:dyDescent="0.25">
      <c r="H3176" s="294"/>
      <c r="I3176" s="294"/>
      <c r="J3176" s="294"/>
      <c r="L3176" s="97"/>
      <c r="M3176" s="97"/>
      <c r="N3176" s="97"/>
    </row>
    <row r="3177" spans="8:14" x14ac:dyDescent="0.25">
      <c r="H3177" s="294"/>
      <c r="I3177" s="294"/>
      <c r="J3177" s="294"/>
      <c r="L3177" s="97"/>
      <c r="M3177" s="97"/>
      <c r="N3177" s="97"/>
    </row>
    <row r="3178" spans="8:14" x14ac:dyDescent="0.25">
      <c r="H3178" s="294"/>
      <c r="I3178" s="294"/>
      <c r="J3178" s="294"/>
      <c r="L3178" s="97"/>
      <c r="M3178" s="97"/>
      <c r="N3178" s="97"/>
    </row>
    <row r="3179" spans="8:14" x14ac:dyDescent="0.25">
      <c r="H3179" s="294"/>
      <c r="I3179" s="294"/>
      <c r="J3179" s="294"/>
      <c r="L3179" s="97"/>
      <c r="M3179" s="97"/>
      <c r="N3179" s="97"/>
    </row>
    <row r="3180" spans="8:14" x14ac:dyDescent="0.25">
      <c r="H3180" s="294"/>
      <c r="I3180" s="294"/>
      <c r="J3180" s="294"/>
      <c r="L3180" s="97"/>
      <c r="M3180" s="97"/>
      <c r="N3180" s="97"/>
    </row>
    <row r="3181" spans="8:14" x14ac:dyDescent="0.25">
      <c r="H3181" s="294"/>
      <c r="I3181" s="294"/>
      <c r="J3181" s="294"/>
      <c r="L3181" s="97"/>
      <c r="M3181" s="97"/>
      <c r="N3181" s="97"/>
    </row>
    <row r="3182" spans="8:14" x14ac:dyDescent="0.25">
      <c r="H3182" s="294"/>
      <c r="I3182" s="294"/>
      <c r="J3182" s="294"/>
      <c r="L3182" s="97"/>
      <c r="M3182" s="97"/>
      <c r="N3182" s="97"/>
    </row>
    <row r="3183" spans="8:14" x14ac:dyDescent="0.25">
      <c r="H3183" s="294"/>
      <c r="I3183" s="294"/>
      <c r="J3183" s="294"/>
      <c r="L3183" s="97"/>
      <c r="M3183" s="97"/>
      <c r="N3183" s="97"/>
    </row>
    <row r="3184" spans="8:14" x14ac:dyDescent="0.25">
      <c r="H3184" s="294"/>
      <c r="I3184" s="294"/>
      <c r="J3184" s="294"/>
      <c r="L3184" s="97"/>
      <c r="M3184" s="97"/>
      <c r="N3184" s="97"/>
    </row>
    <row r="3185" spans="8:14" x14ac:dyDescent="0.25">
      <c r="H3185" s="294"/>
      <c r="I3185" s="294"/>
      <c r="J3185" s="294"/>
      <c r="L3185" s="97"/>
      <c r="M3185" s="97"/>
      <c r="N3185" s="97"/>
    </row>
    <row r="3186" spans="8:14" x14ac:dyDescent="0.25">
      <c r="H3186" s="294"/>
      <c r="I3186" s="294"/>
      <c r="J3186" s="294"/>
      <c r="L3186" s="97"/>
      <c r="M3186" s="97"/>
      <c r="N3186" s="97"/>
    </row>
    <row r="3187" spans="8:14" x14ac:dyDescent="0.25">
      <c r="H3187" s="294"/>
      <c r="I3187" s="294"/>
      <c r="J3187" s="294"/>
      <c r="L3187" s="97"/>
      <c r="M3187" s="97"/>
      <c r="N3187" s="97"/>
    </row>
    <row r="3188" spans="8:14" x14ac:dyDescent="0.25">
      <c r="H3188" s="294"/>
      <c r="I3188" s="294"/>
      <c r="J3188" s="294"/>
      <c r="L3188" s="97"/>
      <c r="M3188" s="97"/>
      <c r="N3188" s="97"/>
    </row>
    <row r="3189" spans="8:14" x14ac:dyDescent="0.25">
      <c r="H3189" s="294"/>
      <c r="I3189" s="294"/>
      <c r="J3189" s="294"/>
      <c r="L3189" s="97"/>
      <c r="M3189" s="97"/>
      <c r="N3189" s="97"/>
    </row>
    <row r="3190" spans="8:14" x14ac:dyDescent="0.25">
      <c r="H3190" s="294"/>
      <c r="I3190" s="294"/>
      <c r="J3190" s="294"/>
      <c r="L3190" s="97"/>
      <c r="M3190" s="97"/>
      <c r="N3190" s="97"/>
    </row>
    <row r="3191" spans="8:14" x14ac:dyDescent="0.25">
      <c r="H3191" s="294"/>
      <c r="I3191" s="294"/>
      <c r="J3191" s="294"/>
      <c r="L3191" s="97"/>
      <c r="M3191" s="97"/>
      <c r="N3191" s="97"/>
    </row>
    <row r="3192" spans="8:14" x14ac:dyDescent="0.25">
      <c r="H3192" s="294"/>
      <c r="I3192" s="294"/>
      <c r="J3192" s="294"/>
      <c r="L3192" s="97"/>
      <c r="M3192" s="97"/>
      <c r="N3192" s="97"/>
    </row>
    <row r="3193" spans="8:14" x14ac:dyDescent="0.25">
      <c r="H3193" s="294"/>
      <c r="I3193" s="294"/>
      <c r="J3193" s="294"/>
      <c r="L3193" s="97"/>
      <c r="M3193" s="97"/>
      <c r="N3193" s="97"/>
    </row>
    <row r="3194" spans="8:14" x14ac:dyDescent="0.25">
      <c r="H3194" s="294"/>
      <c r="I3194" s="294"/>
      <c r="J3194" s="294"/>
      <c r="L3194" s="97"/>
      <c r="M3194" s="97"/>
      <c r="N3194" s="97"/>
    </row>
    <row r="3195" spans="8:14" x14ac:dyDescent="0.25">
      <c r="H3195" s="294"/>
      <c r="I3195" s="294"/>
      <c r="J3195" s="294"/>
      <c r="L3195" s="97"/>
      <c r="M3195" s="97"/>
      <c r="N3195" s="97"/>
    </row>
    <row r="3196" spans="8:14" x14ac:dyDescent="0.25">
      <c r="H3196" s="294"/>
      <c r="I3196" s="294"/>
      <c r="J3196" s="294"/>
      <c r="L3196" s="97"/>
      <c r="M3196" s="97"/>
      <c r="N3196" s="97"/>
    </row>
    <row r="3197" spans="8:14" x14ac:dyDescent="0.25">
      <c r="H3197" s="294"/>
      <c r="I3197" s="294"/>
      <c r="J3197" s="294"/>
      <c r="L3197" s="97"/>
      <c r="M3197" s="97"/>
      <c r="N3197" s="97"/>
    </row>
    <row r="3198" spans="8:14" x14ac:dyDescent="0.25">
      <c r="H3198" s="294"/>
      <c r="I3198" s="294"/>
      <c r="J3198" s="294"/>
      <c r="L3198" s="97"/>
      <c r="M3198" s="97"/>
      <c r="N3198" s="97"/>
    </row>
    <row r="3199" spans="8:14" x14ac:dyDescent="0.25">
      <c r="H3199" s="294"/>
      <c r="I3199" s="294"/>
      <c r="J3199" s="294"/>
      <c r="L3199" s="97"/>
      <c r="M3199" s="97"/>
      <c r="N3199" s="97"/>
    </row>
    <row r="3200" spans="8:14" x14ac:dyDescent="0.25">
      <c r="H3200" s="294"/>
      <c r="I3200" s="294"/>
      <c r="J3200" s="294"/>
      <c r="L3200" s="97"/>
      <c r="M3200" s="97"/>
      <c r="N3200" s="97"/>
    </row>
    <row r="3201" spans="8:14" x14ac:dyDescent="0.25">
      <c r="H3201" s="294"/>
      <c r="I3201" s="294"/>
      <c r="J3201" s="294"/>
      <c r="L3201" s="97"/>
      <c r="M3201" s="97"/>
      <c r="N3201" s="97"/>
    </row>
    <row r="3202" spans="8:14" x14ac:dyDescent="0.25">
      <c r="H3202" s="294"/>
      <c r="I3202" s="294"/>
      <c r="J3202" s="294"/>
      <c r="L3202" s="97"/>
      <c r="M3202" s="97"/>
      <c r="N3202" s="97"/>
    </row>
    <row r="3203" spans="8:14" x14ac:dyDescent="0.25">
      <c r="H3203" s="294"/>
      <c r="I3203" s="294"/>
      <c r="J3203" s="294"/>
      <c r="L3203" s="97"/>
      <c r="M3203" s="97"/>
      <c r="N3203" s="97"/>
    </row>
    <row r="3204" spans="8:14" x14ac:dyDescent="0.25">
      <c r="H3204" s="294"/>
      <c r="I3204" s="294"/>
      <c r="J3204" s="294"/>
      <c r="L3204" s="97"/>
      <c r="M3204" s="97"/>
      <c r="N3204" s="97"/>
    </row>
    <row r="3205" spans="8:14" x14ac:dyDescent="0.25">
      <c r="H3205" s="294"/>
      <c r="I3205" s="294"/>
      <c r="J3205" s="294"/>
      <c r="L3205" s="97"/>
      <c r="M3205" s="97"/>
      <c r="N3205" s="97"/>
    </row>
    <row r="3206" spans="8:14" x14ac:dyDescent="0.25">
      <c r="H3206" s="294"/>
      <c r="I3206" s="294"/>
      <c r="J3206" s="294"/>
      <c r="L3206" s="97"/>
      <c r="M3206" s="97"/>
      <c r="N3206" s="97"/>
    </row>
    <row r="3207" spans="8:14" x14ac:dyDescent="0.25">
      <c r="H3207" s="294"/>
      <c r="I3207" s="294"/>
      <c r="J3207" s="294"/>
      <c r="L3207" s="97"/>
      <c r="M3207" s="97"/>
      <c r="N3207" s="97"/>
    </row>
    <row r="3208" spans="8:14" x14ac:dyDescent="0.25">
      <c r="H3208" s="294"/>
      <c r="I3208" s="294"/>
      <c r="J3208" s="294"/>
      <c r="L3208" s="97"/>
      <c r="M3208" s="97"/>
      <c r="N3208" s="97"/>
    </row>
    <row r="3209" spans="8:14" x14ac:dyDescent="0.25">
      <c r="H3209" s="294"/>
      <c r="I3209" s="294"/>
      <c r="J3209" s="294"/>
      <c r="L3209" s="97"/>
      <c r="M3209" s="97"/>
      <c r="N3209" s="97"/>
    </row>
    <row r="3210" spans="8:14" x14ac:dyDescent="0.25">
      <c r="H3210" s="294"/>
      <c r="I3210" s="294"/>
      <c r="J3210" s="294"/>
      <c r="L3210" s="97"/>
      <c r="M3210" s="97"/>
      <c r="N3210" s="97"/>
    </row>
    <row r="3211" spans="8:14" x14ac:dyDescent="0.25">
      <c r="H3211" s="294"/>
      <c r="I3211" s="294"/>
      <c r="J3211" s="294"/>
      <c r="L3211" s="97"/>
      <c r="M3211" s="97"/>
      <c r="N3211" s="97"/>
    </row>
    <row r="3212" spans="8:14" x14ac:dyDescent="0.25">
      <c r="H3212" s="294"/>
      <c r="I3212" s="294"/>
      <c r="J3212" s="294"/>
      <c r="L3212" s="97"/>
      <c r="M3212" s="97"/>
      <c r="N3212" s="97"/>
    </row>
    <row r="3213" spans="8:14" x14ac:dyDescent="0.25">
      <c r="H3213" s="294"/>
      <c r="I3213" s="294"/>
      <c r="J3213" s="294"/>
      <c r="L3213" s="97"/>
      <c r="M3213" s="97"/>
      <c r="N3213" s="97"/>
    </row>
    <row r="3214" spans="8:14" x14ac:dyDescent="0.25">
      <c r="H3214" s="294"/>
      <c r="I3214" s="294"/>
      <c r="J3214" s="294"/>
      <c r="L3214" s="97"/>
      <c r="M3214" s="97"/>
      <c r="N3214" s="97"/>
    </row>
    <row r="3215" spans="8:14" x14ac:dyDescent="0.25">
      <c r="H3215" s="294"/>
      <c r="I3215" s="294"/>
      <c r="J3215" s="294"/>
      <c r="L3215" s="97"/>
      <c r="M3215" s="97"/>
      <c r="N3215" s="97"/>
    </row>
    <row r="3216" spans="8:14" x14ac:dyDescent="0.25">
      <c r="H3216" s="294"/>
      <c r="I3216" s="294"/>
      <c r="J3216" s="294"/>
      <c r="L3216" s="97"/>
      <c r="M3216" s="97"/>
      <c r="N3216" s="97"/>
    </row>
    <row r="3217" spans="8:14" x14ac:dyDescent="0.25">
      <c r="H3217" s="294"/>
      <c r="I3217" s="294"/>
      <c r="J3217" s="294"/>
      <c r="L3217" s="97"/>
      <c r="M3217" s="97"/>
      <c r="N3217" s="97"/>
    </row>
    <row r="3218" spans="8:14" x14ac:dyDescent="0.25">
      <c r="H3218" s="294"/>
      <c r="I3218" s="294"/>
      <c r="J3218" s="294"/>
      <c r="L3218" s="97"/>
      <c r="M3218" s="97"/>
      <c r="N3218" s="97"/>
    </row>
    <row r="3219" spans="8:14" x14ac:dyDescent="0.25">
      <c r="H3219" s="294"/>
      <c r="I3219" s="294"/>
      <c r="J3219" s="294"/>
      <c r="L3219" s="97"/>
      <c r="M3219" s="97"/>
      <c r="N3219" s="97"/>
    </row>
    <row r="3220" spans="8:14" x14ac:dyDescent="0.25">
      <c r="H3220" s="294"/>
      <c r="I3220" s="294"/>
      <c r="J3220" s="294"/>
      <c r="L3220" s="97"/>
      <c r="M3220" s="97"/>
      <c r="N3220" s="97"/>
    </row>
    <row r="3221" spans="8:14" x14ac:dyDescent="0.25">
      <c r="H3221" s="294"/>
      <c r="I3221" s="294"/>
      <c r="J3221" s="294"/>
      <c r="L3221" s="97"/>
      <c r="M3221" s="97"/>
      <c r="N3221" s="97"/>
    </row>
    <row r="3222" spans="8:14" x14ac:dyDescent="0.25">
      <c r="H3222" s="294"/>
      <c r="I3222" s="294"/>
      <c r="J3222" s="294"/>
      <c r="L3222" s="97"/>
      <c r="M3222" s="97"/>
      <c r="N3222" s="97"/>
    </row>
    <row r="3223" spans="8:14" x14ac:dyDescent="0.25">
      <c r="H3223" s="294"/>
      <c r="I3223" s="294"/>
      <c r="J3223" s="294"/>
      <c r="L3223" s="97"/>
      <c r="M3223" s="97"/>
      <c r="N3223" s="97"/>
    </row>
    <row r="3224" spans="8:14" x14ac:dyDescent="0.25">
      <c r="H3224" s="294"/>
      <c r="I3224" s="294"/>
      <c r="J3224" s="294"/>
      <c r="L3224" s="97"/>
      <c r="M3224" s="97"/>
      <c r="N3224" s="97"/>
    </row>
    <row r="3225" spans="8:14" x14ac:dyDescent="0.25">
      <c r="H3225" s="294"/>
      <c r="I3225" s="294"/>
      <c r="J3225" s="294"/>
      <c r="L3225" s="97"/>
      <c r="M3225" s="97"/>
      <c r="N3225" s="97"/>
    </row>
    <row r="3226" spans="8:14" x14ac:dyDescent="0.25">
      <c r="H3226" s="294"/>
      <c r="I3226" s="294"/>
      <c r="J3226" s="294"/>
      <c r="L3226" s="97"/>
      <c r="M3226" s="97"/>
      <c r="N3226" s="97"/>
    </row>
    <row r="3227" spans="8:14" x14ac:dyDescent="0.25">
      <c r="H3227" s="294"/>
      <c r="I3227" s="294"/>
      <c r="J3227" s="294"/>
      <c r="L3227" s="97"/>
      <c r="M3227" s="97"/>
      <c r="N3227" s="97"/>
    </row>
    <row r="3228" spans="8:14" x14ac:dyDescent="0.25">
      <c r="H3228" s="294"/>
      <c r="I3228" s="294"/>
      <c r="J3228" s="294"/>
      <c r="L3228" s="97"/>
      <c r="M3228" s="97"/>
      <c r="N3228" s="97"/>
    </row>
    <row r="3229" spans="8:14" x14ac:dyDescent="0.25">
      <c r="H3229" s="294"/>
      <c r="I3229" s="294"/>
      <c r="J3229" s="294"/>
      <c r="L3229" s="97"/>
      <c r="M3229" s="97"/>
      <c r="N3229" s="97"/>
    </row>
    <row r="3230" spans="8:14" x14ac:dyDescent="0.25">
      <c r="H3230" s="294"/>
      <c r="I3230" s="294"/>
      <c r="J3230" s="294"/>
      <c r="L3230" s="97"/>
      <c r="M3230" s="97"/>
      <c r="N3230" s="97"/>
    </row>
    <row r="3231" spans="8:14" x14ac:dyDescent="0.25">
      <c r="H3231" s="294"/>
      <c r="I3231" s="294"/>
      <c r="J3231" s="294"/>
      <c r="L3231" s="97"/>
      <c r="M3231" s="97"/>
      <c r="N3231" s="97"/>
    </row>
    <row r="3232" spans="8:14" x14ac:dyDescent="0.25">
      <c r="H3232" s="294"/>
      <c r="I3232" s="294"/>
      <c r="J3232" s="294"/>
      <c r="L3232" s="97"/>
      <c r="M3232" s="97"/>
      <c r="N3232" s="97"/>
    </row>
    <row r="3233" spans="8:14" x14ac:dyDescent="0.25">
      <c r="H3233" s="294"/>
      <c r="I3233" s="294"/>
      <c r="J3233" s="294"/>
      <c r="L3233" s="97"/>
      <c r="M3233" s="97"/>
      <c r="N3233" s="97"/>
    </row>
    <row r="3234" spans="8:14" x14ac:dyDescent="0.25">
      <c r="H3234" s="294"/>
      <c r="I3234" s="294"/>
      <c r="J3234" s="294"/>
      <c r="L3234" s="97"/>
      <c r="M3234" s="97"/>
      <c r="N3234" s="97"/>
    </row>
    <row r="3235" spans="8:14" x14ac:dyDescent="0.25">
      <c r="H3235" s="294"/>
      <c r="I3235" s="294"/>
      <c r="J3235" s="294"/>
      <c r="L3235" s="97"/>
      <c r="M3235" s="97"/>
      <c r="N3235" s="97"/>
    </row>
    <row r="3236" spans="8:14" x14ac:dyDescent="0.25">
      <c r="H3236" s="294"/>
      <c r="I3236" s="294"/>
      <c r="J3236" s="294"/>
      <c r="L3236" s="97"/>
      <c r="M3236" s="97"/>
      <c r="N3236" s="97"/>
    </row>
    <row r="3237" spans="8:14" x14ac:dyDescent="0.25">
      <c r="H3237" s="294"/>
      <c r="I3237" s="294"/>
      <c r="J3237" s="294"/>
      <c r="L3237" s="97"/>
      <c r="M3237" s="97"/>
      <c r="N3237" s="97"/>
    </row>
    <row r="3238" spans="8:14" x14ac:dyDescent="0.25">
      <c r="H3238" s="294"/>
      <c r="I3238" s="294"/>
      <c r="J3238" s="294"/>
      <c r="L3238" s="97"/>
      <c r="M3238" s="97"/>
      <c r="N3238" s="97"/>
    </row>
    <row r="3239" spans="8:14" x14ac:dyDescent="0.25">
      <c r="H3239" s="294"/>
      <c r="I3239" s="294"/>
      <c r="J3239" s="294"/>
      <c r="L3239" s="97"/>
      <c r="M3239" s="97"/>
      <c r="N3239" s="97"/>
    </row>
    <row r="3240" spans="8:14" x14ac:dyDescent="0.25">
      <c r="H3240" s="294"/>
      <c r="I3240" s="294"/>
      <c r="J3240" s="294"/>
      <c r="L3240" s="97"/>
      <c r="M3240" s="97"/>
      <c r="N3240" s="97"/>
    </row>
    <row r="3241" spans="8:14" x14ac:dyDescent="0.25">
      <c r="H3241" s="294"/>
      <c r="I3241" s="294"/>
      <c r="J3241" s="294"/>
      <c r="L3241" s="97"/>
      <c r="M3241" s="97"/>
      <c r="N3241" s="97"/>
    </row>
    <row r="3242" spans="8:14" x14ac:dyDescent="0.25">
      <c r="H3242" s="294"/>
      <c r="I3242" s="294"/>
      <c r="J3242" s="294"/>
      <c r="L3242" s="97"/>
      <c r="M3242" s="97"/>
      <c r="N3242" s="97"/>
    </row>
    <row r="3243" spans="8:14" x14ac:dyDescent="0.25">
      <c r="H3243" s="294"/>
      <c r="I3243" s="294"/>
      <c r="J3243" s="294"/>
      <c r="L3243" s="97"/>
      <c r="M3243" s="97"/>
      <c r="N3243" s="97"/>
    </row>
    <row r="3244" spans="8:14" x14ac:dyDescent="0.25">
      <c r="H3244" s="294"/>
      <c r="I3244" s="294"/>
      <c r="J3244" s="294"/>
      <c r="L3244" s="97"/>
      <c r="M3244" s="97"/>
      <c r="N3244" s="97"/>
    </row>
    <row r="3245" spans="8:14" x14ac:dyDescent="0.25">
      <c r="H3245" s="294"/>
      <c r="I3245" s="294"/>
      <c r="J3245" s="294"/>
      <c r="L3245" s="97"/>
      <c r="M3245" s="97"/>
      <c r="N3245" s="97"/>
    </row>
    <row r="3246" spans="8:14" x14ac:dyDescent="0.25">
      <c r="H3246" s="294"/>
      <c r="I3246" s="294"/>
      <c r="J3246" s="294"/>
      <c r="L3246" s="97"/>
      <c r="M3246" s="97"/>
      <c r="N3246" s="97"/>
    </row>
    <row r="3247" spans="8:14" x14ac:dyDescent="0.25">
      <c r="H3247" s="294"/>
      <c r="I3247" s="294"/>
      <c r="J3247" s="294"/>
      <c r="L3247" s="97"/>
      <c r="M3247" s="97"/>
      <c r="N3247" s="97"/>
    </row>
    <row r="3248" spans="8:14" x14ac:dyDescent="0.25">
      <c r="H3248" s="294"/>
      <c r="I3248" s="294"/>
      <c r="J3248" s="294"/>
      <c r="L3248" s="97"/>
      <c r="M3248" s="97"/>
      <c r="N3248" s="97"/>
    </row>
    <row r="3249" spans="8:14" x14ac:dyDescent="0.25">
      <c r="H3249" s="294"/>
      <c r="I3249" s="294"/>
      <c r="J3249" s="294"/>
      <c r="L3249" s="97"/>
      <c r="M3249" s="97"/>
      <c r="N3249" s="97"/>
    </row>
    <row r="3250" spans="8:14" x14ac:dyDescent="0.25">
      <c r="H3250" s="294"/>
      <c r="I3250" s="294"/>
      <c r="J3250" s="294"/>
      <c r="L3250" s="97"/>
      <c r="M3250" s="97"/>
      <c r="N3250" s="97"/>
    </row>
    <row r="3251" spans="8:14" x14ac:dyDescent="0.25">
      <c r="H3251" s="294"/>
      <c r="I3251" s="294"/>
      <c r="J3251" s="294"/>
      <c r="L3251" s="97"/>
      <c r="M3251" s="97"/>
      <c r="N3251" s="97"/>
    </row>
    <row r="3252" spans="8:14" x14ac:dyDescent="0.25">
      <c r="H3252" s="294"/>
      <c r="I3252" s="294"/>
      <c r="J3252" s="294"/>
      <c r="L3252" s="97"/>
      <c r="M3252" s="97"/>
      <c r="N3252" s="97"/>
    </row>
    <row r="3253" spans="8:14" x14ac:dyDescent="0.25">
      <c r="H3253" s="294"/>
      <c r="I3253" s="294"/>
      <c r="J3253" s="294"/>
      <c r="L3253" s="97"/>
      <c r="M3253" s="97"/>
      <c r="N3253" s="97"/>
    </row>
    <row r="3254" spans="8:14" x14ac:dyDescent="0.25">
      <c r="H3254" s="294"/>
      <c r="I3254" s="294"/>
      <c r="J3254" s="294"/>
      <c r="L3254" s="97"/>
      <c r="M3254" s="97"/>
      <c r="N3254" s="97"/>
    </row>
    <row r="3255" spans="8:14" x14ac:dyDescent="0.25">
      <c r="H3255" s="294"/>
      <c r="I3255" s="294"/>
      <c r="J3255" s="294"/>
      <c r="L3255" s="97"/>
      <c r="M3255" s="97"/>
      <c r="N3255" s="97"/>
    </row>
    <row r="3256" spans="8:14" x14ac:dyDescent="0.25">
      <c r="H3256" s="294"/>
      <c r="I3256" s="294"/>
      <c r="J3256" s="294"/>
      <c r="L3256" s="97"/>
      <c r="M3256" s="97"/>
      <c r="N3256" s="97"/>
    </row>
    <row r="3257" spans="8:14" x14ac:dyDescent="0.25">
      <c r="H3257" s="294"/>
      <c r="I3257" s="294"/>
      <c r="J3257" s="294"/>
      <c r="L3257" s="97"/>
      <c r="M3257" s="97"/>
      <c r="N3257" s="97"/>
    </row>
    <row r="3258" spans="8:14" x14ac:dyDescent="0.25">
      <c r="H3258" s="294"/>
      <c r="I3258" s="294"/>
      <c r="J3258" s="294"/>
      <c r="L3258" s="97"/>
      <c r="M3258" s="97"/>
      <c r="N3258" s="97"/>
    </row>
    <row r="3259" spans="8:14" x14ac:dyDescent="0.25">
      <c r="H3259" s="294"/>
      <c r="I3259" s="294"/>
      <c r="J3259" s="294"/>
      <c r="L3259" s="97"/>
      <c r="M3259" s="97"/>
      <c r="N3259" s="97"/>
    </row>
    <row r="3260" spans="8:14" x14ac:dyDescent="0.25">
      <c r="H3260" s="294"/>
      <c r="I3260" s="294"/>
      <c r="J3260" s="294"/>
      <c r="L3260" s="97"/>
      <c r="M3260" s="97"/>
      <c r="N3260" s="97"/>
    </row>
    <row r="3261" spans="8:14" x14ac:dyDescent="0.25">
      <c r="H3261" s="294"/>
      <c r="I3261" s="294"/>
      <c r="J3261" s="294"/>
      <c r="L3261" s="97"/>
      <c r="M3261" s="97"/>
      <c r="N3261" s="97"/>
    </row>
    <row r="3262" spans="8:14" x14ac:dyDescent="0.25">
      <c r="H3262" s="294"/>
      <c r="I3262" s="294"/>
      <c r="J3262" s="294"/>
      <c r="L3262" s="97"/>
      <c r="M3262" s="97"/>
      <c r="N3262" s="97"/>
    </row>
    <row r="3263" spans="8:14" x14ac:dyDescent="0.25">
      <c r="H3263" s="294"/>
      <c r="I3263" s="294"/>
      <c r="J3263" s="294"/>
      <c r="L3263" s="97"/>
      <c r="M3263" s="97"/>
      <c r="N3263" s="97"/>
    </row>
    <row r="3264" spans="8:14" x14ac:dyDescent="0.25">
      <c r="H3264" s="294"/>
      <c r="I3264" s="294"/>
      <c r="J3264" s="294"/>
      <c r="L3264" s="97"/>
      <c r="M3264" s="97"/>
      <c r="N3264" s="97"/>
    </row>
    <row r="3265" spans="8:14" x14ac:dyDescent="0.25">
      <c r="H3265" s="294"/>
      <c r="I3265" s="294"/>
      <c r="J3265" s="294"/>
      <c r="L3265" s="97"/>
      <c r="M3265" s="97"/>
      <c r="N3265" s="97"/>
    </row>
    <row r="3266" spans="8:14" x14ac:dyDescent="0.25">
      <c r="H3266" s="294"/>
      <c r="I3266" s="294"/>
      <c r="J3266" s="294"/>
      <c r="L3266" s="97"/>
      <c r="M3266" s="97"/>
      <c r="N3266" s="97"/>
    </row>
    <row r="3267" spans="8:14" x14ac:dyDescent="0.25">
      <c r="H3267" s="294"/>
      <c r="I3267" s="294"/>
      <c r="J3267" s="294"/>
      <c r="L3267" s="97"/>
      <c r="M3267" s="97"/>
      <c r="N3267" s="97"/>
    </row>
    <row r="3268" spans="8:14" x14ac:dyDescent="0.25">
      <c r="H3268" s="294"/>
      <c r="I3268" s="294"/>
      <c r="J3268" s="294"/>
      <c r="L3268" s="97"/>
      <c r="M3268" s="97"/>
      <c r="N3268" s="97"/>
    </row>
    <row r="3269" spans="8:14" x14ac:dyDescent="0.25">
      <c r="H3269" s="294"/>
      <c r="I3269" s="294"/>
      <c r="J3269" s="294"/>
      <c r="L3269" s="97"/>
      <c r="M3269" s="97"/>
      <c r="N3269" s="97"/>
    </row>
    <row r="3270" spans="8:14" x14ac:dyDescent="0.25">
      <c r="H3270" s="294"/>
      <c r="I3270" s="294"/>
      <c r="J3270" s="294"/>
      <c r="L3270" s="97"/>
      <c r="M3270" s="97"/>
      <c r="N3270" s="97"/>
    </row>
    <row r="3271" spans="8:14" x14ac:dyDescent="0.25">
      <c r="H3271" s="294"/>
      <c r="I3271" s="294"/>
      <c r="J3271" s="294"/>
      <c r="L3271" s="97"/>
      <c r="M3271" s="97"/>
      <c r="N3271" s="97"/>
    </row>
    <row r="3272" spans="8:14" x14ac:dyDescent="0.25">
      <c r="H3272" s="294"/>
      <c r="I3272" s="294"/>
      <c r="J3272" s="294"/>
      <c r="L3272" s="97"/>
      <c r="M3272" s="97"/>
      <c r="N3272" s="97"/>
    </row>
    <row r="3273" spans="8:14" x14ac:dyDescent="0.25">
      <c r="H3273" s="294"/>
      <c r="I3273" s="294"/>
      <c r="J3273" s="294"/>
      <c r="L3273" s="97"/>
      <c r="M3273" s="97"/>
      <c r="N3273" s="97"/>
    </row>
    <row r="3274" spans="8:14" x14ac:dyDescent="0.25">
      <c r="H3274" s="294"/>
      <c r="I3274" s="294"/>
      <c r="J3274" s="294"/>
      <c r="L3274" s="97"/>
      <c r="M3274" s="97"/>
      <c r="N3274" s="97"/>
    </row>
    <row r="3275" spans="8:14" x14ac:dyDescent="0.25">
      <c r="H3275" s="294"/>
      <c r="I3275" s="294"/>
      <c r="J3275" s="294"/>
      <c r="L3275" s="97"/>
      <c r="M3275" s="97"/>
      <c r="N3275" s="97"/>
    </row>
    <row r="3276" spans="8:14" x14ac:dyDescent="0.25">
      <c r="H3276" s="294"/>
      <c r="I3276" s="294"/>
      <c r="J3276" s="294"/>
      <c r="L3276" s="97"/>
      <c r="M3276" s="97"/>
      <c r="N3276" s="97"/>
    </row>
    <row r="3277" spans="8:14" x14ac:dyDescent="0.25">
      <c r="H3277" s="294"/>
      <c r="I3277" s="294"/>
      <c r="J3277" s="294"/>
      <c r="L3277" s="97"/>
      <c r="M3277" s="97"/>
      <c r="N3277" s="97"/>
    </row>
    <row r="3278" spans="8:14" x14ac:dyDescent="0.25">
      <c r="H3278" s="294"/>
      <c r="I3278" s="294"/>
      <c r="J3278" s="294"/>
      <c r="L3278" s="97"/>
      <c r="M3278" s="97"/>
      <c r="N3278" s="97"/>
    </row>
    <row r="3279" spans="8:14" x14ac:dyDescent="0.25">
      <c r="H3279" s="294"/>
      <c r="I3279" s="294"/>
      <c r="J3279" s="294"/>
      <c r="L3279" s="97"/>
      <c r="M3279" s="97"/>
      <c r="N3279" s="97"/>
    </row>
    <row r="3280" spans="8:14" x14ac:dyDescent="0.25">
      <c r="H3280" s="294"/>
      <c r="I3280" s="294"/>
      <c r="J3280" s="294"/>
      <c r="L3280" s="97"/>
      <c r="M3280" s="97"/>
      <c r="N3280" s="97"/>
    </row>
    <row r="3281" spans="8:14" x14ac:dyDescent="0.25">
      <c r="H3281" s="294"/>
      <c r="I3281" s="294"/>
      <c r="J3281" s="294"/>
      <c r="L3281" s="97"/>
      <c r="M3281" s="97"/>
      <c r="N3281" s="97"/>
    </row>
    <row r="3282" spans="8:14" x14ac:dyDescent="0.25">
      <c r="H3282" s="294"/>
      <c r="I3282" s="294"/>
      <c r="J3282" s="294"/>
      <c r="L3282" s="97"/>
      <c r="M3282" s="97"/>
      <c r="N3282" s="97"/>
    </row>
    <row r="3283" spans="8:14" x14ac:dyDescent="0.25">
      <c r="H3283" s="294"/>
      <c r="I3283" s="294"/>
      <c r="J3283" s="294"/>
      <c r="L3283" s="97"/>
      <c r="M3283" s="97"/>
      <c r="N3283" s="97"/>
    </row>
    <row r="3284" spans="8:14" x14ac:dyDescent="0.25">
      <c r="H3284" s="294"/>
      <c r="I3284" s="294"/>
      <c r="J3284" s="294"/>
      <c r="L3284" s="97"/>
      <c r="M3284" s="97"/>
      <c r="N3284" s="97"/>
    </row>
    <row r="3285" spans="8:14" x14ac:dyDescent="0.25">
      <c r="H3285" s="294"/>
      <c r="I3285" s="294"/>
      <c r="J3285" s="294"/>
      <c r="L3285" s="97"/>
      <c r="M3285" s="97"/>
      <c r="N3285" s="97"/>
    </row>
    <row r="3286" spans="8:14" x14ac:dyDescent="0.25">
      <c r="H3286" s="294"/>
      <c r="I3286" s="294"/>
      <c r="J3286" s="294"/>
      <c r="L3286" s="97"/>
      <c r="M3286" s="97"/>
      <c r="N3286" s="97"/>
    </row>
    <row r="3287" spans="8:14" x14ac:dyDescent="0.25">
      <c r="H3287" s="294"/>
      <c r="I3287" s="294"/>
      <c r="J3287" s="294"/>
      <c r="L3287" s="97"/>
      <c r="M3287" s="97"/>
      <c r="N3287" s="97"/>
    </row>
    <row r="3288" spans="8:14" x14ac:dyDescent="0.25">
      <c r="H3288" s="294"/>
      <c r="I3288" s="294"/>
      <c r="J3288" s="294"/>
      <c r="L3288" s="97"/>
      <c r="M3288" s="97"/>
      <c r="N3288" s="97"/>
    </row>
    <row r="3289" spans="8:14" x14ac:dyDescent="0.25">
      <c r="H3289" s="294"/>
      <c r="I3289" s="294"/>
      <c r="J3289" s="294"/>
      <c r="L3289" s="97"/>
      <c r="M3289" s="97"/>
      <c r="N3289" s="97"/>
    </row>
    <row r="3290" spans="8:14" x14ac:dyDescent="0.25">
      <c r="H3290" s="294"/>
      <c r="I3290" s="294"/>
      <c r="J3290" s="294"/>
      <c r="L3290" s="97"/>
      <c r="M3290" s="97"/>
      <c r="N3290" s="97"/>
    </row>
    <row r="3291" spans="8:14" x14ac:dyDescent="0.25">
      <c r="H3291" s="294"/>
      <c r="I3291" s="294"/>
      <c r="J3291" s="294"/>
      <c r="L3291" s="97"/>
      <c r="M3291" s="97"/>
      <c r="N3291" s="97"/>
    </row>
    <row r="3292" spans="8:14" x14ac:dyDescent="0.25">
      <c r="H3292" s="294"/>
      <c r="I3292" s="294"/>
      <c r="J3292" s="294"/>
      <c r="L3292" s="97"/>
      <c r="M3292" s="97"/>
      <c r="N3292" s="97"/>
    </row>
    <row r="3293" spans="8:14" x14ac:dyDescent="0.25">
      <c r="H3293" s="294"/>
      <c r="I3293" s="294"/>
      <c r="J3293" s="294"/>
      <c r="L3293" s="97"/>
      <c r="M3293" s="97"/>
      <c r="N3293" s="97"/>
    </row>
    <row r="3294" spans="8:14" x14ac:dyDescent="0.25">
      <c r="H3294" s="294"/>
      <c r="I3294" s="294"/>
      <c r="J3294" s="294"/>
      <c r="L3294" s="97"/>
      <c r="M3294" s="97"/>
      <c r="N3294" s="97"/>
    </row>
    <row r="3295" spans="8:14" x14ac:dyDescent="0.25">
      <c r="H3295" s="294"/>
      <c r="I3295" s="294"/>
      <c r="J3295" s="294"/>
      <c r="L3295" s="97"/>
      <c r="M3295" s="97"/>
      <c r="N3295" s="97"/>
    </row>
    <row r="3296" spans="8:14" x14ac:dyDescent="0.25">
      <c r="H3296" s="294"/>
      <c r="I3296" s="294"/>
      <c r="J3296" s="294"/>
      <c r="L3296" s="97"/>
      <c r="M3296" s="97"/>
      <c r="N3296" s="97"/>
    </row>
    <row r="3297" spans="8:14" x14ac:dyDescent="0.25">
      <c r="H3297" s="294"/>
      <c r="I3297" s="294"/>
      <c r="J3297" s="294"/>
      <c r="L3297" s="97"/>
      <c r="M3297" s="97"/>
      <c r="N3297" s="97"/>
    </row>
    <row r="3298" spans="8:14" x14ac:dyDescent="0.25">
      <c r="H3298" s="294"/>
      <c r="I3298" s="294"/>
      <c r="J3298" s="294"/>
      <c r="L3298" s="97"/>
      <c r="M3298" s="97"/>
      <c r="N3298" s="97"/>
    </row>
    <row r="3299" spans="8:14" x14ac:dyDescent="0.25">
      <c r="H3299" s="294"/>
      <c r="I3299" s="294"/>
      <c r="J3299" s="294"/>
      <c r="L3299" s="97"/>
      <c r="M3299" s="97"/>
      <c r="N3299" s="97"/>
    </row>
    <row r="3300" spans="8:14" x14ac:dyDescent="0.25">
      <c r="H3300" s="294"/>
      <c r="I3300" s="294"/>
      <c r="J3300" s="294"/>
      <c r="L3300" s="97"/>
      <c r="M3300" s="97"/>
      <c r="N3300" s="97"/>
    </row>
    <row r="3301" spans="8:14" x14ac:dyDescent="0.25">
      <c r="H3301" s="294"/>
      <c r="I3301" s="294"/>
      <c r="J3301" s="294"/>
      <c r="L3301" s="97"/>
      <c r="M3301" s="97"/>
      <c r="N3301" s="97"/>
    </row>
    <row r="3302" spans="8:14" x14ac:dyDescent="0.25">
      <c r="H3302" s="294"/>
      <c r="I3302" s="294"/>
      <c r="J3302" s="294"/>
      <c r="L3302" s="97"/>
      <c r="M3302" s="97"/>
      <c r="N3302" s="97"/>
    </row>
    <row r="3303" spans="8:14" x14ac:dyDescent="0.25">
      <c r="H3303" s="294"/>
      <c r="I3303" s="294"/>
      <c r="J3303" s="294"/>
      <c r="L3303" s="97"/>
      <c r="M3303" s="97"/>
      <c r="N3303" s="97"/>
    </row>
    <row r="3304" spans="8:14" x14ac:dyDescent="0.25">
      <c r="H3304" s="294"/>
      <c r="I3304" s="294"/>
      <c r="J3304" s="294"/>
      <c r="L3304" s="97"/>
      <c r="M3304" s="97"/>
      <c r="N3304" s="97"/>
    </row>
    <row r="3305" spans="8:14" x14ac:dyDescent="0.25">
      <c r="H3305" s="294"/>
      <c r="I3305" s="294"/>
      <c r="J3305" s="294"/>
      <c r="L3305" s="97"/>
      <c r="M3305" s="97"/>
      <c r="N3305" s="97"/>
    </row>
    <row r="3306" spans="8:14" x14ac:dyDescent="0.25">
      <c r="H3306" s="294"/>
      <c r="I3306" s="294"/>
      <c r="J3306" s="294"/>
      <c r="L3306" s="97"/>
      <c r="M3306" s="97"/>
      <c r="N3306" s="97"/>
    </row>
    <row r="3307" spans="8:14" x14ac:dyDescent="0.25">
      <c r="H3307" s="294"/>
      <c r="I3307" s="294"/>
      <c r="J3307" s="294"/>
      <c r="L3307" s="97"/>
      <c r="M3307" s="97"/>
      <c r="N3307" s="97"/>
    </row>
    <row r="3308" spans="8:14" x14ac:dyDescent="0.25">
      <c r="H3308" s="294"/>
      <c r="I3308" s="294"/>
      <c r="J3308" s="294"/>
      <c r="L3308" s="97"/>
      <c r="M3308" s="97"/>
      <c r="N3308" s="97"/>
    </row>
    <row r="3309" spans="8:14" x14ac:dyDescent="0.25">
      <c r="H3309" s="294"/>
      <c r="I3309" s="294"/>
      <c r="J3309" s="294"/>
      <c r="L3309" s="97"/>
      <c r="M3309" s="97"/>
      <c r="N3309" s="97"/>
    </row>
    <row r="3310" spans="8:14" x14ac:dyDescent="0.25">
      <c r="H3310" s="294"/>
      <c r="I3310" s="294"/>
      <c r="J3310" s="294"/>
      <c r="L3310" s="97"/>
      <c r="M3310" s="97"/>
      <c r="N3310" s="97"/>
    </row>
    <row r="3311" spans="8:14" x14ac:dyDescent="0.25">
      <c r="H3311" s="294"/>
      <c r="I3311" s="294"/>
      <c r="J3311" s="294"/>
      <c r="L3311" s="97"/>
      <c r="M3311" s="97"/>
      <c r="N3311" s="97"/>
    </row>
    <row r="3312" spans="8:14" x14ac:dyDescent="0.25">
      <c r="H3312" s="294"/>
      <c r="I3312" s="294"/>
      <c r="J3312" s="294"/>
      <c r="L3312" s="97"/>
      <c r="M3312" s="97"/>
      <c r="N3312" s="97"/>
    </row>
    <row r="3313" spans="8:14" x14ac:dyDescent="0.25">
      <c r="H3313" s="294"/>
      <c r="I3313" s="294"/>
      <c r="J3313" s="294"/>
      <c r="L3313" s="97"/>
      <c r="M3313" s="97"/>
      <c r="N3313" s="97"/>
    </row>
    <row r="3314" spans="8:14" x14ac:dyDescent="0.25">
      <c r="H3314" s="294"/>
      <c r="I3314" s="294"/>
      <c r="J3314" s="294"/>
      <c r="L3314" s="97"/>
      <c r="M3314" s="97"/>
      <c r="N3314" s="97"/>
    </row>
    <row r="3315" spans="8:14" x14ac:dyDescent="0.25">
      <c r="H3315" s="294"/>
      <c r="I3315" s="294"/>
      <c r="J3315" s="294"/>
      <c r="L3315" s="97"/>
      <c r="M3315" s="97"/>
      <c r="N3315" s="97"/>
    </row>
    <row r="3316" spans="8:14" x14ac:dyDescent="0.25">
      <c r="H3316" s="294"/>
      <c r="I3316" s="294"/>
      <c r="J3316" s="294"/>
      <c r="L3316" s="97"/>
      <c r="M3316" s="97"/>
      <c r="N3316" s="97"/>
    </row>
    <row r="3317" spans="8:14" x14ac:dyDescent="0.25">
      <c r="H3317" s="294"/>
      <c r="I3317" s="294"/>
      <c r="J3317" s="294"/>
      <c r="L3317" s="97"/>
      <c r="M3317" s="97"/>
      <c r="N3317" s="97"/>
    </row>
    <row r="3318" spans="8:14" x14ac:dyDescent="0.25">
      <c r="H3318" s="294"/>
      <c r="I3318" s="294"/>
      <c r="J3318" s="294"/>
      <c r="L3318" s="97"/>
      <c r="M3318" s="97"/>
      <c r="N3318" s="97"/>
    </row>
    <row r="3319" spans="8:14" x14ac:dyDescent="0.25">
      <c r="H3319" s="294"/>
      <c r="I3319" s="294"/>
      <c r="J3319" s="294"/>
      <c r="L3319" s="97"/>
      <c r="M3319" s="97"/>
      <c r="N3319" s="97"/>
    </row>
    <row r="3320" spans="8:14" x14ac:dyDescent="0.25">
      <c r="H3320" s="294"/>
      <c r="I3320" s="294"/>
      <c r="J3320" s="294"/>
      <c r="L3320" s="97"/>
      <c r="M3320" s="97"/>
      <c r="N3320" s="97"/>
    </row>
    <row r="3321" spans="8:14" x14ac:dyDescent="0.25">
      <c r="H3321" s="294"/>
      <c r="I3321" s="294"/>
      <c r="J3321" s="294"/>
      <c r="L3321" s="97"/>
      <c r="M3321" s="97"/>
      <c r="N3321" s="97"/>
    </row>
    <row r="3322" spans="8:14" x14ac:dyDescent="0.25">
      <c r="H3322" s="294"/>
      <c r="I3322" s="294"/>
      <c r="J3322" s="294"/>
      <c r="L3322" s="97"/>
      <c r="M3322" s="97"/>
      <c r="N3322" s="97"/>
    </row>
    <row r="3323" spans="8:14" x14ac:dyDescent="0.25">
      <c r="H3323" s="294"/>
      <c r="I3323" s="294"/>
      <c r="J3323" s="294"/>
      <c r="L3323" s="97"/>
      <c r="M3323" s="97"/>
      <c r="N3323" s="97"/>
    </row>
    <row r="3324" spans="8:14" x14ac:dyDescent="0.25">
      <c r="H3324" s="294"/>
      <c r="I3324" s="294"/>
      <c r="J3324" s="294"/>
      <c r="L3324" s="97"/>
      <c r="M3324" s="97"/>
      <c r="N3324" s="97"/>
    </row>
    <row r="3325" spans="8:14" x14ac:dyDescent="0.25">
      <c r="H3325" s="294"/>
      <c r="I3325" s="294"/>
      <c r="J3325" s="294"/>
      <c r="L3325" s="97"/>
      <c r="M3325" s="97"/>
      <c r="N3325" s="97"/>
    </row>
    <row r="3326" spans="8:14" x14ac:dyDescent="0.25">
      <c r="H3326" s="294"/>
      <c r="I3326" s="294"/>
      <c r="J3326" s="294"/>
      <c r="L3326" s="97"/>
      <c r="M3326" s="97"/>
      <c r="N3326" s="97"/>
    </row>
    <row r="3327" spans="8:14" x14ac:dyDescent="0.25">
      <c r="H3327" s="294"/>
      <c r="I3327" s="294"/>
      <c r="J3327" s="294"/>
      <c r="L3327" s="97"/>
      <c r="M3327" s="97"/>
      <c r="N3327" s="97"/>
    </row>
    <row r="3328" spans="8:14" x14ac:dyDescent="0.25">
      <c r="H3328" s="294"/>
      <c r="I3328" s="294"/>
      <c r="J3328" s="294"/>
      <c r="L3328" s="97"/>
      <c r="M3328" s="97"/>
      <c r="N3328" s="97"/>
    </row>
    <row r="3329" spans="8:14" x14ac:dyDescent="0.25">
      <c r="H3329" s="294"/>
      <c r="I3329" s="294"/>
      <c r="J3329" s="294"/>
      <c r="L3329" s="97"/>
      <c r="M3329" s="97"/>
      <c r="N3329" s="97"/>
    </row>
    <row r="3330" spans="8:14" x14ac:dyDescent="0.25">
      <c r="H3330" s="294"/>
      <c r="I3330" s="294"/>
      <c r="J3330" s="294"/>
      <c r="L3330" s="97"/>
      <c r="M3330" s="97"/>
      <c r="N3330" s="97"/>
    </row>
    <row r="3331" spans="8:14" x14ac:dyDescent="0.25">
      <c r="H3331" s="294"/>
      <c r="I3331" s="294"/>
      <c r="J3331" s="294"/>
      <c r="L3331" s="97"/>
      <c r="M3331" s="97"/>
      <c r="N3331" s="97"/>
    </row>
    <row r="3332" spans="8:14" x14ac:dyDescent="0.25">
      <c r="H3332" s="294"/>
      <c r="I3332" s="294"/>
      <c r="J3332" s="294"/>
      <c r="L3332" s="97"/>
      <c r="M3332" s="97"/>
      <c r="N3332" s="97"/>
    </row>
    <row r="3333" spans="8:14" x14ac:dyDescent="0.25">
      <c r="H3333" s="294"/>
      <c r="I3333" s="294"/>
      <c r="J3333" s="294"/>
      <c r="L3333" s="97"/>
      <c r="M3333" s="97"/>
      <c r="N3333" s="97"/>
    </row>
    <row r="3334" spans="8:14" x14ac:dyDescent="0.25">
      <c r="H3334" s="294"/>
      <c r="I3334" s="294"/>
      <c r="J3334" s="294"/>
      <c r="L3334" s="97"/>
      <c r="M3334" s="97"/>
      <c r="N3334" s="97"/>
    </row>
    <row r="3335" spans="8:14" x14ac:dyDescent="0.25">
      <c r="H3335" s="294"/>
      <c r="I3335" s="294"/>
      <c r="J3335" s="294"/>
      <c r="L3335" s="97"/>
      <c r="M3335" s="97"/>
      <c r="N3335" s="97"/>
    </row>
    <row r="3336" spans="8:14" x14ac:dyDescent="0.25">
      <c r="H3336" s="294"/>
      <c r="I3336" s="294"/>
      <c r="J3336" s="294"/>
      <c r="L3336" s="97"/>
      <c r="M3336" s="97"/>
      <c r="N3336" s="97"/>
    </row>
    <row r="3337" spans="8:14" x14ac:dyDescent="0.25">
      <c r="H3337" s="294"/>
      <c r="I3337" s="294"/>
      <c r="J3337" s="294"/>
      <c r="L3337" s="97"/>
      <c r="M3337" s="97"/>
      <c r="N3337" s="97"/>
    </row>
    <row r="3338" spans="8:14" x14ac:dyDescent="0.25">
      <c r="H3338" s="294"/>
      <c r="I3338" s="294"/>
      <c r="J3338" s="294"/>
      <c r="L3338" s="97"/>
      <c r="M3338" s="97"/>
      <c r="N3338" s="97"/>
    </row>
    <row r="3339" spans="8:14" x14ac:dyDescent="0.25">
      <c r="H3339" s="294"/>
      <c r="I3339" s="294"/>
      <c r="J3339" s="294"/>
      <c r="L3339" s="97"/>
      <c r="M3339" s="97"/>
      <c r="N3339" s="97"/>
    </row>
    <row r="3340" spans="8:14" x14ac:dyDescent="0.25">
      <c r="H3340" s="294"/>
      <c r="I3340" s="294"/>
      <c r="J3340" s="294"/>
      <c r="L3340" s="97"/>
      <c r="M3340" s="97"/>
      <c r="N3340" s="97"/>
    </row>
    <row r="3341" spans="8:14" x14ac:dyDescent="0.25">
      <c r="H3341" s="294"/>
      <c r="I3341" s="294"/>
      <c r="J3341" s="294"/>
      <c r="L3341" s="97"/>
      <c r="M3341" s="97"/>
      <c r="N3341" s="97"/>
    </row>
    <row r="3342" spans="8:14" x14ac:dyDescent="0.25">
      <c r="H3342" s="294"/>
      <c r="I3342" s="294"/>
      <c r="J3342" s="294"/>
      <c r="L3342" s="97"/>
      <c r="M3342" s="97"/>
      <c r="N3342" s="97"/>
    </row>
    <row r="3343" spans="8:14" x14ac:dyDescent="0.25">
      <c r="H3343" s="294"/>
      <c r="I3343" s="294"/>
      <c r="J3343" s="294"/>
      <c r="L3343" s="97"/>
      <c r="M3343" s="97"/>
      <c r="N3343" s="97"/>
    </row>
    <row r="3344" spans="8:14" x14ac:dyDescent="0.25">
      <c r="H3344" s="294"/>
      <c r="I3344" s="294"/>
      <c r="J3344" s="294"/>
      <c r="L3344" s="97"/>
      <c r="M3344" s="97"/>
      <c r="N3344" s="97"/>
    </row>
    <row r="3345" spans="8:14" x14ac:dyDescent="0.25">
      <c r="H3345" s="294"/>
      <c r="I3345" s="294"/>
      <c r="J3345" s="294"/>
      <c r="L3345" s="97"/>
      <c r="M3345" s="97"/>
      <c r="N3345" s="97"/>
    </row>
    <row r="3346" spans="8:14" x14ac:dyDescent="0.25">
      <c r="H3346" s="294"/>
      <c r="I3346" s="294"/>
      <c r="J3346" s="294"/>
      <c r="L3346" s="97"/>
      <c r="M3346" s="97"/>
      <c r="N3346" s="97"/>
    </row>
    <row r="3347" spans="8:14" x14ac:dyDescent="0.25">
      <c r="H3347" s="294"/>
      <c r="I3347" s="294"/>
      <c r="J3347" s="294"/>
      <c r="L3347" s="97"/>
      <c r="M3347" s="97"/>
      <c r="N3347" s="97"/>
    </row>
    <row r="3348" spans="8:14" x14ac:dyDescent="0.25">
      <c r="H3348" s="294"/>
      <c r="I3348" s="294"/>
      <c r="J3348" s="294"/>
      <c r="L3348" s="97"/>
      <c r="M3348" s="97"/>
      <c r="N3348" s="97"/>
    </row>
    <row r="3349" spans="8:14" x14ac:dyDescent="0.25">
      <c r="H3349" s="294"/>
      <c r="I3349" s="294"/>
      <c r="J3349" s="294"/>
      <c r="L3349" s="97"/>
      <c r="M3349" s="97"/>
      <c r="N3349" s="97"/>
    </row>
    <row r="3350" spans="8:14" x14ac:dyDescent="0.25">
      <c r="H3350" s="294"/>
      <c r="I3350" s="294"/>
      <c r="J3350" s="294"/>
      <c r="L3350" s="97"/>
      <c r="M3350" s="97"/>
      <c r="N3350" s="97"/>
    </row>
    <row r="3351" spans="8:14" x14ac:dyDescent="0.25">
      <c r="H3351" s="294"/>
      <c r="I3351" s="294"/>
      <c r="J3351" s="294"/>
      <c r="L3351" s="97"/>
      <c r="M3351" s="97"/>
      <c r="N3351" s="97"/>
    </row>
    <row r="3352" spans="8:14" x14ac:dyDescent="0.25">
      <c r="H3352" s="294"/>
      <c r="I3352" s="294"/>
      <c r="J3352" s="294"/>
      <c r="L3352" s="97"/>
      <c r="M3352" s="97"/>
      <c r="N3352" s="97"/>
    </row>
    <row r="3353" spans="8:14" x14ac:dyDescent="0.25">
      <c r="H3353" s="294"/>
      <c r="I3353" s="294"/>
      <c r="J3353" s="294"/>
      <c r="L3353" s="97"/>
      <c r="M3353" s="97"/>
      <c r="N3353" s="97"/>
    </row>
    <row r="3354" spans="8:14" x14ac:dyDescent="0.25">
      <c r="H3354" s="294"/>
      <c r="I3354" s="294"/>
      <c r="J3354" s="294"/>
      <c r="L3354" s="97"/>
      <c r="M3354" s="97"/>
      <c r="N3354" s="97"/>
    </row>
    <row r="3355" spans="8:14" x14ac:dyDescent="0.25">
      <c r="H3355" s="294"/>
      <c r="I3355" s="294"/>
      <c r="J3355" s="294"/>
      <c r="L3355" s="97"/>
      <c r="M3355" s="97"/>
      <c r="N3355" s="97"/>
    </row>
    <row r="3356" spans="8:14" x14ac:dyDescent="0.25">
      <c r="H3356" s="294"/>
      <c r="I3356" s="294"/>
      <c r="J3356" s="294"/>
      <c r="L3356" s="97"/>
      <c r="M3356" s="97"/>
      <c r="N3356" s="97"/>
    </row>
    <row r="3357" spans="8:14" x14ac:dyDescent="0.25">
      <c r="H3357" s="294"/>
      <c r="I3357" s="294"/>
      <c r="J3357" s="294"/>
      <c r="L3357" s="97"/>
      <c r="M3357" s="97"/>
      <c r="N3357" s="97"/>
    </row>
    <row r="3358" spans="8:14" x14ac:dyDescent="0.25">
      <c r="H3358" s="294"/>
      <c r="I3358" s="294"/>
      <c r="J3358" s="294"/>
      <c r="L3358" s="97"/>
      <c r="M3358" s="97"/>
      <c r="N3358" s="97"/>
    </row>
    <row r="3359" spans="8:14" x14ac:dyDescent="0.25">
      <c r="H3359" s="294"/>
      <c r="I3359" s="294"/>
      <c r="J3359" s="294"/>
      <c r="L3359" s="97"/>
      <c r="M3359" s="97"/>
      <c r="N3359" s="97"/>
    </row>
    <row r="3360" spans="8:14" x14ac:dyDescent="0.25">
      <c r="H3360" s="294"/>
      <c r="I3360" s="294"/>
      <c r="J3360" s="294"/>
      <c r="L3360" s="97"/>
      <c r="M3360" s="97"/>
      <c r="N3360" s="97"/>
    </row>
    <row r="3361" spans="8:14" x14ac:dyDescent="0.25">
      <c r="H3361" s="294"/>
      <c r="I3361" s="294"/>
      <c r="J3361" s="294"/>
      <c r="L3361" s="97"/>
      <c r="M3361" s="97"/>
      <c r="N3361" s="97"/>
    </row>
    <row r="3362" spans="8:14" x14ac:dyDescent="0.25">
      <c r="H3362" s="294"/>
      <c r="I3362" s="294"/>
      <c r="J3362" s="294"/>
      <c r="L3362" s="97"/>
      <c r="M3362" s="97"/>
      <c r="N3362" s="97"/>
    </row>
    <row r="3363" spans="8:14" x14ac:dyDescent="0.25">
      <c r="H3363" s="294"/>
      <c r="I3363" s="294"/>
      <c r="J3363" s="294"/>
      <c r="L3363" s="97"/>
      <c r="M3363" s="97"/>
      <c r="N3363" s="97"/>
    </row>
    <row r="3364" spans="8:14" x14ac:dyDescent="0.25">
      <c r="H3364" s="294"/>
      <c r="I3364" s="294"/>
      <c r="J3364" s="294"/>
      <c r="L3364" s="97"/>
      <c r="M3364" s="97"/>
      <c r="N3364" s="97"/>
    </row>
    <row r="3365" spans="8:14" x14ac:dyDescent="0.25">
      <c r="H3365" s="294"/>
      <c r="I3365" s="294"/>
      <c r="J3365" s="294"/>
      <c r="L3365" s="97"/>
      <c r="M3365" s="97"/>
      <c r="N3365" s="97"/>
    </row>
    <row r="3366" spans="8:14" x14ac:dyDescent="0.25">
      <c r="H3366" s="294"/>
      <c r="I3366" s="294"/>
      <c r="J3366" s="294"/>
      <c r="L3366" s="97"/>
      <c r="M3366" s="97"/>
      <c r="N3366" s="97"/>
    </row>
    <row r="3367" spans="8:14" x14ac:dyDescent="0.25">
      <c r="H3367" s="294"/>
      <c r="I3367" s="294"/>
      <c r="J3367" s="294"/>
      <c r="L3367" s="97"/>
      <c r="M3367" s="97"/>
      <c r="N3367" s="97"/>
    </row>
    <row r="3368" spans="8:14" x14ac:dyDescent="0.25">
      <c r="H3368" s="294"/>
      <c r="I3368" s="294"/>
      <c r="J3368" s="294"/>
      <c r="L3368" s="97"/>
      <c r="M3368" s="97"/>
      <c r="N3368" s="97"/>
    </row>
    <row r="3369" spans="8:14" x14ac:dyDescent="0.25">
      <c r="H3369" s="294"/>
      <c r="I3369" s="294"/>
      <c r="J3369" s="294"/>
      <c r="L3369" s="97"/>
      <c r="M3369" s="97"/>
      <c r="N3369" s="97"/>
    </row>
    <row r="3370" spans="8:14" x14ac:dyDescent="0.25">
      <c r="H3370" s="294"/>
      <c r="I3370" s="294"/>
      <c r="J3370" s="294"/>
      <c r="L3370" s="97"/>
      <c r="M3370" s="97"/>
      <c r="N3370" s="97"/>
    </row>
    <row r="3371" spans="8:14" x14ac:dyDescent="0.25">
      <c r="H3371" s="294"/>
      <c r="I3371" s="294"/>
      <c r="J3371" s="294"/>
      <c r="L3371" s="97"/>
      <c r="M3371" s="97"/>
      <c r="N3371" s="97"/>
    </row>
    <row r="3372" spans="8:14" x14ac:dyDescent="0.25">
      <c r="H3372" s="294"/>
      <c r="I3372" s="294"/>
      <c r="J3372" s="294"/>
      <c r="L3372" s="97"/>
      <c r="M3372" s="97"/>
      <c r="N3372" s="97"/>
    </row>
    <row r="3373" spans="8:14" x14ac:dyDescent="0.25">
      <c r="H3373" s="294"/>
      <c r="I3373" s="294"/>
      <c r="J3373" s="294"/>
      <c r="L3373" s="97"/>
      <c r="M3373" s="97"/>
      <c r="N3373" s="97"/>
    </row>
    <row r="3374" spans="8:14" x14ac:dyDescent="0.25">
      <c r="H3374" s="294"/>
      <c r="I3374" s="294"/>
      <c r="J3374" s="294"/>
      <c r="L3374" s="97"/>
      <c r="M3374" s="97"/>
      <c r="N3374" s="97"/>
    </row>
    <row r="3375" spans="8:14" x14ac:dyDescent="0.25">
      <c r="H3375" s="294"/>
      <c r="I3375" s="294"/>
      <c r="J3375" s="294"/>
      <c r="L3375" s="97"/>
      <c r="M3375" s="97"/>
      <c r="N3375" s="97"/>
    </row>
    <row r="3376" spans="8:14" x14ac:dyDescent="0.25">
      <c r="H3376" s="294"/>
      <c r="I3376" s="294"/>
      <c r="J3376" s="294"/>
      <c r="L3376" s="97"/>
      <c r="M3376" s="97"/>
      <c r="N3376" s="97"/>
    </row>
    <row r="3377" spans="8:14" x14ac:dyDescent="0.25">
      <c r="H3377" s="294"/>
      <c r="I3377" s="294"/>
      <c r="J3377" s="294"/>
      <c r="L3377" s="97"/>
      <c r="M3377" s="97"/>
      <c r="N3377" s="97"/>
    </row>
    <row r="3378" spans="8:14" x14ac:dyDescent="0.25">
      <c r="H3378" s="294"/>
      <c r="I3378" s="294"/>
      <c r="J3378" s="294"/>
      <c r="L3378" s="97"/>
      <c r="M3378" s="97"/>
      <c r="N3378" s="97"/>
    </row>
    <row r="3379" spans="8:14" x14ac:dyDescent="0.25">
      <c r="H3379" s="294"/>
      <c r="I3379" s="294"/>
      <c r="J3379" s="294"/>
      <c r="L3379" s="97"/>
      <c r="M3379" s="97"/>
      <c r="N3379" s="97"/>
    </row>
    <row r="3380" spans="8:14" x14ac:dyDescent="0.25">
      <c r="H3380" s="294"/>
      <c r="I3380" s="294"/>
      <c r="J3380" s="294"/>
      <c r="L3380" s="97"/>
      <c r="M3380" s="97"/>
      <c r="N3380" s="97"/>
    </row>
    <row r="3381" spans="8:14" x14ac:dyDescent="0.25">
      <c r="H3381" s="294"/>
      <c r="I3381" s="294"/>
      <c r="J3381" s="294"/>
      <c r="L3381" s="97"/>
      <c r="M3381" s="97"/>
      <c r="N3381" s="97"/>
    </row>
    <row r="3382" spans="8:14" x14ac:dyDescent="0.25">
      <c r="H3382" s="294"/>
      <c r="I3382" s="294"/>
      <c r="J3382" s="294"/>
      <c r="L3382" s="97"/>
      <c r="M3382" s="97"/>
      <c r="N3382" s="97"/>
    </row>
    <row r="3383" spans="8:14" x14ac:dyDescent="0.25">
      <c r="H3383" s="294"/>
      <c r="I3383" s="294"/>
      <c r="J3383" s="294"/>
      <c r="L3383" s="97"/>
      <c r="M3383" s="97"/>
      <c r="N3383" s="97"/>
    </row>
    <row r="3384" spans="8:14" x14ac:dyDescent="0.25">
      <c r="H3384" s="294"/>
      <c r="I3384" s="294"/>
      <c r="J3384" s="294"/>
      <c r="L3384" s="97"/>
      <c r="M3384" s="97"/>
      <c r="N3384" s="97"/>
    </row>
    <row r="3385" spans="8:14" x14ac:dyDescent="0.25">
      <c r="H3385" s="294"/>
      <c r="I3385" s="294"/>
      <c r="J3385" s="294"/>
      <c r="L3385" s="97"/>
      <c r="M3385" s="97"/>
      <c r="N3385" s="97"/>
    </row>
    <row r="3386" spans="8:14" x14ac:dyDescent="0.25">
      <c r="H3386" s="294"/>
      <c r="I3386" s="294"/>
      <c r="J3386" s="294"/>
      <c r="L3386" s="97"/>
      <c r="M3386" s="97"/>
      <c r="N3386" s="97"/>
    </row>
    <row r="3387" spans="8:14" x14ac:dyDescent="0.25">
      <c r="H3387" s="294"/>
      <c r="I3387" s="294"/>
      <c r="J3387" s="294"/>
      <c r="L3387" s="97"/>
      <c r="M3387" s="97"/>
      <c r="N3387" s="97"/>
    </row>
    <row r="3388" spans="8:14" x14ac:dyDescent="0.25">
      <c r="H3388" s="294"/>
      <c r="I3388" s="294"/>
      <c r="J3388" s="294"/>
      <c r="L3388" s="97"/>
      <c r="M3388" s="97"/>
      <c r="N3388" s="97"/>
    </row>
    <row r="3389" spans="8:14" x14ac:dyDescent="0.25">
      <c r="H3389" s="294"/>
      <c r="I3389" s="294"/>
      <c r="J3389" s="294"/>
      <c r="L3389" s="97"/>
      <c r="M3389" s="97"/>
      <c r="N3389" s="97"/>
    </row>
    <row r="3390" spans="8:14" x14ac:dyDescent="0.25">
      <c r="H3390" s="294"/>
      <c r="I3390" s="294"/>
      <c r="J3390" s="294"/>
      <c r="L3390" s="97"/>
      <c r="M3390" s="97"/>
      <c r="N3390" s="97"/>
    </row>
    <row r="3391" spans="8:14" x14ac:dyDescent="0.25">
      <c r="H3391" s="294"/>
      <c r="I3391" s="294"/>
      <c r="J3391" s="294"/>
      <c r="L3391" s="97"/>
      <c r="M3391" s="97"/>
      <c r="N3391" s="97"/>
    </row>
    <row r="3392" spans="8:14" x14ac:dyDescent="0.25">
      <c r="H3392" s="294"/>
      <c r="I3392" s="294"/>
      <c r="J3392" s="294"/>
      <c r="L3392" s="97"/>
      <c r="M3392" s="97"/>
      <c r="N3392" s="97"/>
    </row>
    <row r="3393" spans="8:14" x14ac:dyDescent="0.25">
      <c r="H3393" s="294"/>
      <c r="I3393" s="294"/>
      <c r="J3393" s="294"/>
      <c r="L3393" s="97"/>
      <c r="M3393" s="97"/>
      <c r="N3393" s="97"/>
    </row>
    <row r="3394" spans="8:14" x14ac:dyDescent="0.25">
      <c r="H3394" s="294"/>
      <c r="I3394" s="294"/>
      <c r="J3394" s="294"/>
      <c r="L3394" s="97"/>
      <c r="M3394" s="97"/>
      <c r="N3394" s="97"/>
    </row>
    <row r="3395" spans="8:14" x14ac:dyDescent="0.25">
      <c r="H3395" s="294"/>
      <c r="I3395" s="294"/>
      <c r="J3395" s="294"/>
      <c r="L3395" s="97"/>
      <c r="M3395" s="97"/>
      <c r="N3395" s="97"/>
    </row>
    <row r="3396" spans="8:14" x14ac:dyDescent="0.25">
      <c r="H3396" s="294"/>
      <c r="I3396" s="294"/>
      <c r="J3396" s="294"/>
      <c r="L3396" s="97"/>
      <c r="M3396" s="97"/>
      <c r="N3396" s="97"/>
    </row>
    <row r="3397" spans="8:14" x14ac:dyDescent="0.25">
      <c r="H3397" s="294"/>
      <c r="I3397" s="294"/>
      <c r="J3397" s="294"/>
      <c r="L3397" s="97"/>
      <c r="M3397" s="97"/>
      <c r="N3397" s="97"/>
    </row>
    <row r="3398" spans="8:14" x14ac:dyDescent="0.25">
      <c r="H3398" s="294"/>
      <c r="I3398" s="294"/>
      <c r="J3398" s="294"/>
      <c r="L3398" s="97"/>
      <c r="M3398" s="97"/>
      <c r="N3398" s="97"/>
    </row>
    <row r="3399" spans="8:14" x14ac:dyDescent="0.25">
      <c r="H3399" s="294"/>
      <c r="I3399" s="294"/>
      <c r="J3399" s="294"/>
      <c r="L3399" s="97"/>
      <c r="M3399" s="97"/>
      <c r="N3399" s="97"/>
    </row>
    <row r="3400" spans="8:14" x14ac:dyDescent="0.25">
      <c r="H3400" s="294"/>
      <c r="I3400" s="294"/>
      <c r="J3400" s="294"/>
      <c r="L3400" s="97"/>
      <c r="M3400" s="97"/>
      <c r="N3400" s="97"/>
    </row>
    <row r="3401" spans="8:14" x14ac:dyDescent="0.25">
      <c r="H3401" s="294"/>
      <c r="I3401" s="294"/>
      <c r="J3401" s="294"/>
      <c r="L3401" s="97"/>
      <c r="M3401" s="97"/>
      <c r="N3401" s="97"/>
    </row>
    <row r="3402" spans="8:14" x14ac:dyDescent="0.25">
      <c r="H3402" s="294"/>
      <c r="I3402" s="294"/>
      <c r="J3402" s="294"/>
      <c r="L3402" s="97"/>
      <c r="M3402" s="97"/>
      <c r="N3402" s="97"/>
    </row>
    <row r="3403" spans="8:14" x14ac:dyDescent="0.25">
      <c r="H3403" s="294"/>
      <c r="I3403" s="294"/>
      <c r="J3403" s="294"/>
      <c r="L3403" s="97"/>
      <c r="M3403" s="97"/>
      <c r="N3403" s="97"/>
    </row>
    <row r="3404" spans="8:14" x14ac:dyDescent="0.25">
      <c r="H3404" s="294"/>
      <c r="I3404" s="294"/>
      <c r="J3404" s="294"/>
      <c r="L3404" s="97"/>
      <c r="M3404" s="97"/>
      <c r="N3404" s="97"/>
    </row>
    <row r="3405" spans="8:14" x14ac:dyDescent="0.25">
      <c r="H3405" s="294"/>
      <c r="I3405" s="294"/>
      <c r="J3405" s="294"/>
      <c r="L3405" s="97"/>
      <c r="M3405" s="97"/>
      <c r="N3405" s="97"/>
    </row>
    <row r="3406" spans="8:14" x14ac:dyDescent="0.25">
      <c r="H3406" s="294"/>
      <c r="I3406" s="294"/>
      <c r="J3406" s="294"/>
      <c r="L3406" s="97"/>
      <c r="M3406" s="97"/>
      <c r="N3406" s="97"/>
    </row>
    <row r="3407" spans="8:14" x14ac:dyDescent="0.25">
      <c r="H3407" s="294"/>
      <c r="I3407" s="294"/>
      <c r="J3407" s="294"/>
      <c r="L3407" s="97"/>
      <c r="M3407" s="97"/>
      <c r="N3407" s="97"/>
    </row>
    <row r="3408" spans="8:14" x14ac:dyDescent="0.25">
      <c r="H3408" s="294"/>
      <c r="I3408" s="294"/>
      <c r="J3408" s="294"/>
      <c r="L3408" s="97"/>
      <c r="M3408" s="97"/>
      <c r="N3408" s="97"/>
    </row>
    <row r="3409" spans="8:14" x14ac:dyDescent="0.25">
      <c r="H3409" s="294"/>
      <c r="I3409" s="294"/>
      <c r="J3409" s="294"/>
      <c r="L3409" s="97"/>
      <c r="M3409" s="97"/>
      <c r="N3409" s="97"/>
    </row>
    <row r="3410" spans="8:14" x14ac:dyDescent="0.25">
      <c r="H3410" s="294"/>
      <c r="I3410" s="294"/>
      <c r="J3410" s="294"/>
      <c r="L3410" s="97"/>
      <c r="M3410" s="97"/>
      <c r="N3410" s="97"/>
    </row>
    <row r="3411" spans="8:14" x14ac:dyDescent="0.25">
      <c r="H3411" s="294"/>
      <c r="I3411" s="294"/>
      <c r="J3411" s="294"/>
      <c r="L3411" s="97"/>
      <c r="M3411" s="97"/>
      <c r="N3411" s="97"/>
    </row>
    <row r="3412" spans="8:14" x14ac:dyDescent="0.25">
      <c r="H3412" s="294"/>
      <c r="I3412" s="294"/>
      <c r="J3412" s="294"/>
      <c r="L3412" s="97"/>
      <c r="M3412" s="97"/>
      <c r="N3412" s="97"/>
    </row>
    <row r="3413" spans="8:14" x14ac:dyDescent="0.25">
      <c r="H3413" s="294"/>
      <c r="I3413" s="294"/>
      <c r="J3413" s="294"/>
      <c r="L3413" s="97"/>
      <c r="M3413" s="97"/>
      <c r="N3413" s="97"/>
    </row>
    <row r="3414" spans="8:14" x14ac:dyDescent="0.25">
      <c r="H3414" s="294"/>
      <c r="I3414" s="294"/>
      <c r="J3414" s="294"/>
      <c r="L3414" s="97"/>
      <c r="M3414" s="97"/>
      <c r="N3414" s="97"/>
    </row>
    <row r="3415" spans="8:14" x14ac:dyDescent="0.25">
      <c r="H3415" s="294"/>
      <c r="I3415" s="294"/>
      <c r="J3415" s="294"/>
      <c r="L3415" s="97"/>
      <c r="M3415" s="97"/>
      <c r="N3415" s="97"/>
    </row>
    <row r="3416" spans="8:14" x14ac:dyDescent="0.25">
      <c r="H3416" s="294"/>
      <c r="I3416" s="294"/>
      <c r="J3416" s="294"/>
      <c r="L3416" s="97"/>
      <c r="M3416" s="97"/>
      <c r="N3416" s="97"/>
    </row>
    <row r="3417" spans="8:14" x14ac:dyDescent="0.25">
      <c r="H3417" s="294"/>
      <c r="I3417" s="294"/>
      <c r="J3417" s="294"/>
      <c r="L3417" s="97"/>
      <c r="M3417" s="97"/>
      <c r="N3417" s="97"/>
    </row>
    <row r="3418" spans="8:14" x14ac:dyDescent="0.25">
      <c r="H3418" s="294"/>
      <c r="I3418" s="294"/>
      <c r="J3418" s="294"/>
      <c r="L3418" s="97"/>
      <c r="M3418" s="97"/>
      <c r="N3418" s="97"/>
    </row>
    <row r="3419" spans="8:14" x14ac:dyDescent="0.25">
      <c r="H3419" s="294"/>
      <c r="I3419" s="294"/>
      <c r="J3419" s="294"/>
      <c r="L3419" s="97"/>
      <c r="M3419" s="97"/>
      <c r="N3419" s="97"/>
    </row>
    <row r="3420" spans="8:14" x14ac:dyDescent="0.25">
      <c r="H3420" s="294"/>
      <c r="I3420" s="294"/>
      <c r="J3420" s="294"/>
      <c r="L3420" s="97"/>
      <c r="M3420" s="97"/>
      <c r="N3420" s="97"/>
    </row>
    <row r="3421" spans="8:14" x14ac:dyDescent="0.25">
      <c r="H3421" s="294"/>
      <c r="I3421" s="294"/>
      <c r="J3421" s="294"/>
      <c r="L3421" s="97"/>
      <c r="M3421" s="97"/>
      <c r="N3421" s="97"/>
    </row>
    <row r="3422" spans="8:14" x14ac:dyDescent="0.25">
      <c r="H3422" s="294"/>
      <c r="I3422" s="294"/>
      <c r="J3422" s="294"/>
      <c r="L3422" s="97"/>
      <c r="M3422" s="97"/>
      <c r="N3422" s="97"/>
    </row>
    <row r="3423" spans="8:14" x14ac:dyDescent="0.25">
      <c r="H3423" s="294"/>
      <c r="I3423" s="294"/>
      <c r="J3423" s="294"/>
      <c r="L3423" s="97"/>
      <c r="M3423" s="97"/>
      <c r="N3423" s="97"/>
    </row>
    <row r="3424" spans="8:14" x14ac:dyDescent="0.25">
      <c r="H3424" s="294"/>
      <c r="I3424" s="294"/>
      <c r="J3424" s="294"/>
      <c r="L3424" s="97"/>
      <c r="M3424" s="97"/>
      <c r="N3424" s="97"/>
    </row>
    <row r="3425" spans="8:14" x14ac:dyDescent="0.25">
      <c r="H3425" s="294"/>
      <c r="I3425" s="294"/>
      <c r="J3425" s="294"/>
      <c r="L3425" s="97"/>
      <c r="M3425" s="97"/>
      <c r="N3425" s="97"/>
    </row>
    <row r="3426" spans="8:14" x14ac:dyDescent="0.25">
      <c r="H3426" s="294"/>
      <c r="I3426" s="294"/>
      <c r="J3426" s="294"/>
      <c r="L3426" s="97"/>
      <c r="M3426" s="97"/>
      <c r="N3426" s="97"/>
    </row>
    <row r="3427" spans="8:14" x14ac:dyDescent="0.25">
      <c r="H3427" s="294"/>
      <c r="I3427" s="294"/>
      <c r="J3427" s="294"/>
      <c r="L3427" s="97"/>
      <c r="M3427" s="97"/>
      <c r="N3427" s="97"/>
    </row>
    <row r="3428" spans="8:14" x14ac:dyDescent="0.25">
      <c r="H3428" s="294"/>
      <c r="I3428" s="294"/>
      <c r="J3428" s="294"/>
      <c r="L3428" s="97"/>
      <c r="M3428" s="97"/>
      <c r="N3428" s="97"/>
    </row>
    <row r="3429" spans="8:14" x14ac:dyDescent="0.25">
      <c r="H3429" s="294"/>
      <c r="I3429" s="294"/>
      <c r="J3429" s="294"/>
      <c r="L3429" s="97"/>
      <c r="M3429" s="97"/>
      <c r="N3429" s="97"/>
    </row>
    <row r="3430" spans="8:14" x14ac:dyDescent="0.25">
      <c r="H3430" s="294"/>
      <c r="I3430" s="294"/>
      <c r="J3430" s="294"/>
      <c r="L3430" s="97"/>
      <c r="M3430" s="97"/>
      <c r="N3430" s="97"/>
    </row>
    <row r="3431" spans="8:14" x14ac:dyDescent="0.25">
      <c r="H3431" s="294"/>
      <c r="I3431" s="294"/>
      <c r="J3431" s="294"/>
      <c r="L3431" s="97"/>
      <c r="M3431" s="97"/>
      <c r="N3431" s="97"/>
    </row>
    <row r="3432" spans="8:14" x14ac:dyDescent="0.25">
      <c r="H3432" s="294"/>
      <c r="I3432" s="294"/>
      <c r="J3432" s="294"/>
      <c r="L3432" s="97"/>
      <c r="M3432" s="97"/>
      <c r="N3432" s="97"/>
    </row>
    <row r="3433" spans="8:14" x14ac:dyDescent="0.25">
      <c r="H3433" s="294"/>
      <c r="I3433" s="294"/>
      <c r="J3433" s="294"/>
      <c r="L3433" s="97"/>
      <c r="M3433" s="97"/>
      <c r="N3433" s="97"/>
    </row>
    <row r="3434" spans="8:14" x14ac:dyDescent="0.25">
      <c r="H3434" s="294"/>
      <c r="I3434" s="294"/>
      <c r="J3434" s="294"/>
      <c r="L3434" s="97"/>
      <c r="M3434" s="97"/>
      <c r="N3434" s="97"/>
    </row>
    <row r="3435" spans="8:14" x14ac:dyDescent="0.25">
      <c r="H3435" s="294"/>
      <c r="I3435" s="294"/>
      <c r="J3435" s="294"/>
      <c r="L3435" s="97"/>
      <c r="M3435" s="97"/>
      <c r="N3435" s="97"/>
    </row>
    <row r="3436" spans="8:14" x14ac:dyDescent="0.25">
      <c r="H3436" s="294"/>
      <c r="I3436" s="294"/>
      <c r="J3436" s="294"/>
      <c r="L3436" s="97"/>
      <c r="M3436" s="97"/>
      <c r="N3436" s="97"/>
    </row>
    <row r="3437" spans="8:14" x14ac:dyDescent="0.25">
      <c r="H3437" s="294"/>
      <c r="I3437" s="294"/>
      <c r="J3437" s="294"/>
      <c r="L3437" s="97"/>
      <c r="M3437" s="97"/>
      <c r="N3437" s="97"/>
    </row>
    <row r="3438" spans="8:14" x14ac:dyDescent="0.25">
      <c r="H3438" s="294"/>
      <c r="I3438" s="294"/>
      <c r="J3438" s="294"/>
      <c r="L3438" s="97"/>
      <c r="M3438" s="97"/>
      <c r="N3438" s="97"/>
    </row>
    <row r="3439" spans="8:14" x14ac:dyDescent="0.25">
      <c r="H3439" s="294"/>
      <c r="I3439" s="294"/>
      <c r="J3439" s="294"/>
      <c r="L3439" s="97"/>
      <c r="M3439" s="97"/>
      <c r="N3439" s="97"/>
    </row>
    <row r="3440" spans="8:14" x14ac:dyDescent="0.25">
      <c r="H3440" s="294"/>
      <c r="I3440" s="294"/>
      <c r="J3440" s="294"/>
      <c r="L3440" s="97"/>
      <c r="M3440" s="97"/>
      <c r="N3440" s="97"/>
    </row>
    <row r="3441" spans="8:14" x14ac:dyDescent="0.25">
      <c r="H3441" s="294"/>
      <c r="I3441" s="294"/>
      <c r="J3441" s="294"/>
      <c r="L3441" s="97"/>
      <c r="M3441" s="97"/>
      <c r="N3441" s="97"/>
    </row>
    <row r="3442" spans="8:14" x14ac:dyDescent="0.25">
      <c r="H3442" s="294"/>
      <c r="I3442" s="294"/>
      <c r="J3442" s="294"/>
      <c r="L3442" s="97"/>
      <c r="M3442" s="97"/>
      <c r="N3442" s="97"/>
    </row>
    <row r="3443" spans="8:14" x14ac:dyDescent="0.25">
      <c r="H3443" s="294"/>
      <c r="I3443" s="294"/>
      <c r="J3443" s="294"/>
      <c r="L3443" s="97"/>
      <c r="M3443" s="97"/>
      <c r="N3443" s="97"/>
    </row>
    <row r="3444" spans="8:14" x14ac:dyDescent="0.25">
      <c r="H3444" s="294"/>
      <c r="I3444" s="294"/>
      <c r="J3444" s="294"/>
      <c r="L3444" s="97"/>
      <c r="M3444" s="97"/>
      <c r="N3444" s="97"/>
    </row>
    <row r="3445" spans="8:14" x14ac:dyDescent="0.25">
      <c r="H3445" s="294"/>
      <c r="I3445" s="294"/>
      <c r="J3445" s="294"/>
      <c r="L3445" s="97"/>
      <c r="M3445" s="97"/>
      <c r="N3445" s="97"/>
    </row>
    <row r="3446" spans="8:14" x14ac:dyDescent="0.25">
      <c r="H3446" s="294"/>
      <c r="I3446" s="294"/>
      <c r="J3446" s="294"/>
      <c r="L3446" s="97"/>
      <c r="M3446" s="97"/>
      <c r="N3446" s="97"/>
    </row>
    <row r="3447" spans="8:14" x14ac:dyDescent="0.25">
      <c r="H3447" s="294"/>
      <c r="I3447" s="294"/>
      <c r="J3447" s="294"/>
      <c r="L3447" s="97"/>
      <c r="M3447" s="97"/>
      <c r="N3447" s="97"/>
    </row>
    <row r="3448" spans="8:14" x14ac:dyDescent="0.25">
      <c r="H3448" s="294"/>
      <c r="I3448" s="294"/>
      <c r="J3448" s="294"/>
      <c r="L3448" s="97"/>
      <c r="M3448" s="97"/>
      <c r="N3448" s="97"/>
    </row>
    <row r="3449" spans="8:14" x14ac:dyDescent="0.25">
      <c r="H3449" s="294"/>
      <c r="I3449" s="294"/>
      <c r="J3449" s="294"/>
      <c r="L3449" s="97"/>
      <c r="M3449" s="97"/>
      <c r="N3449" s="97"/>
    </row>
    <row r="3450" spans="8:14" x14ac:dyDescent="0.25">
      <c r="H3450" s="294"/>
      <c r="I3450" s="294"/>
      <c r="J3450" s="294"/>
      <c r="L3450" s="97"/>
      <c r="M3450" s="97"/>
      <c r="N3450" s="97"/>
    </row>
    <row r="3451" spans="8:14" x14ac:dyDescent="0.25">
      <c r="H3451" s="294"/>
      <c r="I3451" s="294"/>
      <c r="J3451" s="294"/>
      <c r="L3451" s="97"/>
      <c r="M3451" s="97"/>
      <c r="N3451" s="97"/>
    </row>
    <row r="3452" spans="8:14" x14ac:dyDescent="0.25">
      <c r="H3452" s="294"/>
      <c r="I3452" s="294"/>
      <c r="J3452" s="294"/>
      <c r="L3452" s="97"/>
      <c r="M3452" s="97"/>
      <c r="N3452" s="97"/>
    </row>
    <row r="3453" spans="8:14" x14ac:dyDescent="0.25">
      <c r="H3453" s="294"/>
      <c r="I3453" s="294"/>
      <c r="J3453" s="294"/>
      <c r="L3453" s="97"/>
      <c r="M3453" s="97"/>
      <c r="N3453" s="97"/>
    </row>
    <row r="3454" spans="8:14" x14ac:dyDescent="0.25">
      <c r="H3454" s="294"/>
      <c r="I3454" s="294"/>
      <c r="J3454" s="294"/>
      <c r="L3454" s="97"/>
      <c r="M3454" s="97"/>
      <c r="N3454" s="97"/>
    </row>
    <row r="3455" spans="8:14" x14ac:dyDescent="0.25">
      <c r="H3455" s="294"/>
      <c r="I3455" s="294"/>
      <c r="J3455" s="294"/>
      <c r="L3455" s="97"/>
      <c r="M3455" s="97"/>
      <c r="N3455" s="97"/>
    </row>
    <row r="3456" spans="8:14" x14ac:dyDescent="0.25">
      <c r="H3456" s="294"/>
      <c r="I3456" s="294"/>
      <c r="J3456" s="294"/>
      <c r="L3456" s="97"/>
      <c r="M3456" s="97"/>
      <c r="N3456" s="97"/>
    </row>
    <row r="3457" spans="8:14" x14ac:dyDescent="0.25">
      <c r="H3457" s="294"/>
      <c r="I3457" s="294"/>
      <c r="J3457" s="294"/>
      <c r="L3457" s="97"/>
      <c r="M3457" s="97"/>
      <c r="N3457" s="97"/>
    </row>
    <row r="3458" spans="8:14" x14ac:dyDescent="0.25">
      <c r="H3458" s="294"/>
      <c r="I3458" s="294"/>
      <c r="J3458" s="294"/>
      <c r="L3458" s="97"/>
      <c r="M3458" s="97"/>
      <c r="N3458" s="97"/>
    </row>
    <row r="3459" spans="8:14" x14ac:dyDescent="0.25">
      <c r="H3459" s="294"/>
      <c r="I3459" s="294"/>
      <c r="J3459" s="294"/>
      <c r="L3459" s="97"/>
      <c r="M3459" s="97"/>
      <c r="N3459" s="97"/>
    </row>
    <row r="3460" spans="8:14" x14ac:dyDescent="0.25">
      <c r="H3460" s="294"/>
      <c r="I3460" s="294"/>
      <c r="J3460" s="294"/>
      <c r="L3460" s="97"/>
      <c r="M3460" s="97"/>
      <c r="N3460" s="97"/>
    </row>
    <row r="3461" spans="8:14" x14ac:dyDescent="0.25">
      <c r="H3461" s="294"/>
      <c r="I3461" s="294"/>
      <c r="J3461" s="294"/>
      <c r="L3461" s="97"/>
      <c r="M3461" s="97"/>
      <c r="N3461" s="97"/>
    </row>
    <row r="3462" spans="8:14" x14ac:dyDescent="0.25">
      <c r="H3462" s="294"/>
      <c r="I3462" s="294"/>
      <c r="J3462" s="294"/>
      <c r="L3462" s="97"/>
      <c r="M3462" s="97"/>
      <c r="N3462" s="97"/>
    </row>
    <row r="3463" spans="8:14" x14ac:dyDescent="0.25">
      <c r="H3463" s="294"/>
      <c r="I3463" s="294"/>
      <c r="J3463" s="294"/>
      <c r="L3463" s="97"/>
      <c r="M3463" s="97"/>
      <c r="N3463" s="97"/>
    </row>
    <row r="3464" spans="8:14" x14ac:dyDescent="0.25">
      <c r="H3464" s="294"/>
      <c r="I3464" s="294"/>
      <c r="J3464" s="294"/>
      <c r="L3464" s="97"/>
      <c r="M3464" s="97"/>
      <c r="N3464" s="97"/>
    </row>
    <row r="3465" spans="8:14" x14ac:dyDescent="0.25">
      <c r="H3465" s="294"/>
      <c r="I3465" s="294"/>
      <c r="J3465" s="294"/>
      <c r="L3465" s="97"/>
      <c r="M3465" s="97"/>
      <c r="N3465" s="97"/>
    </row>
    <row r="3466" spans="8:14" x14ac:dyDescent="0.25">
      <c r="H3466" s="294"/>
      <c r="I3466" s="294"/>
      <c r="J3466" s="294"/>
      <c r="L3466" s="97"/>
      <c r="M3466" s="97"/>
      <c r="N3466" s="97"/>
    </row>
    <row r="3467" spans="8:14" x14ac:dyDescent="0.25">
      <c r="H3467" s="294"/>
      <c r="I3467" s="294"/>
      <c r="J3467" s="294"/>
      <c r="L3467" s="97"/>
      <c r="M3467" s="97"/>
      <c r="N3467" s="97"/>
    </row>
    <row r="3468" spans="8:14" x14ac:dyDescent="0.25">
      <c r="H3468" s="294"/>
      <c r="I3468" s="294"/>
      <c r="J3468" s="294"/>
      <c r="L3468" s="97"/>
      <c r="M3468" s="97"/>
      <c r="N3468" s="97"/>
    </row>
    <row r="3469" spans="8:14" x14ac:dyDescent="0.25">
      <c r="H3469" s="294"/>
      <c r="I3469" s="294"/>
      <c r="J3469" s="294"/>
      <c r="L3469" s="97"/>
      <c r="M3469" s="97"/>
      <c r="N3469" s="97"/>
    </row>
    <row r="3470" spans="8:14" x14ac:dyDescent="0.25">
      <c r="H3470" s="294"/>
      <c r="I3470" s="294"/>
      <c r="J3470" s="294"/>
      <c r="L3470" s="97"/>
      <c r="M3470" s="97"/>
      <c r="N3470" s="97"/>
    </row>
    <row r="3471" spans="8:14" x14ac:dyDescent="0.25">
      <c r="H3471" s="294"/>
      <c r="I3471" s="294"/>
      <c r="J3471" s="294"/>
      <c r="L3471" s="97"/>
      <c r="M3471" s="97"/>
      <c r="N3471" s="97"/>
    </row>
    <row r="3472" spans="8:14" x14ac:dyDescent="0.25">
      <c r="H3472" s="294"/>
      <c r="I3472" s="294"/>
      <c r="J3472" s="294"/>
      <c r="L3472" s="97"/>
      <c r="M3472" s="97"/>
      <c r="N3472" s="97"/>
    </row>
    <row r="3473" spans="8:14" x14ac:dyDescent="0.25">
      <c r="H3473" s="294"/>
      <c r="I3473" s="294"/>
      <c r="J3473" s="294"/>
      <c r="L3473" s="97"/>
      <c r="M3473" s="97"/>
      <c r="N3473" s="97"/>
    </row>
    <row r="3474" spans="8:14" x14ac:dyDescent="0.25">
      <c r="H3474" s="294"/>
      <c r="I3474" s="294"/>
      <c r="J3474" s="294"/>
      <c r="L3474" s="97"/>
      <c r="M3474" s="97"/>
      <c r="N3474" s="97"/>
    </row>
    <row r="3475" spans="8:14" x14ac:dyDescent="0.25">
      <c r="H3475" s="294"/>
      <c r="I3475" s="294"/>
      <c r="J3475" s="294"/>
      <c r="L3475" s="97"/>
      <c r="M3475" s="97"/>
      <c r="N3475" s="97"/>
    </row>
    <row r="3476" spans="8:14" x14ac:dyDescent="0.25">
      <c r="H3476" s="294"/>
      <c r="I3476" s="294"/>
      <c r="J3476" s="294"/>
      <c r="L3476" s="97"/>
      <c r="M3476" s="97"/>
      <c r="N3476" s="97"/>
    </row>
    <row r="3477" spans="8:14" x14ac:dyDescent="0.25">
      <c r="H3477" s="294"/>
      <c r="I3477" s="294"/>
      <c r="J3477" s="294"/>
      <c r="L3477" s="97"/>
      <c r="M3477" s="97"/>
      <c r="N3477" s="97"/>
    </row>
    <row r="3478" spans="8:14" x14ac:dyDescent="0.25">
      <c r="H3478" s="294"/>
      <c r="I3478" s="294"/>
      <c r="J3478" s="294"/>
      <c r="L3478" s="97"/>
      <c r="M3478" s="97"/>
      <c r="N3478" s="97"/>
    </row>
    <row r="3479" spans="8:14" x14ac:dyDescent="0.25">
      <c r="H3479" s="294"/>
      <c r="I3479" s="294"/>
      <c r="J3479" s="294"/>
      <c r="L3479" s="97"/>
      <c r="M3479" s="97"/>
      <c r="N3479" s="97"/>
    </row>
    <row r="3480" spans="8:14" x14ac:dyDescent="0.25">
      <c r="H3480" s="294"/>
      <c r="I3480" s="294"/>
      <c r="J3480" s="294"/>
      <c r="L3480" s="97"/>
      <c r="M3480" s="97"/>
      <c r="N3480" s="97"/>
    </row>
    <row r="3481" spans="8:14" x14ac:dyDescent="0.25">
      <c r="H3481" s="294"/>
      <c r="I3481" s="294"/>
      <c r="J3481" s="294"/>
      <c r="L3481" s="97"/>
      <c r="M3481" s="97"/>
      <c r="N3481" s="97"/>
    </row>
    <row r="3482" spans="8:14" x14ac:dyDescent="0.25">
      <c r="H3482" s="294"/>
      <c r="I3482" s="294"/>
      <c r="J3482" s="294"/>
      <c r="L3482" s="97"/>
      <c r="M3482" s="97"/>
      <c r="N3482" s="97"/>
    </row>
    <row r="3483" spans="8:14" x14ac:dyDescent="0.25">
      <c r="H3483" s="294"/>
      <c r="I3483" s="294"/>
      <c r="J3483" s="294"/>
      <c r="L3483" s="97"/>
      <c r="M3483" s="97"/>
      <c r="N3483" s="97"/>
    </row>
    <row r="3484" spans="8:14" x14ac:dyDescent="0.25">
      <c r="H3484" s="294"/>
      <c r="I3484" s="294"/>
      <c r="J3484" s="294"/>
      <c r="L3484" s="97"/>
      <c r="M3484" s="97"/>
      <c r="N3484" s="97"/>
    </row>
    <row r="3485" spans="8:14" x14ac:dyDescent="0.25">
      <c r="H3485" s="294"/>
      <c r="I3485" s="294"/>
      <c r="J3485" s="294"/>
      <c r="L3485" s="97"/>
      <c r="M3485" s="97"/>
      <c r="N3485" s="97"/>
    </row>
    <row r="3486" spans="8:14" x14ac:dyDescent="0.25">
      <c r="H3486" s="294"/>
      <c r="I3486" s="294"/>
      <c r="J3486" s="294"/>
      <c r="L3486" s="97"/>
      <c r="M3486" s="97"/>
      <c r="N3486" s="97"/>
    </row>
    <row r="3487" spans="8:14" x14ac:dyDescent="0.25">
      <c r="H3487" s="294"/>
      <c r="I3487" s="294"/>
      <c r="J3487" s="294"/>
      <c r="L3487" s="97"/>
      <c r="M3487" s="97"/>
      <c r="N3487" s="97"/>
    </row>
    <row r="3488" spans="8:14" x14ac:dyDescent="0.25">
      <c r="H3488" s="294"/>
      <c r="I3488" s="294"/>
      <c r="J3488" s="294"/>
      <c r="L3488" s="97"/>
      <c r="M3488" s="97"/>
      <c r="N3488" s="97"/>
    </row>
    <row r="3489" spans="8:14" x14ac:dyDescent="0.25">
      <c r="H3489" s="294"/>
      <c r="I3489" s="294"/>
      <c r="J3489" s="294"/>
      <c r="L3489" s="97"/>
      <c r="M3489" s="97"/>
      <c r="N3489" s="97"/>
    </row>
    <row r="3490" spans="8:14" x14ac:dyDescent="0.25">
      <c r="H3490" s="294"/>
      <c r="I3490" s="294"/>
      <c r="J3490" s="294"/>
      <c r="L3490" s="97"/>
      <c r="M3490" s="97"/>
      <c r="N3490" s="97"/>
    </row>
    <row r="3491" spans="8:14" x14ac:dyDescent="0.25">
      <c r="H3491" s="294"/>
      <c r="I3491" s="294"/>
      <c r="J3491" s="294"/>
      <c r="L3491" s="97"/>
      <c r="M3491" s="97"/>
      <c r="N3491" s="97"/>
    </row>
    <row r="3492" spans="8:14" x14ac:dyDescent="0.25">
      <c r="H3492" s="294"/>
      <c r="I3492" s="294"/>
      <c r="J3492" s="294"/>
      <c r="L3492" s="97"/>
      <c r="M3492" s="97"/>
      <c r="N3492" s="97"/>
    </row>
    <row r="3493" spans="8:14" x14ac:dyDescent="0.25">
      <c r="H3493" s="294"/>
      <c r="I3493" s="294"/>
      <c r="J3493" s="294"/>
      <c r="L3493" s="97"/>
      <c r="M3493" s="97"/>
      <c r="N3493" s="97"/>
    </row>
    <row r="3494" spans="8:14" x14ac:dyDescent="0.25">
      <c r="H3494" s="294"/>
      <c r="I3494" s="294"/>
      <c r="J3494" s="294"/>
      <c r="L3494" s="97"/>
      <c r="M3494" s="97"/>
      <c r="N3494" s="97"/>
    </row>
    <row r="3495" spans="8:14" x14ac:dyDescent="0.25">
      <c r="H3495" s="294"/>
      <c r="I3495" s="294"/>
      <c r="J3495" s="294"/>
      <c r="L3495" s="97"/>
      <c r="M3495" s="97"/>
      <c r="N3495" s="97"/>
    </row>
    <row r="3496" spans="8:14" x14ac:dyDescent="0.25">
      <c r="H3496" s="294"/>
      <c r="I3496" s="294"/>
      <c r="J3496" s="294"/>
      <c r="L3496" s="97"/>
      <c r="M3496" s="97"/>
      <c r="N3496" s="97"/>
    </row>
    <row r="3497" spans="8:14" x14ac:dyDescent="0.25">
      <c r="H3497" s="294"/>
      <c r="I3497" s="294"/>
      <c r="J3497" s="294"/>
      <c r="L3497" s="97"/>
      <c r="M3497" s="97"/>
      <c r="N3497" s="97"/>
    </row>
    <row r="3498" spans="8:14" x14ac:dyDescent="0.25">
      <c r="H3498" s="294"/>
      <c r="I3498" s="294"/>
      <c r="J3498" s="294"/>
      <c r="L3498" s="97"/>
      <c r="M3498" s="97"/>
      <c r="N3498" s="97"/>
    </row>
    <row r="3499" spans="8:14" x14ac:dyDescent="0.25">
      <c r="H3499" s="294"/>
      <c r="I3499" s="294"/>
      <c r="J3499" s="294"/>
      <c r="L3499" s="97"/>
      <c r="M3499" s="97"/>
      <c r="N3499" s="97"/>
    </row>
    <row r="3500" spans="8:14" x14ac:dyDescent="0.25">
      <c r="H3500" s="294"/>
      <c r="I3500" s="294"/>
      <c r="J3500" s="294"/>
      <c r="L3500" s="97"/>
      <c r="M3500" s="97"/>
      <c r="N3500" s="97"/>
    </row>
    <row r="3501" spans="8:14" x14ac:dyDescent="0.25">
      <c r="H3501" s="294"/>
      <c r="I3501" s="294"/>
      <c r="J3501" s="294"/>
      <c r="L3501" s="97"/>
      <c r="M3501" s="97"/>
      <c r="N3501" s="97"/>
    </row>
    <row r="3502" spans="8:14" x14ac:dyDescent="0.25">
      <c r="H3502" s="294"/>
      <c r="I3502" s="294"/>
      <c r="J3502" s="294"/>
      <c r="L3502" s="97"/>
      <c r="M3502" s="97"/>
      <c r="N3502" s="97"/>
    </row>
    <row r="3503" spans="8:14" x14ac:dyDescent="0.25">
      <c r="H3503" s="294"/>
      <c r="I3503" s="294"/>
      <c r="J3503" s="294"/>
      <c r="L3503" s="97"/>
      <c r="M3503" s="97"/>
      <c r="N3503" s="97"/>
    </row>
    <row r="3504" spans="8:14" x14ac:dyDescent="0.25">
      <c r="H3504" s="294"/>
      <c r="I3504" s="294"/>
      <c r="J3504" s="294"/>
      <c r="L3504" s="97"/>
      <c r="M3504" s="97"/>
      <c r="N3504" s="97"/>
    </row>
    <row r="3505" spans="8:14" x14ac:dyDescent="0.25">
      <c r="H3505" s="294"/>
      <c r="I3505" s="294"/>
      <c r="J3505" s="294"/>
      <c r="L3505" s="97"/>
      <c r="M3505" s="97"/>
      <c r="N3505" s="97"/>
    </row>
    <row r="3506" spans="8:14" x14ac:dyDescent="0.25">
      <c r="H3506" s="294"/>
      <c r="I3506" s="294"/>
      <c r="J3506" s="294"/>
      <c r="L3506" s="97"/>
      <c r="M3506" s="97"/>
      <c r="N3506" s="97"/>
    </row>
    <row r="3507" spans="8:14" x14ac:dyDescent="0.25">
      <c r="H3507" s="294"/>
      <c r="I3507" s="294"/>
      <c r="J3507" s="294"/>
      <c r="L3507" s="97"/>
      <c r="M3507" s="97"/>
      <c r="N3507" s="97"/>
    </row>
    <row r="3508" spans="8:14" x14ac:dyDescent="0.25">
      <c r="H3508" s="294"/>
      <c r="I3508" s="294"/>
      <c r="J3508" s="294"/>
      <c r="L3508" s="97"/>
      <c r="M3508" s="97"/>
      <c r="N3508" s="97"/>
    </row>
    <row r="3509" spans="8:14" x14ac:dyDescent="0.25">
      <c r="H3509" s="294"/>
      <c r="I3509" s="294"/>
      <c r="J3509" s="294"/>
      <c r="L3509" s="97"/>
      <c r="M3509" s="97"/>
      <c r="N3509" s="97"/>
    </row>
    <row r="3510" spans="8:14" x14ac:dyDescent="0.25">
      <c r="H3510" s="294"/>
      <c r="I3510" s="294"/>
      <c r="J3510" s="294"/>
      <c r="L3510" s="97"/>
      <c r="M3510" s="97"/>
      <c r="N3510" s="97"/>
    </row>
    <row r="3511" spans="8:14" x14ac:dyDescent="0.25">
      <c r="H3511" s="294"/>
      <c r="I3511" s="294"/>
      <c r="J3511" s="294"/>
      <c r="L3511" s="97"/>
      <c r="M3511" s="97"/>
      <c r="N3511" s="97"/>
    </row>
    <row r="3512" spans="8:14" x14ac:dyDescent="0.25">
      <c r="H3512" s="294"/>
      <c r="I3512" s="294"/>
      <c r="J3512" s="294"/>
      <c r="L3512" s="97"/>
      <c r="M3512" s="97"/>
      <c r="N3512" s="97"/>
    </row>
    <row r="3513" spans="8:14" x14ac:dyDescent="0.25">
      <c r="H3513" s="294"/>
      <c r="I3513" s="294"/>
      <c r="J3513" s="294"/>
      <c r="L3513" s="97"/>
      <c r="M3513" s="97"/>
      <c r="N3513" s="97"/>
    </row>
    <row r="3514" spans="8:14" x14ac:dyDescent="0.25">
      <c r="H3514" s="294"/>
      <c r="I3514" s="294"/>
      <c r="J3514" s="294"/>
      <c r="L3514" s="97"/>
      <c r="M3514" s="97"/>
      <c r="N3514" s="97"/>
    </row>
    <row r="3515" spans="8:14" x14ac:dyDescent="0.25">
      <c r="H3515" s="294"/>
      <c r="I3515" s="294"/>
      <c r="J3515" s="294"/>
      <c r="L3515" s="97"/>
      <c r="M3515" s="97"/>
      <c r="N3515" s="97"/>
    </row>
    <row r="3516" spans="8:14" x14ac:dyDescent="0.25">
      <c r="H3516" s="294"/>
      <c r="I3516" s="294"/>
      <c r="J3516" s="294"/>
      <c r="L3516" s="97"/>
      <c r="M3516" s="97"/>
      <c r="N3516" s="97"/>
    </row>
    <row r="3517" spans="8:14" x14ac:dyDescent="0.25">
      <c r="H3517" s="294"/>
      <c r="I3517" s="294"/>
      <c r="J3517" s="294"/>
      <c r="L3517" s="97"/>
      <c r="M3517" s="97"/>
      <c r="N3517" s="97"/>
    </row>
    <row r="3518" spans="8:14" x14ac:dyDescent="0.25">
      <c r="H3518" s="294"/>
      <c r="I3518" s="294"/>
      <c r="J3518" s="294"/>
      <c r="L3518" s="97"/>
      <c r="M3518" s="97"/>
      <c r="N3518" s="97"/>
    </row>
    <row r="3519" spans="8:14" x14ac:dyDescent="0.25">
      <c r="H3519" s="294"/>
      <c r="I3519" s="294"/>
      <c r="J3519" s="294"/>
      <c r="L3519" s="97"/>
      <c r="M3519" s="97"/>
      <c r="N3519" s="97"/>
    </row>
    <row r="3520" spans="8:14" x14ac:dyDescent="0.25">
      <c r="H3520" s="294"/>
      <c r="I3520" s="294"/>
      <c r="J3520" s="294"/>
      <c r="L3520" s="97"/>
      <c r="M3520" s="97"/>
      <c r="N3520" s="97"/>
    </row>
    <row r="3521" spans="8:14" x14ac:dyDescent="0.25">
      <c r="H3521" s="294"/>
      <c r="I3521" s="294"/>
      <c r="J3521" s="294"/>
      <c r="L3521" s="97"/>
      <c r="M3521" s="97"/>
      <c r="N3521" s="97"/>
    </row>
    <row r="3522" spans="8:14" x14ac:dyDescent="0.25">
      <c r="H3522" s="294"/>
      <c r="I3522" s="294"/>
      <c r="J3522" s="294"/>
      <c r="L3522" s="97"/>
      <c r="M3522" s="97"/>
      <c r="N3522" s="97"/>
    </row>
    <row r="3523" spans="8:14" x14ac:dyDescent="0.25">
      <c r="H3523" s="294"/>
      <c r="I3523" s="294"/>
      <c r="J3523" s="294"/>
      <c r="L3523" s="97"/>
      <c r="M3523" s="97"/>
      <c r="N3523" s="97"/>
    </row>
    <row r="3524" spans="8:14" x14ac:dyDescent="0.25">
      <c r="H3524" s="294"/>
      <c r="I3524" s="294"/>
      <c r="J3524" s="294"/>
      <c r="L3524" s="97"/>
      <c r="M3524" s="97"/>
      <c r="N3524" s="97"/>
    </row>
    <row r="3525" spans="8:14" x14ac:dyDescent="0.25">
      <c r="H3525" s="294"/>
      <c r="I3525" s="294"/>
      <c r="J3525" s="294"/>
      <c r="L3525" s="97"/>
      <c r="M3525" s="97"/>
      <c r="N3525" s="97"/>
    </row>
    <row r="3526" spans="8:14" x14ac:dyDescent="0.25">
      <c r="H3526" s="294"/>
      <c r="I3526" s="294"/>
      <c r="J3526" s="294"/>
      <c r="L3526" s="97"/>
      <c r="M3526" s="97"/>
      <c r="N3526" s="97"/>
    </row>
    <row r="3527" spans="8:14" x14ac:dyDescent="0.25">
      <c r="H3527" s="294"/>
      <c r="I3527" s="294"/>
      <c r="J3527" s="294"/>
      <c r="L3527" s="97"/>
      <c r="M3527" s="97"/>
      <c r="N3527" s="97"/>
    </row>
    <row r="3528" spans="8:14" x14ac:dyDescent="0.25">
      <c r="H3528" s="294"/>
      <c r="I3528" s="294"/>
      <c r="J3528" s="294"/>
      <c r="L3528" s="97"/>
      <c r="M3528" s="97"/>
      <c r="N3528" s="97"/>
    </row>
    <row r="3529" spans="8:14" x14ac:dyDescent="0.25">
      <c r="H3529" s="294"/>
      <c r="I3529" s="294"/>
      <c r="J3529" s="294"/>
      <c r="L3529" s="97"/>
      <c r="M3529" s="97"/>
      <c r="N3529" s="97"/>
    </row>
    <row r="3530" spans="8:14" x14ac:dyDescent="0.25">
      <c r="H3530" s="294"/>
      <c r="I3530" s="294"/>
      <c r="J3530" s="294"/>
      <c r="L3530" s="97"/>
      <c r="M3530" s="97"/>
      <c r="N3530" s="97"/>
    </row>
    <row r="3531" spans="8:14" x14ac:dyDescent="0.25">
      <c r="H3531" s="294"/>
      <c r="I3531" s="294"/>
      <c r="J3531" s="294"/>
      <c r="L3531" s="97"/>
      <c r="M3531" s="97"/>
      <c r="N3531" s="97"/>
    </row>
    <row r="3532" spans="8:14" x14ac:dyDescent="0.25">
      <c r="H3532" s="294"/>
      <c r="I3532" s="294"/>
      <c r="J3532" s="294"/>
      <c r="L3532" s="97"/>
      <c r="M3532" s="97"/>
      <c r="N3532" s="97"/>
    </row>
    <row r="3533" spans="8:14" x14ac:dyDescent="0.25">
      <c r="H3533" s="294"/>
      <c r="I3533" s="294"/>
      <c r="J3533" s="294"/>
      <c r="L3533" s="97"/>
      <c r="M3533" s="97"/>
      <c r="N3533" s="97"/>
    </row>
    <row r="3534" spans="8:14" x14ac:dyDescent="0.25">
      <c r="H3534" s="294"/>
      <c r="I3534" s="294"/>
      <c r="J3534" s="294"/>
      <c r="L3534" s="97"/>
      <c r="M3534" s="97"/>
      <c r="N3534" s="97"/>
    </row>
    <row r="3535" spans="8:14" x14ac:dyDescent="0.25">
      <c r="H3535" s="294"/>
      <c r="I3535" s="294"/>
      <c r="J3535" s="294"/>
      <c r="L3535" s="97"/>
      <c r="M3535" s="97"/>
      <c r="N3535" s="97"/>
    </row>
    <row r="3536" spans="8:14" x14ac:dyDescent="0.25">
      <c r="H3536" s="294"/>
      <c r="I3536" s="294"/>
      <c r="J3536" s="294"/>
      <c r="L3536" s="97"/>
      <c r="M3536" s="97"/>
      <c r="N3536" s="97"/>
    </row>
    <row r="3537" spans="8:14" x14ac:dyDescent="0.25">
      <c r="H3537" s="294"/>
      <c r="I3537" s="294"/>
      <c r="J3537" s="294"/>
      <c r="L3537" s="97"/>
      <c r="M3537" s="97"/>
      <c r="N3537" s="97"/>
    </row>
    <row r="3538" spans="8:14" x14ac:dyDescent="0.25">
      <c r="H3538" s="294"/>
      <c r="I3538" s="294"/>
      <c r="J3538" s="294"/>
      <c r="L3538" s="97"/>
      <c r="M3538" s="97"/>
      <c r="N3538" s="97"/>
    </row>
    <row r="3539" spans="8:14" x14ac:dyDescent="0.25">
      <c r="H3539" s="294"/>
      <c r="I3539" s="294"/>
      <c r="J3539" s="294"/>
      <c r="L3539" s="97"/>
      <c r="M3539" s="97"/>
      <c r="N3539" s="97"/>
    </row>
    <row r="3540" spans="8:14" x14ac:dyDescent="0.25">
      <c r="H3540" s="294"/>
      <c r="I3540" s="294"/>
      <c r="J3540" s="294"/>
      <c r="L3540" s="97"/>
      <c r="M3540" s="97"/>
      <c r="N3540" s="97"/>
    </row>
    <row r="3541" spans="8:14" x14ac:dyDescent="0.25">
      <c r="H3541" s="294"/>
      <c r="I3541" s="294"/>
      <c r="J3541" s="294"/>
      <c r="L3541" s="97"/>
      <c r="M3541" s="97"/>
      <c r="N3541" s="97"/>
    </row>
    <row r="3542" spans="8:14" x14ac:dyDescent="0.25">
      <c r="H3542" s="294"/>
      <c r="I3542" s="294"/>
      <c r="J3542" s="294"/>
      <c r="L3542" s="97"/>
      <c r="M3542" s="97"/>
      <c r="N3542" s="97"/>
    </row>
    <row r="3543" spans="8:14" x14ac:dyDescent="0.25">
      <c r="H3543" s="294"/>
      <c r="I3543" s="294"/>
      <c r="J3543" s="294"/>
      <c r="L3543" s="97"/>
      <c r="M3543" s="97"/>
      <c r="N3543" s="97"/>
    </row>
    <row r="3544" spans="8:14" x14ac:dyDescent="0.25">
      <c r="H3544" s="294"/>
      <c r="I3544" s="294"/>
      <c r="J3544" s="294"/>
      <c r="L3544" s="97"/>
      <c r="M3544" s="97"/>
      <c r="N3544" s="97"/>
    </row>
    <row r="3545" spans="8:14" x14ac:dyDescent="0.25">
      <c r="H3545" s="294"/>
      <c r="I3545" s="294"/>
      <c r="J3545" s="294"/>
      <c r="L3545" s="97"/>
      <c r="M3545" s="97"/>
      <c r="N3545" s="97"/>
    </row>
    <row r="3546" spans="8:14" x14ac:dyDescent="0.25">
      <c r="H3546" s="294"/>
      <c r="I3546" s="294"/>
      <c r="J3546" s="294"/>
      <c r="L3546" s="97"/>
      <c r="M3546" s="97"/>
      <c r="N3546" s="97"/>
    </row>
    <row r="3547" spans="8:14" x14ac:dyDescent="0.25">
      <c r="H3547" s="294"/>
      <c r="I3547" s="294"/>
      <c r="J3547" s="294"/>
      <c r="L3547" s="97"/>
      <c r="M3547" s="97"/>
      <c r="N3547" s="97"/>
    </row>
    <row r="3548" spans="8:14" x14ac:dyDescent="0.25">
      <c r="H3548" s="294"/>
      <c r="I3548" s="294"/>
      <c r="J3548" s="294"/>
      <c r="L3548" s="97"/>
      <c r="M3548" s="97"/>
      <c r="N3548" s="97"/>
    </row>
    <row r="3549" spans="8:14" x14ac:dyDescent="0.25">
      <c r="H3549" s="294"/>
      <c r="I3549" s="294"/>
      <c r="J3549" s="294"/>
      <c r="L3549" s="97"/>
      <c r="M3549" s="97"/>
      <c r="N3549" s="97"/>
    </row>
    <row r="3550" spans="8:14" x14ac:dyDescent="0.25">
      <c r="H3550" s="294"/>
      <c r="I3550" s="294"/>
      <c r="J3550" s="294"/>
      <c r="L3550" s="97"/>
      <c r="M3550" s="97"/>
      <c r="N3550" s="97"/>
    </row>
    <row r="3551" spans="8:14" x14ac:dyDescent="0.25">
      <c r="H3551" s="294"/>
      <c r="I3551" s="294"/>
      <c r="J3551" s="294"/>
      <c r="L3551" s="97"/>
      <c r="M3551" s="97"/>
      <c r="N3551" s="97"/>
    </row>
    <row r="3552" spans="8:14" x14ac:dyDescent="0.25">
      <c r="H3552" s="294"/>
      <c r="I3552" s="294"/>
      <c r="J3552" s="294"/>
      <c r="L3552" s="97"/>
      <c r="M3552" s="97"/>
      <c r="N3552" s="97"/>
    </row>
    <row r="3553" spans="8:14" x14ac:dyDescent="0.25">
      <c r="H3553" s="294"/>
      <c r="I3553" s="294"/>
      <c r="J3553" s="294"/>
      <c r="L3553" s="97"/>
      <c r="M3553" s="97"/>
      <c r="N3553" s="97"/>
    </row>
    <row r="3554" spans="8:14" x14ac:dyDescent="0.25">
      <c r="H3554" s="294"/>
      <c r="I3554" s="294"/>
      <c r="J3554" s="294"/>
      <c r="L3554" s="97"/>
      <c r="M3554" s="97"/>
      <c r="N3554" s="97"/>
    </row>
    <row r="3555" spans="8:14" x14ac:dyDescent="0.25">
      <c r="H3555" s="294"/>
      <c r="I3555" s="294"/>
      <c r="J3555" s="294"/>
      <c r="L3555" s="97"/>
      <c r="M3555" s="97"/>
      <c r="N3555" s="97"/>
    </row>
    <row r="3556" spans="8:14" x14ac:dyDescent="0.25">
      <c r="H3556" s="294"/>
      <c r="I3556" s="294"/>
      <c r="J3556" s="294"/>
      <c r="L3556" s="97"/>
      <c r="M3556" s="97"/>
      <c r="N3556" s="97"/>
    </row>
    <row r="3557" spans="8:14" x14ac:dyDescent="0.25">
      <c r="H3557" s="294"/>
      <c r="I3557" s="294"/>
      <c r="J3557" s="294"/>
      <c r="L3557" s="97"/>
      <c r="M3557" s="97"/>
      <c r="N3557" s="97"/>
    </row>
    <row r="3558" spans="8:14" x14ac:dyDescent="0.25">
      <c r="H3558" s="294"/>
      <c r="I3558" s="294"/>
      <c r="J3558" s="294"/>
      <c r="L3558" s="97"/>
      <c r="M3558" s="97"/>
      <c r="N3558" s="97"/>
    </row>
    <row r="3559" spans="8:14" x14ac:dyDescent="0.25">
      <c r="H3559" s="294"/>
      <c r="I3559" s="294"/>
      <c r="J3559" s="294"/>
      <c r="L3559" s="97"/>
      <c r="M3559" s="97"/>
      <c r="N3559" s="97"/>
    </row>
    <row r="3560" spans="8:14" x14ac:dyDescent="0.25">
      <c r="H3560" s="294"/>
      <c r="I3560" s="294"/>
      <c r="J3560" s="294"/>
      <c r="L3560" s="97"/>
      <c r="M3560" s="97"/>
      <c r="N3560" s="97"/>
    </row>
    <row r="3561" spans="8:14" x14ac:dyDescent="0.25">
      <c r="H3561" s="294"/>
      <c r="I3561" s="294"/>
      <c r="J3561" s="294"/>
      <c r="L3561" s="97"/>
      <c r="M3561" s="97"/>
      <c r="N3561" s="97"/>
    </row>
    <row r="3562" spans="8:14" x14ac:dyDescent="0.25">
      <c r="H3562" s="294"/>
      <c r="I3562" s="294"/>
      <c r="J3562" s="294"/>
      <c r="L3562" s="97"/>
      <c r="M3562" s="97"/>
      <c r="N3562" s="97"/>
    </row>
    <row r="3563" spans="8:14" x14ac:dyDescent="0.25">
      <c r="H3563" s="294"/>
      <c r="I3563" s="294"/>
      <c r="J3563" s="294"/>
      <c r="L3563" s="97"/>
      <c r="M3563" s="97"/>
      <c r="N3563" s="97"/>
    </row>
    <row r="3564" spans="8:14" x14ac:dyDescent="0.25">
      <c r="H3564" s="294"/>
      <c r="I3564" s="294"/>
      <c r="J3564" s="294"/>
      <c r="L3564" s="97"/>
      <c r="M3564" s="97"/>
      <c r="N3564" s="97"/>
    </row>
    <row r="3565" spans="8:14" x14ac:dyDescent="0.25">
      <c r="H3565" s="294"/>
      <c r="I3565" s="294"/>
      <c r="J3565" s="294"/>
      <c r="L3565" s="97"/>
      <c r="M3565" s="97"/>
      <c r="N3565" s="97"/>
    </row>
    <row r="3566" spans="8:14" x14ac:dyDescent="0.25">
      <c r="H3566" s="294"/>
      <c r="I3566" s="294"/>
      <c r="J3566" s="294"/>
      <c r="L3566" s="97"/>
      <c r="M3566" s="97"/>
      <c r="N3566" s="97"/>
    </row>
    <row r="3567" spans="8:14" x14ac:dyDescent="0.25">
      <c r="H3567" s="294"/>
      <c r="I3567" s="294"/>
      <c r="J3567" s="294"/>
      <c r="L3567" s="97"/>
      <c r="M3567" s="97"/>
      <c r="N3567" s="97"/>
    </row>
    <row r="3568" spans="8:14" x14ac:dyDescent="0.25">
      <c r="H3568" s="294"/>
      <c r="I3568" s="294"/>
      <c r="J3568" s="294"/>
      <c r="L3568" s="97"/>
      <c r="M3568" s="97"/>
      <c r="N3568" s="97"/>
    </row>
    <row r="3569" spans="8:14" x14ac:dyDescent="0.25">
      <c r="H3569" s="294"/>
      <c r="I3569" s="294"/>
      <c r="J3569" s="294"/>
      <c r="L3569" s="97"/>
      <c r="M3569" s="97"/>
      <c r="N3569" s="97"/>
    </row>
    <row r="3570" spans="8:14" x14ac:dyDescent="0.25">
      <c r="H3570" s="294"/>
      <c r="I3570" s="294"/>
      <c r="J3570" s="294"/>
      <c r="L3570" s="97"/>
      <c r="M3570" s="97"/>
      <c r="N3570" s="97"/>
    </row>
    <row r="3571" spans="8:14" x14ac:dyDescent="0.25">
      <c r="H3571" s="294"/>
      <c r="I3571" s="294"/>
      <c r="J3571" s="294"/>
      <c r="L3571" s="97"/>
      <c r="M3571" s="97"/>
      <c r="N3571" s="97"/>
    </row>
    <row r="3572" spans="8:14" x14ac:dyDescent="0.25">
      <c r="H3572" s="294"/>
      <c r="I3572" s="294"/>
      <c r="J3572" s="294"/>
      <c r="L3572" s="97"/>
      <c r="M3572" s="97"/>
      <c r="N3572" s="97"/>
    </row>
    <row r="3573" spans="8:14" x14ac:dyDescent="0.25">
      <c r="H3573" s="294"/>
      <c r="I3573" s="294"/>
      <c r="J3573" s="294"/>
      <c r="L3573" s="97"/>
      <c r="M3573" s="97"/>
      <c r="N3573" s="97"/>
    </row>
    <row r="3574" spans="8:14" x14ac:dyDescent="0.25">
      <c r="H3574" s="294"/>
      <c r="I3574" s="294"/>
      <c r="J3574" s="294"/>
      <c r="L3574" s="97"/>
      <c r="M3574" s="97"/>
      <c r="N3574" s="97"/>
    </row>
    <row r="3575" spans="8:14" x14ac:dyDescent="0.25">
      <c r="H3575" s="294"/>
      <c r="I3575" s="294"/>
      <c r="J3575" s="294"/>
      <c r="L3575" s="97"/>
      <c r="M3575" s="97"/>
      <c r="N3575" s="97"/>
    </row>
    <row r="3576" spans="8:14" x14ac:dyDescent="0.25">
      <c r="H3576" s="294"/>
      <c r="I3576" s="294"/>
      <c r="J3576" s="294"/>
      <c r="L3576" s="97"/>
      <c r="M3576" s="97"/>
      <c r="N3576" s="97"/>
    </row>
    <row r="3577" spans="8:14" x14ac:dyDescent="0.25">
      <c r="H3577" s="294"/>
      <c r="I3577" s="294"/>
      <c r="J3577" s="294"/>
      <c r="L3577" s="97"/>
      <c r="M3577" s="97"/>
      <c r="N3577" s="97"/>
    </row>
    <row r="3578" spans="8:14" x14ac:dyDescent="0.25">
      <c r="H3578" s="294"/>
      <c r="I3578" s="294"/>
      <c r="J3578" s="294"/>
      <c r="L3578" s="97"/>
      <c r="M3578" s="97"/>
      <c r="N3578" s="97"/>
    </row>
    <row r="3579" spans="8:14" x14ac:dyDescent="0.25">
      <c r="H3579" s="294"/>
      <c r="I3579" s="294"/>
      <c r="J3579" s="294"/>
      <c r="L3579" s="97"/>
      <c r="M3579" s="97"/>
      <c r="N3579" s="97"/>
    </row>
    <row r="3580" spans="8:14" x14ac:dyDescent="0.25">
      <c r="H3580" s="294"/>
      <c r="I3580" s="294"/>
      <c r="J3580" s="294"/>
      <c r="L3580" s="97"/>
      <c r="M3580" s="97"/>
      <c r="N3580" s="97"/>
    </row>
    <row r="3581" spans="8:14" x14ac:dyDescent="0.25">
      <c r="H3581" s="294"/>
      <c r="I3581" s="294"/>
      <c r="J3581" s="294"/>
      <c r="L3581" s="97"/>
      <c r="M3581" s="97"/>
      <c r="N3581" s="97"/>
    </row>
    <row r="3582" spans="8:14" x14ac:dyDescent="0.25">
      <c r="H3582" s="294"/>
      <c r="I3582" s="294"/>
      <c r="J3582" s="294"/>
      <c r="L3582" s="97"/>
      <c r="M3582" s="97"/>
      <c r="N3582" s="97"/>
    </row>
    <row r="3583" spans="8:14" x14ac:dyDescent="0.25">
      <c r="H3583" s="294"/>
      <c r="I3583" s="294"/>
      <c r="J3583" s="294"/>
      <c r="L3583" s="97"/>
      <c r="M3583" s="97"/>
      <c r="N3583" s="97"/>
    </row>
    <row r="3584" spans="8:14" x14ac:dyDescent="0.25">
      <c r="H3584" s="294"/>
      <c r="I3584" s="294"/>
      <c r="J3584" s="294"/>
      <c r="L3584" s="97"/>
      <c r="M3584" s="97"/>
      <c r="N3584" s="97"/>
    </row>
    <row r="3585" spans="8:14" x14ac:dyDescent="0.25">
      <c r="H3585" s="294"/>
      <c r="I3585" s="294"/>
      <c r="J3585" s="294"/>
      <c r="L3585" s="97"/>
      <c r="M3585" s="97"/>
      <c r="N3585" s="97"/>
    </row>
    <row r="3586" spans="8:14" x14ac:dyDescent="0.25">
      <c r="H3586" s="294"/>
      <c r="I3586" s="294"/>
      <c r="J3586" s="294"/>
      <c r="L3586" s="97"/>
      <c r="M3586" s="97"/>
      <c r="N3586" s="97"/>
    </row>
    <row r="3587" spans="8:14" x14ac:dyDescent="0.25">
      <c r="H3587" s="294"/>
      <c r="I3587" s="294"/>
      <c r="J3587" s="294"/>
      <c r="L3587" s="97"/>
      <c r="M3587" s="97"/>
      <c r="N3587" s="97"/>
    </row>
    <row r="3588" spans="8:14" x14ac:dyDescent="0.25">
      <c r="H3588" s="294"/>
      <c r="I3588" s="294"/>
      <c r="J3588" s="294"/>
      <c r="L3588" s="97"/>
      <c r="M3588" s="97"/>
      <c r="N3588" s="97"/>
    </row>
    <row r="3589" spans="8:14" x14ac:dyDescent="0.25">
      <c r="H3589" s="294"/>
      <c r="I3589" s="294"/>
      <c r="J3589" s="294"/>
      <c r="L3589" s="97"/>
      <c r="M3589" s="97"/>
      <c r="N3589" s="97"/>
    </row>
    <row r="3590" spans="8:14" x14ac:dyDescent="0.25">
      <c r="H3590" s="294"/>
      <c r="I3590" s="294"/>
      <c r="J3590" s="294"/>
      <c r="L3590" s="97"/>
      <c r="M3590" s="97"/>
      <c r="N3590" s="97"/>
    </row>
    <row r="3591" spans="8:14" x14ac:dyDescent="0.25">
      <c r="H3591" s="294"/>
      <c r="I3591" s="294"/>
      <c r="J3591" s="294"/>
      <c r="L3591" s="97"/>
      <c r="M3591" s="97"/>
      <c r="N3591" s="97"/>
    </row>
    <row r="3592" spans="8:14" x14ac:dyDescent="0.25">
      <c r="H3592" s="294"/>
      <c r="I3592" s="294"/>
      <c r="J3592" s="294"/>
      <c r="L3592" s="97"/>
      <c r="M3592" s="97"/>
      <c r="N3592" s="97"/>
    </row>
    <row r="3593" spans="8:14" x14ac:dyDescent="0.25">
      <c r="H3593" s="294"/>
      <c r="I3593" s="294"/>
      <c r="J3593" s="294"/>
      <c r="L3593" s="97"/>
      <c r="M3593" s="97"/>
      <c r="N3593" s="97"/>
    </row>
    <row r="3594" spans="8:14" x14ac:dyDescent="0.25">
      <c r="H3594" s="294"/>
      <c r="I3594" s="294"/>
      <c r="J3594" s="294"/>
      <c r="L3594" s="97"/>
      <c r="M3594" s="97"/>
      <c r="N3594" s="97"/>
    </row>
    <row r="3595" spans="8:14" x14ac:dyDescent="0.25">
      <c r="H3595" s="294"/>
      <c r="I3595" s="294"/>
      <c r="J3595" s="294"/>
      <c r="L3595" s="97"/>
      <c r="M3595" s="97"/>
      <c r="N3595" s="97"/>
    </row>
    <row r="3596" spans="8:14" x14ac:dyDescent="0.25">
      <c r="H3596" s="294"/>
      <c r="I3596" s="294"/>
      <c r="J3596" s="294"/>
      <c r="L3596" s="97"/>
      <c r="M3596" s="97"/>
      <c r="N3596" s="97"/>
    </row>
    <row r="3597" spans="8:14" x14ac:dyDescent="0.25">
      <c r="H3597" s="294"/>
      <c r="I3597" s="294"/>
      <c r="J3597" s="294"/>
      <c r="L3597" s="97"/>
      <c r="M3597" s="97"/>
      <c r="N3597" s="97"/>
    </row>
    <row r="3598" spans="8:14" x14ac:dyDescent="0.25">
      <c r="H3598" s="294"/>
      <c r="I3598" s="294"/>
      <c r="J3598" s="294"/>
      <c r="L3598" s="97"/>
      <c r="M3598" s="97"/>
      <c r="N3598" s="97"/>
    </row>
    <row r="3599" spans="8:14" x14ac:dyDescent="0.25">
      <c r="H3599" s="294"/>
      <c r="I3599" s="294"/>
      <c r="J3599" s="294"/>
      <c r="L3599" s="97"/>
      <c r="M3599" s="97"/>
      <c r="N3599" s="97"/>
    </row>
    <row r="3600" spans="8:14" x14ac:dyDescent="0.25">
      <c r="H3600" s="294"/>
      <c r="I3600" s="294"/>
      <c r="J3600" s="294"/>
      <c r="L3600" s="97"/>
      <c r="M3600" s="97"/>
      <c r="N3600" s="97"/>
    </row>
    <row r="3601" spans="8:14" x14ac:dyDescent="0.25">
      <c r="H3601" s="294"/>
      <c r="I3601" s="294"/>
      <c r="J3601" s="294"/>
      <c r="L3601" s="97"/>
      <c r="M3601" s="97"/>
      <c r="N3601" s="97"/>
    </row>
    <row r="3602" spans="8:14" x14ac:dyDescent="0.25">
      <c r="H3602" s="294"/>
      <c r="I3602" s="294"/>
      <c r="J3602" s="294"/>
      <c r="L3602" s="97"/>
      <c r="M3602" s="97"/>
      <c r="N3602" s="97"/>
    </row>
    <row r="3603" spans="8:14" x14ac:dyDescent="0.25">
      <c r="H3603" s="294"/>
      <c r="I3603" s="294"/>
      <c r="J3603" s="294"/>
      <c r="L3603" s="97"/>
      <c r="M3603" s="97"/>
      <c r="N3603" s="97"/>
    </row>
    <row r="3604" spans="8:14" x14ac:dyDescent="0.25">
      <c r="H3604" s="294"/>
      <c r="I3604" s="294"/>
      <c r="J3604" s="294"/>
      <c r="L3604" s="97"/>
      <c r="M3604" s="97"/>
      <c r="N3604" s="97"/>
    </row>
    <row r="3605" spans="8:14" x14ac:dyDescent="0.25">
      <c r="H3605" s="294"/>
      <c r="I3605" s="294"/>
      <c r="J3605" s="294"/>
      <c r="L3605" s="97"/>
      <c r="M3605" s="97"/>
      <c r="N3605" s="97"/>
    </row>
    <row r="3606" spans="8:14" x14ac:dyDescent="0.25">
      <c r="H3606" s="294"/>
      <c r="I3606" s="294"/>
      <c r="J3606" s="294"/>
      <c r="L3606" s="97"/>
      <c r="M3606" s="97"/>
      <c r="N3606" s="97"/>
    </row>
    <row r="3607" spans="8:14" x14ac:dyDescent="0.25">
      <c r="H3607" s="294"/>
      <c r="I3607" s="294"/>
      <c r="J3607" s="294"/>
      <c r="L3607" s="97"/>
      <c r="M3607" s="97"/>
      <c r="N3607" s="97"/>
    </row>
    <row r="3608" spans="8:14" x14ac:dyDescent="0.25">
      <c r="H3608" s="294"/>
      <c r="I3608" s="294"/>
      <c r="J3608" s="294"/>
      <c r="L3608" s="97"/>
      <c r="M3608" s="97"/>
      <c r="N3608" s="97"/>
    </row>
    <row r="3609" spans="8:14" x14ac:dyDescent="0.25">
      <c r="H3609" s="294"/>
      <c r="I3609" s="294"/>
      <c r="J3609" s="294"/>
      <c r="L3609" s="97"/>
      <c r="M3609" s="97"/>
      <c r="N3609" s="97"/>
    </row>
    <row r="3610" spans="8:14" x14ac:dyDescent="0.25">
      <c r="H3610" s="294"/>
      <c r="I3610" s="294"/>
      <c r="J3610" s="294"/>
      <c r="L3610" s="97"/>
      <c r="M3610" s="97"/>
      <c r="N3610" s="97"/>
    </row>
    <row r="3611" spans="8:14" x14ac:dyDescent="0.25">
      <c r="H3611" s="294"/>
      <c r="I3611" s="294"/>
      <c r="J3611" s="294"/>
      <c r="L3611" s="97"/>
      <c r="M3611" s="97"/>
      <c r="N3611" s="97"/>
    </row>
    <row r="3612" spans="8:14" x14ac:dyDescent="0.25">
      <c r="H3612" s="294"/>
      <c r="I3612" s="294"/>
      <c r="J3612" s="294"/>
      <c r="L3612" s="97"/>
      <c r="M3612" s="97"/>
      <c r="N3612" s="97"/>
    </row>
    <row r="3613" spans="8:14" x14ac:dyDescent="0.25">
      <c r="H3613" s="294"/>
      <c r="I3613" s="294"/>
      <c r="J3613" s="294"/>
      <c r="L3613" s="97"/>
      <c r="M3613" s="97"/>
      <c r="N3613" s="97"/>
    </row>
    <row r="3614" spans="8:14" x14ac:dyDescent="0.25">
      <c r="H3614" s="294"/>
      <c r="I3614" s="294"/>
      <c r="J3614" s="294"/>
      <c r="L3614" s="97"/>
      <c r="M3614" s="97"/>
      <c r="N3614" s="97"/>
    </row>
    <row r="3615" spans="8:14" x14ac:dyDescent="0.25">
      <c r="H3615" s="294"/>
      <c r="I3615" s="294"/>
      <c r="J3615" s="294"/>
      <c r="L3615" s="97"/>
      <c r="M3615" s="97"/>
      <c r="N3615" s="97"/>
    </row>
    <row r="3616" spans="8:14" x14ac:dyDescent="0.25">
      <c r="H3616" s="294"/>
      <c r="I3616" s="294"/>
      <c r="J3616" s="294"/>
      <c r="L3616" s="97"/>
      <c r="M3616" s="97"/>
      <c r="N3616" s="97"/>
    </row>
    <row r="3617" spans="8:14" x14ac:dyDescent="0.25">
      <c r="H3617" s="294"/>
      <c r="I3617" s="294"/>
      <c r="J3617" s="294"/>
      <c r="L3617" s="97"/>
      <c r="M3617" s="97"/>
      <c r="N3617" s="97"/>
    </row>
    <row r="3618" spans="8:14" x14ac:dyDescent="0.25">
      <c r="H3618" s="294"/>
      <c r="I3618" s="294"/>
      <c r="J3618" s="294"/>
      <c r="L3618" s="97"/>
      <c r="M3618" s="97"/>
      <c r="N3618" s="97"/>
    </row>
    <row r="3619" spans="8:14" x14ac:dyDescent="0.25">
      <c r="H3619" s="294"/>
      <c r="I3619" s="294"/>
      <c r="J3619" s="294"/>
      <c r="L3619" s="97"/>
      <c r="M3619" s="97"/>
      <c r="N3619" s="97"/>
    </row>
    <row r="3620" spans="8:14" x14ac:dyDescent="0.25">
      <c r="H3620" s="294"/>
      <c r="I3620" s="294"/>
      <c r="J3620" s="294"/>
      <c r="L3620" s="97"/>
      <c r="M3620" s="97"/>
      <c r="N3620" s="97"/>
    </row>
    <row r="3621" spans="8:14" x14ac:dyDescent="0.25">
      <c r="H3621" s="294"/>
      <c r="I3621" s="294"/>
      <c r="J3621" s="294"/>
      <c r="L3621" s="97"/>
      <c r="M3621" s="97"/>
      <c r="N3621" s="97"/>
    </row>
    <row r="3622" spans="8:14" x14ac:dyDescent="0.25">
      <c r="H3622" s="294"/>
      <c r="I3622" s="294"/>
      <c r="J3622" s="294"/>
      <c r="L3622" s="97"/>
      <c r="M3622" s="97"/>
      <c r="N3622" s="97"/>
    </row>
    <row r="3623" spans="8:14" x14ac:dyDescent="0.25">
      <c r="H3623" s="294"/>
      <c r="I3623" s="294"/>
      <c r="J3623" s="294"/>
      <c r="L3623" s="97"/>
      <c r="M3623" s="97"/>
      <c r="N3623" s="97"/>
    </row>
    <row r="3624" spans="8:14" x14ac:dyDescent="0.25">
      <c r="H3624" s="294"/>
      <c r="I3624" s="294"/>
      <c r="J3624" s="294"/>
      <c r="L3624" s="97"/>
      <c r="M3624" s="97"/>
      <c r="N3624" s="97"/>
    </row>
    <row r="3625" spans="8:14" x14ac:dyDescent="0.25">
      <c r="H3625" s="294"/>
      <c r="I3625" s="294"/>
      <c r="J3625" s="294"/>
      <c r="L3625" s="97"/>
      <c r="M3625" s="97"/>
      <c r="N3625" s="97"/>
    </row>
    <row r="3626" spans="8:14" x14ac:dyDescent="0.25">
      <c r="H3626" s="294"/>
      <c r="I3626" s="294"/>
      <c r="J3626" s="294"/>
      <c r="L3626" s="97"/>
      <c r="M3626" s="97"/>
      <c r="N3626" s="97"/>
    </row>
    <row r="3627" spans="8:14" x14ac:dyDescent="0.25">
      <c r="H3627" s="294"/>
      <c r="I3627" s="294"/>
      <c r="J3627" s="294"/>
      <c r="L3627" s="97"/>
      <c r="M3627" s="97"/>
      <c r="N3627" s="97"/>
    </row>
    <row r="3628" spans="8:14" x14ac:dyDescent="0.25">
      <c r="H3628" s="294"/>
      <c r="I3628" s="294"/>
      <c r="J3628" s="294"/>
      <c r="L3628" s="97"/>
      <c r="M3628" s="97"/>
      <c r="N3628" s="97"/>
    </row>
    <row r="3629" spans="8:14" x14ac:dyDescent="0.25">
      <c r="H3629" s="294"/>
      <c r="I3629" s="294"/>
      <c r="J3629" s="294"/>
      <c r="L3629" s="97"/>
      <c r="M3629" s="97"/>
      <c r="N3629" s="97"/>
    </row>
    <row r="3630" spans="8:14" x14ac:dyDescent="0.25">
      <c r="H3630" s="294"/>
      <c r="I3630" s="294"/>
      <c r="J3630" s="294"/>
      <c r="L3630" s="97"/>
      <c r="M3630" s="97"/>
      <c r="N3630" s="97"/>
    </row>
    <row r="3631" spans="8:14" x14ac:dyDescent="0.25">
      <c r="H3631" s="294"/>
      <c r="I3631" s="294"/>
      <c r="J3631" s="294"/>
      <c r="L3631" s="97"/>
      <c r="M3631" s="97"/>
      <c r="N3631" s="97"/>
    </row>
    <row r="3632" spans="8:14" x14ac:dyDescent="0.25">
      <c r="H3632" s="294"/>
      <c r="I3632" s="294"/>
      <c r="J3632" s="294"/>
      <c r="L3632" s="97"/>
      <c r="M3632" s="97"/>
      <c r="N3632" s="97"/>
    </row>
    <row r="3633" spans="8:14" x14ac:dyDescent="0.25">
      <c r="H3633" s="294"/>
      <c r="I3633" s="294"/>
      <c r="J3633" s="294"/>
      <c r="L3633" s="97"/>
      <c r="M3633" s="97"/>
      <c r="N3633" s="97"/>
    </row>
    <row r="3634" spans="8:14" x14ac:dyDescent="0.25">
      <c r="H3634" s="294"/>
      <c r="I3634" s="294"/>
      <c r="J3634" s="294"/>
      <c r="L3634" s="97"/>
      <c r="M3634" s="97"/>
      <c r="N3634" s="97"/>
    </row>
    <row r="3635" spans="8:14" x14ac:dyDescent="0.25">
      <c r="H3635" s="294"/>
      <c r="I3635" s="294"/>
      <c r="J3635" s="294"/>
      <c r="L3635" s="97"/>
      <c r="M3635" s="97"/>
      <c r="N3635" s="97"/>
    </row>
    <row r="3636" spans="8:14" x14ac:dyDescent="0.25">
      <c r="H3636" s="294"/>
      <c r="I3636" s="294"/>
      <c r="J3636" s="294"/>
      <c r="L3636" s="97"/>
      <c r="M3636" s="97"/>
      <c r="N3636" s="97"/>
    </row>
    <row r="3637" spans="8:14" x14ac:dyDescent="0.25">
      <c r="H3637" s="294"/>
      <c r="I3637" s="294"/>
      <c r="J3637" s="294"/>
      <c r="L3637" s="97"/>
      <c r="M3637" s="97"/>
      <c r="N3637" s="97"/>
    </row>
    <row r="3638" spans="8:14" x14ac:dyDescent="0.25">
      <c r="H3638" s="294"/>
      <c r="I3638" s="294"/>
      <c r="J3638" s="294"/>
      <c r="L3638" s="97"/>
      <c r="M3638" s="97"/>
      <c r="N3638" s="97"/>
    </row>
    <row r="3639" spans="8:14" x14ac:dyDescent="0.25">
      <c r="H3639" s="294"/>
      <c r="I3639" s="294"/>
      <c r="J3639" s="294"/>
      <c r="L3639" s="97"/>
      <c r="M3639" s="97"/>
      <c r="N3639" s="97"/>
    </row>
    <row r="3640" spans="8:14" x14ac:dyDescent="0.25">
      <c r="H3640" s="294"/>
      <c r="I3640" s="294"/>
      <c r="J3640" s="294"/>
      <c r="L3640" s="97"/>
      <c r="M3640" s="97"/>
      <c r="N3640" s="97"/>
    </row>
    <row r="3641" spans="8:14" x14ac:dyDescent="0.25">
      <c r="H3641" s="294"/>
      <c r="I3641" s="294"/>
      <c r="J3641" s="294"/>
      <c r="L3641" s="97"/>
      <c r="M3641" s="97"/>
      <c r="N3641" s="97"/>
    </row>
    <row r="3642" spans="8:14" x14ac:dyDescent="0.25">
      <c r="H3642" s="294"/>
      <c r="I3642" s="294"/>
      <c r="J3642" s="294"/>
      <c r="L3642" s="97"/>
      <c r="M3642" s="97"/>
      <c r="N3642" s="97"/>
    </row>
    <row r="3643" spans="8:14" x14ac:dyDescent="0.25">
      <c r="H3643" s="294"/>
      <c r="I3643" s="294"/>
      <c r="J3643" s="294"/>
      <c r="L3643" s="97"/>
      <c r="M3643" s="97"/>
      <c r="N3643" s="97"/>
    </row>
    <row r="3644" spans="8:14" x14ac:dyDescent="0.25">
      <c r="H3644" s="294"/>
      <c r="I3644" s="294"/>
      <c r="J3644" s="294"/>
      <c r="L3644" s="97"/>
      <c r="M3644" s="97"/>
      <c r="N3644" s="97"/>
    </row>
    <row r="3645" spans="8:14" x14ac:dyDescent="0.25">
      <c r="H3645" s="294"/>
      <c r="I3645" s="294"/>
      <c r="J3645" s="294"/>
      <c r="L3645" s="97"/>
      <c r="M3645" s="97"/>
      <c r="N3645" s="97"/>
    </row>
    <row r="3646" spans="8:14" x14ac:dyDescent="0.25">
      <c r="H3646" s="294"/>
      <c r="I3646" s="294"/>
      <c r="J3646" s="294"/>
      <c r="L3646" s="97"/>
      <c r="M3646" s="97"/>
      <c r="N3646" s="97"/>
    </row>
    <row r="3647" spans="8:14" x14ac:dyDescent="0.25">
      <c r="H3647" s="294"/>
      <c r="I3647" s="294"/>
      <c r="J3647" s="294"/>
      <c r="L3647" s="97"/>
      <c r="M3647" s="97"/>
      <c r="N3647" s="97"/>
    </row>
    <row r="3648" spans="8:14" x14ac:dyDescent="0.25">
      <c r="H3648" s="294"/>
      <c r="I3648" s="294"/>
      <c r="J3648" s="294"/>
      <c r="L3648" s="97"/>
      <c r="M3648" s="97"/>
      <c r="N3648" s="97"/>
    </row>
    <row r="3649" spans="8:14" x14ac:dyDescent="0.25">
      <c r="H3649" s="294"/>
      <c r="I3649" s="294"/>
      <c r="J3649" s="294"/>
      <c r="L3649" s="97"/>
      <c r="M3649" s="97"/>
      <c r="N3649" s="97"/>
    </row>
    <row r="3650" spans="8:14" x14ac:dyDescent="0.25">
      <c r="H3650" s="294"/>
      <c r="I3650" s="294"/>
      <c r="J3650" s="294"/>
      <c r="L3650" s="97"/>
      <c r="M3650" s="97"/>
      <c r="N3650" s="97"/>
    </row>
    <row r="3651" spans="8:14" x14ac:dyDescent="0.25">
      <c r="H3651" s="294"/>
      <c r="I3651" s="294"/>
      <c r="J3651" s="294"/>
      <c r="L3651" s="97"/>
      <c r="M3651" s="97"/>
      <c r="N3651" s="97"/>
    </row>
    <row r="3652" spans="8:14" x14ac:dyDescent="0.25">
      <c r="H3652" s="294"/>
      <c r="I3652" s="294"/>
      <c r="J3652" s="294"/>
      <c r="L3652" s="97"/>
      <c r="M3652" s="97"/>
      <c r="N3652" s="97"/>
    </row>
    <row r="3653" spans="8:14" x14ac:dyDescent="0.25">
      <c r="H3653" s="294"/>
      <c r="I3653" s="294"/>
      <c r="J3653" s="294"/>
      <c r="L3653" s="97"/>
      <c r="M3653" s="97"/>
      <c r="N3653" s="97"/>
    </row>
    <row r="3654" spans="8:14" x14ac:dyDescent="0.25">
      <c r="H3654" s="294"/>
      <c r="I3654" s="294"/>
      <c r="J3654" s="294"/>
      <c r="L3654" s="97"/>
      <c r="M3654" s="97"/>
      <c r="N3654" s="97"/>
    </row>
    <row r="3655" spans="8:14" x14ac:dyDescent="0.25">
      <c r="H3655" s="294"/>
      <c r="I3655" s="294"/>
      <c r="J3655" s="294"/>
      <c r="L3655" s="97"/>
      <c r="M3655" s="97"/>
      <c r="N3655" s="97"/>
    </row>
    <row r="3656" spans="8:14" x14ac:dyDescent="0.25">
      <c r="H3656" s="294"/>
      <c r="I3656" s="294"/>
      <c r="J3656" s="294"/>
      <c r="L3656" s="97"/>
      <c r="M3656" s="97"/>
      <c r="N3656" s="97"/>
    </row>
    <row r="3657" spans="8:14" x14ac:dyDescent="0.25">
      <c r="H3657" s="294"/>
      <c r="I3657" s="294"/>
      <c r="J3657" s="294"/>
      <c r="L3657" s="97"/>
      <c r="M3657" s="97"/>
      <c r="N3657" s="97"/>
    </row>
    <row r="3658" spans="8:14" x14ac:dyDescent="0.25">
      <c r="H3658" s="294"/>
      <c r="I3658" s="294"/>
      <c r="J3658" s="294"/>
      <c r="L3658" s="97"/>
      <c r="M3658" s="97"/>
      <c r="N3658" s="97"/>
    </row>
    <row r="3659" spans="8:14" x14ac:dyDescent="0.25">
      <c r="H3659" s="294"/>
      <c r="I3659" s="294"/>
      <c r="J3659" s="294"/>
      <c r="L3659" s="97"/>
      <c r="M3659" s="97"/>
      <c r="N3659" s="97"/>
    </row>
    <row r="3660" spans="8:14" x14ac:dyDescent="0.25">
      <c r="H3660" s="294"/>
      <c r="I3660" s="294"/>
      <c r="J3660" s="294"/>
      <c r="L3660" s="97"/>
      <c r="M3660" s="97"/>
      <c r="N3660" s="97"/>
    </row>
    <row r="3661" spans="8:14" x14ac:dyDescent="0.25">
      <c r="H3661" s="294"/>
      <c r="I3661" s="294"/>
      <c r="J3661" s="294"/>
      <c r="L3661" s="97"/>
      <c r="M3661" s="97"/>
      <c r="N3661" s="97"/>
    </row>
    <row r="3662" spans="8:14" x14ac:dyDescent="0.25">
      <c r="H3662" s="294"/>
      <c r="I3662" s="294"/>
      <c r="J3662" s="294"/>
      <c r="L3662" s="97"/>
      <c r="M3662" s="97"/>
      <c r="N3662" s="97"/>
    </row>
    <row r="3663" spans="8:14" x14ac:dyDescent="0.25">
      <c r="H3663" s="294"/>
      <c r="I3663" s="294"/>
      <c r="J3663" s="294"/>
      <c r="L3663" s="97"/>
      <c r="M3663" s="97"/>
      <c r="N3663" s="97"/>
    </row>
    <row r="3664" spans="8:14" x14ac:dyDescent="0.25">
      <c r="H3664" s="294"/>
      <c r="I3664" s="294"/>
      <c r="J3664" s="294"/>
      <c r="L3664" s="97"/>
      <c r="M3664" s="97"/>
      <c r="N3664" s="97"/>
    </row>
    <row r="3665" spans="8:14" x14ac:dyDescent="0.25">
      <c r="H3665" s="294"/>
      <c r="I3665" s="294"/>
      <c r="J3665" s="294"/>
      <c r="L3665" s="97"/>
      <c r="M3665" s="97"/>
      <c r="N3665" s="97"/>
    </row>
    <row r="3666" spans="8:14" x14ac:dyDescent="0.25">
      <c r="H3666" s="294"/>
      <c r="I3666" s="294"/>
      <c r="J3666" s="294"/>
      <c r="L3666" s="97"/>
      <c r="M3666" s="97"/>
      <c r="N3666" s="97"/>
    </row>
    <row r="3667" spans="8:14" x14ac:dyDescent="0.25">
      <c r="H3667" s="294"/>
      <c r="I3667" s="294"/>
      <c r="J3667" s="294"/>
      <c r="L3667" s="97"/>
      <c r="M3667" s="97"/>
      <c r="N3667" s="97"/>
    </row>
    <row r="3668" spans="8:14" x14ac:dyDescent="0.25">
      <c r="H3668" s="294"/>
      <c r="I3668" s="294"/>
      <c r="J3668" s="294"/>
      <c r="L3668" s="97"/>
      <c r="M3668" s="97"/>
      <c r="N3668" s="97"/>
    </row>
    <row r="3669" spans="8:14" x14ac:dyDescent="0.25">
      <c r="H3669" s="294"/>
      <c r="I3669" s="294"/>
      <c r="J3669" s="294"/>
      <c r="L3669" s="97"/>
      <c r="M3669" s="97"/>
      <c r="N3669" s="97"/>
    </row>
    <row r="3670" spans="8:14" x14ac:dyDescent="0.25">
      <c r="H3670" s="294"/>
      <c r="I3670" s="294"/>
      <c r="J3670" s="294"/>
      <c r="L3670" s="97"/>
      <c r="M3670" s="97"/>
      <c r="N3670" s="97"/>
    </row>
    <row r="3671" spans="8:14" x14ac:dyDescent="0.25">
      <c r="H3671" s="294"/>
      <c r="I3671" s="294"/>
      <c r="J3671" s="294"/>
      <c r="L3671" s="97"/>
      <c r="M3671" s="97"/>
      <c r="N3671" s="97"/>
    </row>
    <row r="3672" spans="8:14" x14ac:dyDescent="0.25">
      <c r="H3672" s="294"/>
      <c r="I3672" s="294"/>
      <c r="J3672" s="294"/>
      <c r="L3672" s="97"/>
      <c r="M3672" s="97"/>
      <c r="N3672" s="97"/>
    </row>
    <row r="3673" spans="8:14" x14ac:dyDescent="0.25">
      <c r="H3673" s="294"/>
      <c r="I3673" s="294"/>
      <c r="J3673" s="294"/>
      <c r="L3673" s="97"/>
      <c r="M3673" s="97"/>
      <c r="N3673" s="97"/>
    </row>
    <row r="3674" spans="8:14" x14ac:dyDescent="0.25">
      <c r="H3674" s="294"/>
      <c r="I3674" s="294"/>
      <c r="J3674" s="294"/>
      <c r="L3674" s="97"/>
      <c r="M3674" s="97"/>
      <c r="N3674" s="97"/>
    </row>
    <row r="3675" spans="8:14" x14ac:dyDescent="0.25">
      <c r="H3675" s="294"/>
      <c r="I3675" s="294"/>
      <c r="J3675" s="294"/>
      <c r="L3675" s="97"/>
      <c r="M3675" s="97"/>
      <c r="N3675" s="97"/>
    </row>
    <row r="3676" spans="8:14" x14ac:dyDescent="0.25">
      <c r="H3676" s="294"/>
      <c r="I3676" s="294"/>
      <c r="J3676" s="294"/>
      <c r="L3676" s="97"/>
      <c r="M3676" s="97"/>
      <c r="N3676" s="97"/>
    </row>
    <row r="3677" spans="8:14" x14ac:dyDescent="0.25">
      <c r="H3677" s="294"/>
      <c r="I3677" s="294"/>
      <c r="J3677" s="294"/>
      <c r="L3677" s="97"/>
      <c r="M3677" s="97"/>
      <c r="N3677" s="97"/>
    </row>
    <row r="3678" spans="8:14" x14ac:dyDescent="0.25">
      <c r="H3678" s="294"/>
      <c r="I3678" s="294"/>
      <c r="J3678" s="294"/>
      <c r="L3678" s="97"/>
      <c r="M3678" s="97"/>
      <c r="N3678" s="97"/>
    </row>
    <row r="3679" spans="8:14" x14ac:dyDescent="0.25">
      <c r="H3679" s="294"/>
      <c r="I3679" s="294"/>
      <c r="J3679" s="294"/>
      <c r="L3679" s="97"/>
      <c r="M3679" s="97"/>
      <c r="N3679" s="97"/>
    </row>
    <row r="3680" spans="8:14" x14ac:dyDescent="0.25">
      <c r="H3680" s="294"/>
      <c r="I3680" s="294"/>
      <c r="J3680" s="294"/>
      <c r="L3680" s="97"/>
      <c r="M3680" s="97"/>
      <c r="N3680" s="97"/>
    </row>
    <row r="3681" spans="8:14" x14ac:dyDescent="0.25">
      <c r="H3681" s="294"/>
      <c r="I3681" s="294"/>
      <c r="J3681" s="294"/>
      <c r="L3681" s="97"/>
      <c r="M3681" s="97"/>
      <c r="N3681" s="97"/>
    </row>
    <row r="3682" spans="8:14" x14ac:dyDescent="0.25">
      <c r="H3682" s="294"/>
      <c r="I3682" s="294"/>
      <c r="J3682" s="294"/>
      <c r="L3682" s="97"/>
      <c r="M3682" s="97"/>
      <c r="N3682" s="97"/>
    </row>
    <row r="3683" spans="8:14" x14ac:dyDescent="0.25">
      <c r="H3683" s="294"/>
      <c r="I3683" s="294"/>
      <c r="J3683" s="294"/>
      <c r="L3683" s="97"/>
      <c r="M3683" s="97"/>
      <c r="N3683" s="97"/>
    </row>
    <row r="3684" spans="8:14" x14ac:dyDescent="0.25">
      <c r="H3684" s="294"/>
      <c r="I3684" s="294"/>
      <c r="J3684" s="294"/>
      <c r="L3684" s="97"/>
      <c r="M3684" s="97"/>
      <c r="N3684" s="97"/>
    </row>
    <row r="3685" spans="8:14" x14ac:dyDescent="0.25">
      <c r="H3685" s="294"/>
      <c r="I3685" s="294"/>
      <c r="J3685" s="294"/>
      <c r="L3685" s="97"/>
      <c r="M3685" s="97"/>
      <c r="N3685" s="97"/>
    </row>
    <row r="3686" spans="8:14" x14ac:dyDescent="0.25">
      <c r="H3686" s="294"/>
      <c r="I3686" s="294"/>
      <c r="J3686" s="294"/>
      <c r="L3686" s="97"/>
      <c r="M3686" s="97"/>
      <c r="N3686" s="97"/>
    </row>
    <row r="3687" spans="8:14" x14ac:dyDescent="0.25">
      <c r="H3687" s="294"/>
      <c r="I3687" s="294"/>
      <c r="J3687" s="294"/>
      <c r="L3687" s="97"/>
      <c r="M3687" s="97"/>
      <c r="N3687" s="97"/>
    </row>
    <row r="3688" spans="8:14" x14ac:dyDescent="0.25">
      <c r="H3688" s="294"/>
      <c r="I3688" s="294"/>
      <c r="J3688" s="294"/>
      <c r="L3688" s="97"/>
      <c r="M3688" s="97"/>
      <c r="N3688" s="97"/>
    </row>
    <row r="3689" spans="8:14" x14ac:dyDescent="0.25">
      <c r="H3689" s="294"/>
      <c r="I3689" s="294"/>
      <c r="J3689" s="294"/>
      <c r="L3689" s="97"/>
      <c r="M3689" s="97"/>
      <c r="N3689" s="97"/>
    </row>
    <row r="3690" spans="8:14" x14ac:dyDescent="0.25">
      <c r="H3690" s="294"/>
      <c r="I3690" s="294"/>
      <c r="J3690" s="294"/>
      <c r="L3690" s="97"/>
      <c r="M3690" s="97"/>
      <c r="N3690" s="97"/>
    </row>
    <row r="3691" spans="8:14" x14ac:dyDescent="0.25">
      <c r="H3691" s="294"/>
      <c r="I3691" s="294"/>
      <c r="J3691" s="294"/>
      <c r="L3691" s="97"/>
      <c r="M3691" s="97"/>
      <c r="N3691" s="97"/>
    </row>
    <row r="3692" spans="8:14" x14ac:dyDescent="0.25">
      <c r="H3692" s="294"/>
      <c r="I3692" s="294"/>
      <c r="J3692" s="294"/>
      <c r="L3692" s="97"/>
      <c r="M3692" s="97"/>
      <c r="N3692" s="97"/>
    </row>
    <row r="3693" spans="8:14" x14ac:dyDescent="0.25">
      <c r="H3693" s="294"/>
      <c r="I3693" s="294"/>
      <c r="J3693" s="294"/>
      <c r="L3693" s="97"/>
      <c r="M3693" s="97"/>
      <c r="N3693" s="97"/>
    </row>
    <row r="3694" spans="8:14" x14ac:dyDescent="0.25">
      <c r="H3694" s="294"/>
      <c r="I3694" s="294"/>
      <c r="J3694" s="294"/>
      <c r="L3694" s="97"/>
      <c r="M3694" s="97"/>
      <c r="N3694" s="97"/>
    </row>
    <row r="3695" spans="8:14" x14ac:dyDescent="0.25">
      <c r="H3695" s="294"/>
      <c r="I3695" s="294"/>
      <c r="J3695" s="294"/>
      <c r="L3695" s="97"/>
      <c r="M3695" s="97"/>
      <c r="N3695" s="97"/>
    </row>
    <row r="3696" spans="8:14" x14ac:dyDescent="0.25">
      <c r="H3696" s="294"/>
      <c r="I3696" s="294"/>
      <c r="J3696" s="294"/>
      <c r="L3696" s="97"/>
      <c r="M3696" s="97"/>
      <c r="N3696" s="97"/>
    </row>
    <row r="3697" spans="8:14" x14ac:dyDescent="0.25">
      <c r="H3697" s="294"/>
      <c r="I3697" s="294"/>
      <c r="J3697" s="294"/>
      <c r="L3697" s="97"/>
      <c r="M3697" s="97"/>
      <c r="N3697" s="97"/>
    </row>
    <row r="3698" spans="8:14" x14ac:dyDescent="0.25">
      <c r="H3698" s="294"/>
      <c r="I3698" s="294"/>
      <c r="J3698" s="294"/>
      <c r="L3698" s="97"/>
      <c r="M3698" s="97"/>
      <c r="N3698" s="97"/>
    </row>
    <row r="3699" spans="8:14" x14ac:dyDescent="0.25">
      <c r="H3699" s="294"/>
      <c r="I3699" s="294"/>
      <c r="J3699" s="294"/>
      <c r="L3699" s="97"/>
      <c r="M3699" s="97"/>
      <c r="N3699" s="97"/>
    </row>
    <row r="3700" spans="8:14" x14ac:dyDescent="0.25">
      <c r="H3700" s="294"/>
      <c r="I3700" s="294"/>
      <c r="J3700" s="294"/>
      <c r="L3700" s="97"/>
      <c r="M3700" s="97"/>
      <c r="N3700" s="97"/>
    </row>
    <row r="3701" spans="8:14" x14ac:dyDescent="0.25">
      <c r="H3701" s="294"/>
      <c r="I3701" s="294"/>
      <c r="J3701" s="294"/>
      <c r="L3701" s="97"/>
      <c r="M3701" s="97"/>
      <c r="N3701" s="97"/>
    </row>
    <row r="3702" spans="8:14" x14ac:dyDescent="0.25">
      <c r="H3702" s="294"/>
      <c r="I3702" s="294"/>
      <c r="J3702" s="294"/>
      <c r="L3702" s="97"/>
      <c r="M3702" s="97"/>
      <c r="N3702" s="97"/>
    </row>
    <row r="3703" spans="8:14" x14ac:dyDescent="0.25">
      <c r="H3703" s="294"/>
      <c r="I3703" s="294"/>
      <c r="J3703" s="294"/>
      <c r="L3703" s="97"/>
      <c r="M3703" s="97"/>
      <c r="N3703" s="97"/>
    </row>
    <row r="3704" spans="8:14" x14ac:dyDescent="0.25">
      <c r="H3704" s="294"/>
      <c r="I3704" s="294"/>
      <c r="J3704" s="294"/>
      <c r="L3704" s="97"/>
      <c r="M3704" s="97"/>
      <c r="N3704" s="97"/>
    </row>
    <row r="3705" spans="8:14" x14ac:dyDescent="0.25">
      <c r="H3705" s="294"/>
      <c r="I3705" s="294"/>
      <c r="J3705" s="294"/>
      <c r="L3705" s="97"/>
      <c r="M3705" s="97"/>
      <c r="N3705" s="97"/>
    </row>
    <row r="3706" spans="8:14" x14ac:dyDescent="0.25">
      <c r="H3706" s="294"/>
      <c r="I3706" s="294"/>
      <c r="J3706" s="294"/>
      <c r="L3706" s="97"/>
      <c r="M3706" s="97"/>
      <c r="N3706" s="97"/>
    </row>
    <row r="3707" spans="8:14" x14ac:dyDescent="0.25">
      <c r="H3707" s="294"/>
      <c r="I3707" s="294"/>
      <c r="J3707" s="294"/>
      <c r="L3707" s="97"/>
      <c r="M3707" s="97"/>
      <c r="N3707" s="97"/>
    </row>
    <row r="3708" spans="8:14" x14ac:dyDescent="0.25">
      <c r="H3708" s="294"/>
      <c r="I3708" s="294"/>
      <c r="J3708" s="294"/>
      <c r="L3708" s="97"/>
      <c r="M3708" s="97"/>
      <c r="N3708" s="97"/>
    </row>
    <row r="3709" spans="8:14" x14ac:dyDescent="0.25">
      <c r="H3709" s="294"/>
      <c r="I3709" s="294"/>
      <c r="J3709" s="294"/>
      <c r="L3709" s="97"/>
      <c r="M3709" s="97"/>
      <c r="N3709" s="97"/>
    </row>
    <row r="3710" spans="8:14" x14ac:dyDescent="0.25">
      <c r="H3710" s="294"/>
      <c r="I3710" s="294"/>
      <c r="J3710" s="294"/>
      <c r="L3710" s="97"/>
      <c r="M3710" s="97"/>
      <c r="N3710" s="97"/>
    </row>
    <row r="3711" spans="8:14" x14ac:dyDescent="0.25">
      <c r="H3711" s="294"/>
      <c r="I3711" s="294"/>
      <c r="J3711" s="294"/>
      <c r="L3711" s="97"/>
      <c r="M3711" s="97"/>
      <c r="N3711" s="97"/>
    </row>
    <row r="3712" spans="8:14" x14ac:dyDescent="0.25">
      <c r="H3712" s="294"/>
      <c r="I3712" s="294"/>
      <c r="J3712" s="294"/>
      <c r="L3712" s="97"/>
      <c r="M3712" s="97"/>
      <c r="N3712" s="97"/>
    </row>
    <row r="3713" spans="8:14" x14ac:dyDescent="0.25">
      <c r="H3713" s="294"/>
      <c r="I3713" s="294"/>
      <c r="J3713" s="294"/>
      <c r="L3713" s="97"/>
      <c r="M3713" s="97"/>
      <c r="N3713" s="97"/>
    </row>
    <row r="3714" spans="8:14" x14ac:dyDescent="0.25">
      <c r="H3714" s="294"/>
      <c r="I3714" s="294"/>
      <c r="J3714" s="294"/>
      <c r="L3714" s="97"/>
      <c r="M3714" s="97"/>
      <c r="N3714" s="97"/>
    </row>
    <row r="3715" spans="8:14" x14ac:dyDescent="0.25">
      <c r="H3715" s="294"/>
      <c r="I3715" s="294"/>
      <c r="J3715" s="294"/>
      <c r="L3715" s="97"/>
      <c r="M3715" s="97"/>
      <c r="N3715" s="97"/>
    </row>
    <row r="3716" spans="8:14" x14ac:dyDescent="0.25">
      <c r="H3716" s="294"/>
      <c r="I3716" s="294"/>
      <c r="J3716" s="294"/>
      <c r="L3716" s="97"/>
      <c r="M3716" s="97"/>
      <c r="N3716" s="97"/>
    </row>
    <row r="3717" spans="8:14" x14ac:dyDescent="0.25">
      <c r="H3717" s="294"/>
      <c r="I3717" s="294"/>
      <c r="J3717" s="294"/>
      <c r="L3717" s="97"/>
      <c r="M3717" s="97"/>
      <c r="N3717" s="97"/>
    </row>
    <row r="3718" spans="8:14" x14ac:dyDescent="0.25">
      <c r="H3718" s="294"/>
      <c r="I3718" s="294"/>
      <c r="J3718" s="294"/>
      <c r="L3718" s="97"/>
      <c r="M3718" s="97"/>
      <c r="N3718" s="97"/>
    </row>
    <row r="3719" spans="8:14" x14ac:dyDescent="0.25">
      <c r="H3719" s="294"/>
      <c r="I3719" s="294"/>
      <c r="J3719" s="294"/>
      <c r="L3719" s="97"/>
      <c r="M3719" s="97"/>
      <c r="N3719" s="97"/>
    </row>
    <row r="3720" spans="8:14" x14ac:dyDescent="0.25">
      <c r="H3720" s="294"/>
      <c r="I3720" s="294"/>
      <c r="J3720" s="294"/>
      <c r="L3720" s="97"/>
      <c r="M3720" s="97"/>
      <c r="N3720" s="97"/>
    </row>
    <row r="3721" spans="8:14" x14ac:dyDescent="0.25">
      <c r="H3721" s="294"/>
      <c r="I3721" s="294"/>
      <c r="J3721" s="294"/>
      <c r="L3721" s="97"/>
      <c r="M3721" s="97"/>
      <c r="N3721" s="97"/>
    </row>
    <row r="3722" spans="8:14" x14ac:dyDescent="0.25">
      <c r="H3722" s="294"/>
      <c r="I3722" s="294"/>
      <c r="J3722" s="294"/>
      <c r="L3722" s="97"/>
      <c r="M3722" s="97"/>
      <c r="N3722" s="97"/>
    </row>
    <row r="3723" spans="8:14" x14ac:dyDescent="0.25">
      <c r="H3723" s="294"/>
      <c r="I3723" s="294"/>
      <c r="J3723" s="294"/>
      <c r="L3723" s="97"/>
      <c r="M3723" s="97"/>
      <c r="N3723" s="97"/>
    </row>
    <row r="3724" spans="8:14" x14ac:dyDescent="0.25">
      <c r="H3724" s="294"/>
      <c r="I3724" s="294"/>
      <c r="J3724" s="294"/>
      <c r="L3724" s="97"/>
      <c r="M3724" s="97"/>
      <c r="N3724" s="97"/>
    </row>
    <row r="3725" spans="8:14" x14ac:dyDescent="0.25">
      <c r="H3725" s="294"/>
      <c r="I3725" s="294"/>
      <c r="J3725" s="294"/>
      <c r="L3725" s="97"/>
      <c r="M3725" s="97"/>
      <c r="N3725" s="97"/>
    </row>
    <row r="3726" spans="8:14" x14ac:dyDescent="0.25">
      <c r="H3726" s="294"/>
      <c r="I3726" s="294"/>
      <c r="J3726" s="294"/>
      <c r="L3726" s="97"/>
      <c r="M3726" s="97"/>
      <c r="N3726" s="97"/>
    </row>
    <row r="3727" spans="8:14" x14ac:dyDescent="0.25">
      <c r="H3727" s="294"/>
      <c r="I3727" s="294"/>
      <c r="J3727" s="294"/>
      <c r="L3727" s="97"/>
      <c r="M3727" s="97"/>
      <c r="N3727" s="97"/>
    </row>
    <row r="3728" spans="8:14" x14ac:dyDescent="0.25">
      <c r="H3728" s="294"/>
      <c r="I3728" s="294"/>
      <c r="J3728" s="294"/>
      <c r="L3728" s="97"/>
      <c r="M3728" s="97"/>
      <c r="N3728" s="97"/>
    </row>
    <row r="3729" spans="8:14" x14ac:dyDescent="0.25">
      <c r="H3729" s="294"/>
      <c r="I3729" s="294"/>
      <c r="J3729" s="294"/>
      <c r="L3729" s="97"/>
      <c r="M3729" s="97"/>
      <c r="N3729" s="97"/>
    </row>
    <row r="3730" spans="8:14" x14ac:dyDescent="0.25">
      <c r="H3730" s="294"/>
      <c r="I3730" s="294"/>
      <c r="J3730" s="294"/>
      <c r="L3730" s="97"/>
      <c r="M3730" s="97"/>
      <c r="N3730" s="97"/>
    </row>
    <row r="3731" spans="8:14" x14ac:dyDescent="0.25">
      <c r="H3731" s="294"/>
      <c r="I3731" s="294"/>
      <c r="J3731" s="294"/>
      <c r="L3731" s="97"/>
      <c r="M3731" s="97"/>
      <c r="N3731" s="97"/>
    </row>
    <row r="3732" spans="8:14" x14ac:dyDescent="0.25">
      <c r="H3732" s="294"/>
      <c r="I3732" s="294"/>
      <c r="J3732" s="294"/>
      <c r="L3732" s="97"/>
      <c r="M3732" s="97"/>
      <c r="N3732" s="97"/>
    </row>
    <row r="3733" spans="8:14" x14ac:dyDescent="0.25">
      <c r="H3733" s="294"/>
      <c r="I3733" s="294"/>
      <c r="J3733" s="294"/>
      <c r="L3733" s="97"/>
      <c r="M3733" s="97"/>
      <c r="N3733" s="97"/>
    </row>
    <row r="3734" spans="8:14" x14ac:dyDescent="0.25">
      <c r="H3734" s="294"/>
      <c r="I3734" s="294"/>
      <c r="J3734" s="294"/>
      <c r="L3734" s="97"/>
      <c r="M3734" s="97"/>
      <c r="N3734" s="97"/>
    </row>
    <row r="3735" spans="8:14" x14ac:dyDescent="0.25">
      <c r="H3735" s="294"/>
      <c r="I3735" s="294"/>
      <c r="J3735" s="294"/>
      <c r="L3735" s="97"/>
      <c r="M3735" s="97"/>
      <c r="N3735" s="97"/>
    </row>
    <row r="3736" spans="8:14" x14ac:dyDescent="0.25">
      <c r="H3736" s="294"/>
      <c r="I3736" s="294"/>
      <c r="J3736" s="294"/>
      <c r="L3736" s="97"/>
      <c r="M3736" s="97"/>
      <c r="N3736" s="97"/>
    </row>
    <row r="3737" spans="8:14" x14ac:dyDescent="0.25">
      <c r="H3737" s="294"/>
      <c r="I3737" s="294"/>
      <c r="J3737" s="294"/>
      <c r="L3737" s="97"/>
      <c r="M3737" s="97"/>
      <c r="N3737" s="97"/>
    </row>
    <row r="3738" spans="8:14" x14ac:dyDescent="0.25">
      <c r="H3738" s="294"/>
      <c r="I3738" s="294"/>
      <c r="J3738" s="294"/>
      <c r="L3738" s="97"/>
      <c r="M3738" s="97"/>
      <c r="N3738" s="97"/>
    </row>
    <row r="3739" spans="8:14" x14ac:dyDescent="0.25">
      <c r="H3739" s="294"/>
      <c r="I3739" s="294"/>
      <c r="J3739" s="294"/>
      <c r="L3739" s="97"/>
      <c r="M3739" s="97"/>
      <c r="N3739" s="97"/>
    </row>
    <row r="3740" spans="8:14" x14ac:dyDescent="0.25">
      <c r="H3740" s="294"/>
      <c r="I3740" s="294"/>
      <c r="J3740" s="294"/>
      <c r="L3740" s="97"/>
      <c r="M3740" s="97"/>
      <c r="N3740" s="97"/>
    </row>
    <row r="3741" spans="8:14" x14ac:dyDescent="0.25">
      <c r="H3741" s="294"/>
      <c r="I3741" s="294"/>
      <c r="J3741" s="294"/>
      <c r="L3741" s="97"/>
      <c r="M3741" s="97"/>
      <c r="N3741" s="97"/>
    </row>
    <row r="3742" spans="8:14" x14ac:dyDescent="0.25">
      <c r="H3742" s="294"/>
      <c r="I3742" s="294"/>
      <c r="J3742" s="294"/>
      <c r="L3742" s="97"/>
      <c r="M3742" s="97"/>
      <c r="N3742" s="97"/>
    </row>
    <row r="3743" spans="8:14" x14ac:dyDescent="0.25">
      <c r="H3743" s="294"/>
      <c r="I3743" s="294"/>
      <c r="J3743" s="294"/>
      <c r="L3743" s="97"/>
      <c r="M3743" s="97"/>
      <c r="N3743" s="97"/>
    </row>
    <row r="3744" spans="8:14" x14ac:dyDescent="0.25">
      <c r="H3744" s="294"/>
      <c r="I3744" s="294"/>
      <c r="J3744" s="294"/>
      <c r="L3744" s="97"/>
      <c r="M3744" s="97"/>
      <c r="N3744" s="97"/>
    </row>
    <row r="3745" spans="8:14" x14ac:dyDescent="0.25">
      <c r="H3745" s="294"/>
      <c r="I3745" s="294"/>
      <c r="J3745" s="294"/>
      <c r="L3745" s="97"/>
      <c r="M3745" s="97"/>
      <c r="N3745" s="97"/>
    </row>
    <row r="3746" spans="8:14" x14ac:dyDescent="0.25">
      <c r="H3746" s="294"/>
      <c r="I3746" s="294"/>
      <c r="J3746" s="294"/>
      <c r="L3746" s="97"/>
      <c r="M3746" s="97"/>
      <c r="N3746" s="97"/>
    </row>
    <row r="3747" spans="8:14" x14ac:dyDescent="0.25">
      <c r="H3747" s="294"/>
      <c r="I3747" s="294"/>
      <c r="J3747" s="294"/>
      <c r="L3747" s="97"/>
      <c r="M3747" s="97"/>
      <c r="N3747" s="97"/>
    </row>
    <row r="3748" spans="8:14" x14ac:dyDescent="0.25">
      <c r="H3748" s="294"/>
      <c r="I3748" s="294"/>
      <c r="J3748" s="294"/>
      <c r="L3748" s="97"/>
      <c r="M3748" s="97"/>
      <c r="N3748" s="97"/>
    </row>
    <row r="3749" spans="8:14" x14ac:dyDescent="0.25">
      <c r="H3749" s="294"/>
      <c r="I3749" s="294"/>
      <c r="J3749" s="294"/>
      <c r="L3749" s="97"/>
      <c r="M3749" s="97"/>
      <c r="N3749" s="97"/>
    </row>
    <row r="3750" spans="8:14" x14ac:dyDescent="0.25">
      <c r="H3750" s="294"/>
      <c r="I3750" s="294"/>
      <c r="J3750" s="294"/>
      <c r="L3750" s="97"/>
      <c r="M3750" s="97"/>
      <c r="N3750" s="97"/>
    </row>
    <row r="3751" spans="8:14" x14ac:dyDescent="0.25">
      <c r="H3751" s="294"/>
      <c r="I3751" s="294"/>
      <c r="J3751" s="294"/>
      <c r="L3751" s="97"/>
      <c r="M3751" s="97"/>
      <c r="N3751" s="97"/>
    </row>
    <row r="3752" spans="8:14" x14ac:dyDescent="0.25">
      <c r="H3752" s="294"/>
      <c r="I3752" s="294"/>
      <c r="J3752" s="294"/>
      <c r="L3752" s="97"/>
      <c r="M3752" s="97"/>
      <c r="N3752" s="97"/>
    </row>
    <row r="3753" spans="8:14" x14ac:dyDescent="0.25">
      <c r="H3753" s="294"/>
      <c r="I3753" s="294"/>
      <c r="J3753" s="294"/>
      <c r="L3753" s="97"/>
      <c r="M3753" s="97"/>
      <c r="N3753" s="97"/>
    </row>
    <row r="3754" spans="8:14" x14ac:dyDescent="0.25">
      <c r="H3754" s="294"/>
      <c r="I3754" s="294"/>
      <c r="J3754" s="294"/>
      <c r="L3754" s="97"/>
      <c r="M3754" s="97"/>
      <c r="N3754" s="97"/>
    </row>
    <row r="3755" spans="8:14" x14ac:dyDescent="0.25">
      <c r="H3755" s="294"/>
      <c r="I3755" s="294"/>
      <c r="J3755" s="294"/>
      <c r="L3755" s="97"/>
      <c r="M3755" s="97"/>
      <c r="N3755" s="97"/>
    </row>
    <row r="3756" spans="8:14" x14ac:dyDescent="0.25">
      <c r="H3756" s="294"/>
      <c r="I3756" s="294"/>
      <c r="J3756" s="294"/>
      <c r="L3756" s="97"/>
      <c r="M3756" s="97"/>
      <c r="N3756" s="97"/>
    </row>
    <row r="3757" spans="8:14" x14ac:dyDescent="0.25">
      <c r="H3757" s="294"/>
      <c r="I3757" s="294"/>
      <c r="J3757" s="294"/>
      <c r="L3757" s="97"/>
      <c r="M3757" s="97"/>
      <c r="N3757" s="97"/>
    </row>
    <row r="3758" spans="8:14" x14ac:dyDescent="0.25">
      <c r="H3758" s="294"/>
      <c r="I3758" s="294"/>
      <c r="J3758" s="294"/>
      <c r="L3758" s="97"/>
      <c r="M3758" s="97"/>
      <c r="N3758" s="97"/>
    </row>
    <row r="3759" spans="8:14" x14ac:dyDescent="0.25">
      <c r="H3759" s="294"/>
      <c r="I3759" s="294"/>
      <c r="J3759" s="294"/>
      <c r="L3759" s="97"/>
      <c r="M3759" s="97"/>
      <c r="N3759" s="97"/>
    </row>
    <row r="3760" spans="8:14" x14ac:dyDescent="0.25">
      <c r="H3760" s="294"/>
      <c r="I3760" s="294"/>
      <c r="J3760" s="294"/>
      <c r="L3760" s="97"/>
      <c r="M3760" s="97"/>
      <c r="N3760" s="97"/>
    </row>
    <row r="3761" spans="8:14" x14ac:dyDescent="0.25">
      <c r="H3761" s="294"/>
      <c r="I3761" s="294"/>
      <c r="J3761" s="294"/>
      <c r="L3761" s="97"/>
      <c r="M3761" s="97"/>
      <c r="N3761" s="97"/>
    </row>
    <row r="3762" spans="8:14" x14ac:dyDescent="0.25">
      <c r="H3762" s="294"/>
      <c r="I3762" s="294"/>
      <c r="J3762" s="294"/>
      <c r="L3762" s="97"/>
      <c r="M3762" s="97"/>
      <c r="N3762" s="97"/>
    </row>
    <row r="3763" spans="8:14" x14ac:dyDescent="0.25">
      <c r="H3763" s="294"/>
      <c r="I3763" s="294"/>
      <c r="J3763" s="294"/>
      <c r="L3763" s="97"/>
      <c r="M3763" s="97"/>
      <c r="N3763" s="97"/>
    </row>
    <row r="3764" spans="8:14" x14ac:dyDescent="0.25">
      <c r="H3764" s="294"/>
      <c r="I3764" s="294"/>
      <c r="J3764" s="294"/>
      <c r="L3764" s="97"/>
      <c r="M3764" s="97"/>
      <c r="N3764" s="97"/>
    </row>
    <row r="3765" spans="8:14" x14ac:dyDescent="0.25">
      <c r="H3765" s="294"/>
      <c r="I3765" s="294"/>
      <c r="J3765" s="294"/>
      <c r="L3765" s="97"/>
      <c r="M3765" s="97"/>
      <c r="N3765" s="97"/>
    </row>
    <row r="3766" spans="8:14" x14ac:dyDescent="0.25">
      <c r="H3766" s="294"/>
      <c r="I3766" s="294"/>
      <c r="J3766" s="294"/>
      <c r="L3766" s="97"/>
      <c r="M3766" s="97"/>
      <c r="N3766" s="97"/>
    </row>
    <row r="3767" spans="8:14" x14ac:dyDescent="0.25">
      <c r="H3767" s="294"/>
      <c r="I3767" s="294"/>
      <c r="J3767" s="294"/>
      <c r="L3767" s="97"/>
      <c r="M3767" s="97"/>
      <c r="N3767" s="97"/>
    </row>
    <row r="3768" spans="8:14" x14ac:dyDescent="0.25">
      <c r="H3768" s="294"/>
      <c r="I3768" s="294"/>
      <c r="J3768" s="294"/>
      <c r="L3768" s="97"/>
      <c r="M3768" s="97"/>
      <c r="N3768" s="97"/>
    </row>
    <row r="3769" spans="8:14" x14ac:dyDescent="0.25">
      <c r="H3769" s="294"/>
      <c r="I3769" s="294"/>
      <c r="J3769" s="294"/>
      <c r="L3769" s="97"/>
      <c r="M3769" s="97"/>
      <c r="N3769" s="97"/>
    </row>
    <row r="3770" spans="8:14" x14ac:dyDescent="0.25">
      <c r="H3770" s="294"/>
      <c r="I3770" s="294"/>
      <c r="J3770" s="294"/>
      <c r="L3770" s="97"/>
      <c r="M3770" s="97"/>
      <c r="N3770" s="97"/>
    </row>
    <row r="3771" spans="8:14" x14ac:dyDescent="0.25">
      <c r="H3771" s="294"/>
      <c r="I3771" s="294"/>
      <c r="J3771" s="294"/>
      <c r="L3771" s="97"/>
      <c r="M3771" s="97"/>
      <c r="N3771" s="97"/>
    </row>
    <row r="3772" spans="8:14" x14ac:dyDescent="0.25">
      <c r="H3772" s="294"/>
      <c r="I3772" s="294"/>
      <c r="J3772" s="294"/>
      <c r="L3772" s="97"/>
      <c r="M3772" s="97"/>
      <c r="N3772" s="97"/>
    </row>
    <row r="3773" spans="8:14" x14ac:dyDescent="0.25">
      <c r="H3773" s="294"/>
      <c r="I3773" s="294"/>
      <c r="J3773" s="294"/>
      <c r="L3773" s="97"/>
      <c r="M3773" s="97"/>
      <c r="N3773" s="97"/>
    </row>
    <row r="3774" spans="8:14" x14ac:dyDescent="0.25">
      <c r="H3774" s="294"/>
      <c r="I3774" s="294"/>
      <c r="J3774" s="294"/>
      <c r="L3774" s="97"/>
      <c r="M3774" s="97"/>
      <c r="N3774" s="97"/>
    </row>
    <row r="3775" spans="8:14" x14ac:dyDescent="0.25">
      <c r="H3775" s="294"/>
      <c r="I3775" s="294"/>
      <c r="J3775" s="294"/>
      <c r="L3775" s="97"/>
      <c r="M3775" s="97"/>
      <c r="N3775" s="97"/>
    </row>
    <row r="3776" spans="8:14" x14ac:dyDescent="0.25">
      <c r="H3776" s="294"/>
      <c r="I3776" s="294"/>
      <c r="J3776" s="294"/>
      <c r="L3776" s="97"/>
      <c r="M3776" s="97"/>
      <c r="N3776" s="97"/>
    </row>
    <row r="3777" spans="8:14" x14ac:dyDescent="0.25">
      <c r="H3777" s="294"/>
      <c r="I3777" s="294"/>
      <c r="J3777" s="294"/>
      <c r="L3777" s="97"/>
      <c r="M3777" s="97"/>
      <c r="N3777" s="97"/>
    </row>
    <row r="3778" spans="8:14" x14ac:dyDescent="0.25">
      <c r="H3778" s="294"/>
      <c r="I3778" s="294"/>
      <c r="J3778" s="294"/>
      <c r="L3778" s="97"/>
      <c r="M3778" s="97"/>
      <c r="N3778" s="97"/>
    </row>
    <row r="3779" spans="8:14" x14ac:dyDescent="0.25">
      <c r="H3779" s="294"/>
      <c r="I3779" s="294"/>
      <c r="J3779" s="294"/>
      <c r="L3779" s="97"/>
      <c r="M3779" s="97"/>
      <c r="N3779" s="97"/>
    </row>
    <row r="3780" spans="8:14" x14ac:dyDescent="0.25">
      <c r="H3780" s="294"/>
      <c r="I3780" s="294"/>
      <c r="J3780" s="294"/>
      <c r="L3780" s="97"/>
      <c r="M3780" s="97"/>
      <c r="N3780" s="97"/>
    </row>
    <row r="3781" spans="8:14" x14ac:dyDescent="0.25">
      <c r="H3781" s="294"/>
      <c r="I3781" s="294"/>
      <c r="J3781" s="294"/>
      <c r="L3781" s="97"/>
      <c r="M3781" s="97"/>
      <c r="N3781" s="97"/>
    </row>
    <row r="3782" spans="8:14" x14ac:dyDescent="0.25">
      <c r="H3782" s="294"/>
      <c r="I3782" s="294"/>
      <c r="J3782" s="294"/>
      <c r="L3782" s="97"/>
      <c r="M3782" s="97"/>
      <c r="N3782" s="97"/>
    </row>
    <row r="3783" spans="8:14" x14ac:dyDescent="0.25">
      <c r="H3783" s="294"/>
      <c r="I3783" s="294"/>
      <c r="J3783" s="294"/>
      <c r="L3783" s="97"/>
      <c r="M3783" s="97"/>
      <c r="N3783" s="97"/>
    </row>
    <row r="3784" spans="8:14" x14ac:dyDescent="0.25">
      <c r="H3784" s="294"/>
      <c r="I3784" s="294"/>
      <c r="J3784" s="294"/>
      <c r="L3784" s="97"/>
      <c r="M3784" s="97"/>
      <c r="N3784" s="97"/>
    </row>
    <row r="3785" spans="8:14" x14ac:dyDescent="0.25">
      <c r="H3785" s="294"/>
      <c r="I3785" s="294"/>
      <c r="J3785" s="294"/>
      <c r="L3785" s="97"/>
      <c r="M3785" s="97"/>
      <c r="N3785" s="97"/>
    </row>
    <row r="3786" spans="8:14" x14ac:dyDescent="0.25">
      <c r="H3786" s="294"/>
      <c r="I3786" s="294"/>
      <c r="J3786" s="294"/>
      <c r="L3786" s="97"/>
      <c r="M3786" s="97"/>
      <c r="N3786" s="97"/>
    </row>
    <row r="3787" spans="8:14" x14ac:dyDescent="0.25">
      <c r="H3787" s="294"/>
      <c r="I3787" s="294"/>
      <c r="J3787" s="294"/>
      <c r="L3787" s="97"/>
      <c r="M3787" s="97"/>
      <c r="N3787" s="97"/>
    </row>
    <row r="3788" spans="8:14" x14ac:dyDescent="0.25">
      <c r="H3788" s="294"/>
      <c r="I3788" s="294"/>
      <c r="J3788" s="294"/>
      <c r="L3788" s="97"/>
      <c r="M3788" s="97"/>
      <c r="N3788" s="97"/>
    </row>
    <row r="3789" spans="8:14" x14ac:dyDescent="0.25">
      <c r="H3789" s="294"/>
      <c r="I3789" s="294"/>
      <c r="J3789" s="294"/>
      <c r="L3789" s="97"/>
      <c r="M3789" s="97"/>
      <c r="N3789" s="97"/>
    </row>
    <row r="3790" spans="8:14" x14ac:dyDescent="0.25">
      <c r="H3790" s="294"/>
      <c r="I3790" s="294"/>
      <c r="J3790" s="294"/>
      <c r="L3790" s="97"/>
      <c r="M3790" s="97"/>
      <c r="N3790" s="97"/>
    </row>
    <row r="3791" spans="8:14" x14ac:dyDescent="0.25">
      <c r="H3791" s="294"/>
      <c r="I3791" s="294"/>
      <c r="J3791" s="294"/>
      <c r="L3791" s="97"/>
      <c r="M3791" s="97"/>
      <c r="N3791" s="97"/>
    </row>
    <row r="3792" spans="8:14" x14ac:dyDescent="0.25">
      <c r="H3792" s="294"/>
      <c r="I3792" s="294"/>
      <c r="J3792" s="294"/>
      <c r="L3792" s="97"/>
      <c r="M3792" s="97"/>
      <c r="N3792" s="97"/>
    </row>
    <row r="3793" spans="8:14" x14ac:dyDescent="0.25">
      <c r="H3793" s="294"/>
      <c r="I3793" s="294"/>
      <c r="J3793" s="294"/>
      <c r="L3793" s="97"/>
      <c r="M3793" s="97"/>
      <c r="N3793" s="97"/>
    </row>
    <row r="3794" spans="8:14" x14ac:dyDescent="0.25">
      <c r="H3794" s="294"/>
      <c r="I3794" s="294"/>
      <c r="J3794" s="294"/>
      <c r="L3794" s="97"/>
      <c r="M3794" s="97"/>
      <c r="N3794" s="97"/>
    </row>
    <row r="3795" spans="8:14" x14ac:dyDescent="0.25">
      <c r="H3795" s="294"/>
      <c r="I3795" s="294"/>
      <c r="J3795" s="294"/>
      <c r="L3795" s="97"/>
      <c r="M3795" s="97"/>
      <c r="N3795" s="97"/>
    </row>
    <row r="3796" spans="8:14" x14ac:dyDescent="0.25">
      <c r="H3796" s="294"/>
      <c r="I3796" s="294"/>
      <c r="J3796" s="294"/>
      <c r="L3796" s="97"/>
      <c r="M3796" s="97"/>
      <c r="N3796" s="97"/>
    </row>
    <row r="3797" spans="8:14" x14ac:dyDescent="0.25">
      <c r="H3797" s="294"/>
      <c r="I3797" s="294"/>
      <c r="J3797" s="294"/>
      <c r="L3797" s="97"/>
      <c r="M3797" s="97"/>
      <c r="N3797" s="97"/>
    </row>
    <row r="3798" spans="8:14" x14ac:dyDescent="0.25">
      <c r="H3798" s="294"/>
      <c r="I3798" s="294"/>
      <c r="J3798" s="294"/>
      <c r="L3798" s="97"/>
      <c r="M3798" s="97"/>
      <c r="N3798" s="97"/>
    </row>
    <row r="3799" spans="8:14" x14ac:dyDescent="0.25">
      <c r="H3799" s="294"/>
      <c r="I3799" s="294"/>
      <c r="J3799" s="294"/>
      <c r="L3799" s="97"/>
      <c r="M3799" s="97"/>
      <c r="N3799" s="97"/>
    </row>
    <row r="3800" spans="8:14" x14ac:dyDescent="0.25">
      <c r="H3800" s="294"/>
      <c r="I3800" s="294"/>
      <c r="J3800" s="294"/>
      <c r="L3800" s="97"/>
      <c r="M3800" s="97"/>
      <c r="N3800" s="97"/>
    </row>
    <row r="3801" spans="8:14" x14ac:dyDescent="0.25">
      <c r="H3801" s="294"/>
      <c r="I3801" s="294"/>
      <c r="J3801" s="294"/>
      <c r="L3801" s="97"/>
      <c r="M3801" s="97"/>
      <c r="N3801" s="97"/>
    </row>
    <row r="3802" spans="8:14" x14ac:dyDescent="0.25">
      <c r="H3802" s="294"/>
      <c r="I3802" s="294"/>
      <c r="J3802" s="294"/>
      <c r="L3802" s="97"/>
      <c r="M3802" s="97"/>
      <c r="N3802" s="97"/>
    </row>
    <row r="3803" spans="8:14" x14ac:dyDescent="0.25">
      <c r="H3803" s="294"/>
      <c r="I3803" s="294"/>
      <c r="J3803" s="294"/>
      <c r="L3803" s="97"/>
      <c r="M3803" s="97"/>
      <c r="N3803" s="97"/>
    </row>
    <row r="3804" spans="8:14" x14ac:dyDescent="0.25">
      <c r="H3804" s="294"/>
      <c r="I3804" s="294"/>
      <c r="J3804" s="294"/>
      <c r="L3804" s="97"/>
      <c r="M3804" s="97"/>
      <c r="N3804" s="97"/>
    </row>
    <row r="3805" spans="8:14" x14ac:dyDescent="0.25">
      <c r="H3805" s="294"/>
      <c r="I3805" s="294"/>
      <c r="J3805" s="294"/>
      <c r="L3805" s="97"/>
      <c r="M3805" s="97"/>
      <c r="N3805" s="97"/>
    </row>
    <row r="3806" spans="8:14" x14ac:dyDescent="0.25">
      <c r="H3806" s="294"/>
      <c r="I3806" s="294"/>
      <c r="J3806" s="294"/>
      <c r="L3806" s="97"/>
      <c r="M3806" s="97"/>
      <c r="N3806" s="97"/>
    </row>
    <row r="3807" spans="8:14" x14ac:dyDescent="0.25">
      <c r="H3807" s="294"/>
      <c r="I3807" s="294"/>
      <c r="J3807" s="294"/>
      <c r="L3807" s="97"/>
      <c r="M3807" s="97"/>
      <c r="N3807" s="97"/>
    </row>
    <row r="3808" spans="8:14" x14ac:dyDescent="0.25">
      <c r="H3808" s="294"/>
      <c r="I3808" s="294"/>
      <c r="J3808" s="294"/>
      <c r="L3808" s="97"/>
      <c r="M3808" s="97"/>
      <c r="N3808" s="97"/>
    </row>
    <row r="3809" spans="8:14" x14ac:dyDescent="0.25">
      <c r="H3809" s="294"/>
      <c r="I3809" s="294"/>
      <c r="J3809" s="294"/>
      <c r="L3809" s="97"/>
      <c r="M3809" s="97"/>
      <c r="N3809" s="97"/>
    </row>
    <row r="3810" spans="8:14" x14ac:dyDescent="0.25">
      <c r="H3810" s="294"/>
      <c r="I3810" s="294"/>
      <c r="J3810" s="294"/>
      <c r="L3810" s="97"/>
      <c r="M3810" s="97"/>
      <c r="N3810" s="97"/>
    </row>
    <row r="3811" spans="8:14" x14ac:dyDescent="0.25">
      <c r="H3811" s="294"/>
      <c r="I3811" s="294"/>
      <c r="J3811" s="294"/>
      <c r="L3811" s="97"/>
      <c r="M3811" s="97"/>
      <c r="N3811" s="97"/>
    </row>
    <row r="3812" spans="8:14" x14ac:dyDescent="0.25">
      <c r="H3812" s="294"/>
      <c r="I3812" s="294"/>
      <c r="J3812" s="294"/>
      <c r="L3812" s="97"/>
      <c r="M3812" s="97"/>
      <c r="N3812" s="97"/>
    </row>
    <row r="3813" spans="8:14" x14ac:dyDescent="0.25">
      <c r="H3813" s="294"/>
      <c r="I3813" s="294"/>
      <c r="J3813" s="294"/>
      <c r="L3813" s="97"/>
      <c r="M3813" s="97"/>
      <c r="N3813" s="97"/>
    </row>
    <row r="3814" spans="8:14" x14ac:dyDescent="0.25">
      <c r="H3814" s="294"/>
      <c r="I3814" s="294"/>
      <c r="J3814" s="294"/>
      <c r="L3814" s="97"/>
      <c r="M3814" s="97"/>
      <c r="N3814" s="97"/>
    </row>
    <row r="3815" spans="8:14" x14ac:dyDescent="0.25">
      <c r="H3815" s="294"/>
      <c r="I3815" s="294"/>
      <c r="J3815" s="294"/>
      <c r="L3815" s="97"/>
      <c r="M3815" s="97"/>
      <c r="N3815" s="97"/>
    </row>
    <row r="3816" spans="8:14" x14ac:dyDescent="0.25">
      <c r="H3816" s="294"/>
      <c r="I3816" s="294"/>
      <c r="J3816" s="294"/>
      <c r="L3816" s="97"/>
      <c r="M3816" s="97"/>
      <c r="N3816" s="97"/>
    </row>
    <row r="3817" spans="8:14" x14ac:dyDescent="0.25">
      <c r="H3817" s="294"/>
      <c r="I3817" s="294"/>
      <c r="J3817" s="294"/>
      <c r="L3817" s="97"/>
      <c r="M3817" s="97"/>
      <c r="N3817" s="97"/>
    </row>
    <row r="3818" spans="8:14" x14ac:dyDescent="0.25">
      <c r="H3818" s="294"/>
      <c r="I3818" s="294"/>
      <c r="J3818" s="294"/>
      <c r="L3818" s="97"/>
      <c r="M3818" s="97"/>
      <c r="N3818" s="97"/>
    </row>
    <row r="3819" spans="8:14" x14ac:dyDescent="0.25">
      <c r="H3819" s="294"/>
      <c r="I3819" s="294"/>
      <c r="J3819" s="294"/>
      <c r="L3819" s="97"/>
      <c r="M3819" s="97"/>
      <c r="N3819" s="97"/>
    </row>
    <row r="3820" spans="8:14" x14ac:dyDescent="0.25">
      <c r="H3820" s="294"/>
      <c r="I3820" s="294"/>
      <c r="J3820" s="294"/>
      <c r="L3820" s="97"/>
      <c r="M3820" s="97"/>
      <c r="N3820" s="97"/>
    </row>
    <row r="3821" spans="8:14" x14ac:dyDescent="0.25">
      <c r="H3821" s="294"/>
      <c r="I3821" s="294"/>
      <c r="J3821" s="294"/>
      <c r="L3821" s="97"/>
      <c r="M3821" s="97"/>
      <c r="N3821" s="97"/>
    </row>
    <row r="3822" spans="8:14" x14ac:dyDescent="0.25">
      <c r="H3822" s="294"/>
      <c r="I3822" s="294"/>
      <c r="J3822" s="294"/>
      <c r="L3822" s="97"/>
      <c r="M3822" s="97"/>
      <c r="N3822" s="97"/>
    </row>
    <row r="3823" spans="8:14" x14ac:dyDescent="0.25">
      <c r="H3823" s="294"/>
      <c r="I3823" s="294"/>
      <c r="J3823" s="294"/>
      <c r="L3823" s="97"/>
      <c r="M3823" s="97"/>
      <c r="N3823" s="97"/>
    </row>
    <row r="3824" spans="8:14" x14ac:dyDescent="0.25">
      <c r="H3824" s="294"/>
      <c r="I3824" s="294"/>
      <c r="J3824" s="294"/>
      <c r="L3824" s="97"/>
      <c r="M3824" s="97"/>
      <c r="N3824" s="97"/>
    </row>
    <row r="3825" spans="8:14" x14ac:dyDescent="0.25">
      <c r="H3825" s="294"/>
      <c r="I3825" s="294"/>
      <c r="J3825" s="294"/>
      <c r="L3825" s="97"/>
      <c r="M3825" s="97"/>
      <c r="N3825" s="97"/>
    </row>
    <row r="3826" spans="8:14" x14ac:dyDescent="0.25">
      <c r="H3826" s="294"/>
      <c r="I3826" s="294"/>
      <c r="J3826" s="294"/>
      <c r="L3826" s="97"/>
      <c r="M3826" s="97"/>
      <c r="N3826" s="97"/>
    </row>
    <row r="3827" spans="8:14" x14ac:dyDescent="0.25">
      <c r="H3827" s="294"/>
      <c r="I3827" s="294"/>
      <c r="J3827" s="294"/>
      <c r="L3827" s="97"/>
      <c r="M3827" s="97"/>
      <c r="N3827" s="97"/>
    </row>
    <row r="3828" spans="8:14" x14ac:dyDescent="0.25">
      <c r="H3828" s="294"/>
      <c r="I3828" s="294"/>
      <c r="J3828" s="294"/>
      <c r="L3828" s="97"/>
      <c r="M3828" s="97"/>
      <c r="N3828" s="97"/>
    </row>
    <row r="3829" spans="8:14" x14ac:dyDescent="0.25">
      <c r="H3829" s="294"/>
      <c r="I3829" s="294"/>
      <c r="J3829" s="294"/>
      <c r="L3829" s="97"/>
      <c r="M3829" s="97"/>
      <c r="N3829" s="97"/>
    </row>
    <row r="3830" spans="8:14" x14ac:dyDescent="0.25">
      <c r="H3830" s="294"/>
      <c r="I3830" s="294"/>
      <c r="J3830" s="294"/>
      <c r="L3830" s="97"/>
      <c r="M3830" s="97"/>
      <c r="N3830" s="97"/>
    </row>
    <row r="3831" spans="8:14" x14ac:dyDescent="0.25">
      <c r="H3831" s="294"/>
      <c r="I3831" s="294"/>
      <c r="J3831" s="294"/>
      <c r="L3831" s="97"/>
      <c r="M3831" s="97"/>
      <c r="N3831" s="97"/>
    </row>
    <row r="3832" spans="8:14" x14ac:dyDescent="0.25">
      <c r="H3832" s="294"/>
      <c r="I3832" s="294"/>
      <c r="J3832" s="294"/>
      <c r="L3832" s="97"/>
      <c r="M3832" s="97"/>
      <c r="N3832" s="97"/>
    </row>
    <row r="3833" spans="8:14" x14ac:dyDescent="0.25">
      <c r="H3833" s="294"/>
      <c r="I3833" s="294"/>
      <c r="J3833" s="294"/>
      <c r="L3833" s="97"/>
      <c r="M3833" s="97"/>
      <c r="N3833" s="97"/>
    </row>
    <row r="3834" spans="8:14" x14ac:dyDescent="0.25">
      <c r="H3834" s="294"/>
      <c r="I3834" s="294"/>
      <c r="J3834" s="294"/>
      <c r="L3834" s="97"/>
      <c r="M3834" s="97"/>
      <c r="N3834" s="97"/>
    </row>
    <row r="3835" spans="8:14" x14ac:dyDescent="0.25">
      <c r="H3835" s="294"/>
      <c r="I3835" s="294"/>
      <c r="J3835" s="294"/>
      <c r="L3835" s="97"/>
      <c r="M3835" s="97"/>
      <c r="N3835" s="97"/>
    </row>
    <row r="3836" spans="8:14" x14ac:dyDescent="0.25">
      <c r="H3836" s="294"/>
      <c r="I3836" s="294"/>
      <c r="J3836" s="294"/>
      <c r="L3836" s="97"/>
      <c r="M3836" s="97"/>
      <c r="N3836" s="97"/>
    </row>
    <row r="3837" spans="8:14" x14ac:dyDescent="0.25">
      <c r="H3837" s="294"/>
      <c r="I3837" s="294"/>
      <c r="J3837" s="294"/>
      <c r="L3837" s="97"/>
      <c r="M3837" s="97"/>
      <c r="N3837" s="97"/>
    </row>
    <row r="3838" spans="8:14" x14ac:dyDescent="0.25">
      <c r="H3838" s="294"/>
      <c r="I3838" s="294"/>
      <c r="J3838" s="294"/>
      <c r="L3838" s="97"/>
      <c r="M3838" s="97"/>
      <c r="N3838" s="97"/>
    </row>
    <row r="3839" spans="8:14" x14ac:dyDescent="0.25">
      <c r="H3839" s="294"/>
      <c r="I3839" s="294"/>
      <c r="J3839" s="294"/>
      <c r="L3839" s="97"/>
      <c r="M3839" s="97"/>
      <c r="N3839" s="97"/>
    </row>
    <row r="3840" spans="8:14" x14ac:dyDescent="0.25">
      <c r="H3840" s="294"/>
      <c r="I3840" s="294"/>
      <c r="J3840" s="294"/>
      <c r="L3840" s="97"/>
      <c r="M3840" s="97"/>
      <c r="N3840" s="97"/>
    </row>
    <row r="3841" spans="8:14" x14ac:dyDescent="0.25">
      <c r="H3841" s="294"/>
      <c r="I3841" s="294"/>
      <c r="J3841" s="294"/>
      <c r="L3841" s="97"/>
      <c r="M3841" s="97"/>
      <c r="N3841" s="97"/>
    </row>
    <row r="3842" spans="8:14" x14ac:dyDescent="0.25">
      <c r="H3842" s="294"/>
      <c r="I3842" s="294"/>
      <c r="J3842" s="294"/>
      <c r="L3842" s="97"/>
      <c r="M3842" s="97"/>
      <c r="N3842" s="97"/>
    </row>
    <row r="3843" spans="8:14" x14ac:dyDescent="0.25">
      <c r="H3843" s="294"/>
      <c r="I3843" s="294"/>
      <c r="J3843" s="294"/>
      <c r="L3843" s="97"/>
      <c r="M3843" s="97"/>
      <c r="N3843" s="97"/>
    </row>
    <row r="3844" spans="8:14" x14ac:dyDescent="0.25">
      <c r="H3844" s="294"/>
      <c r="I3844" s="294"/>
      <c r="J3844" s="294"/>
      <c r="L3844" s="97"/>
      <c r="M3844" s="97"/>
      <c r="N3844" s="97"/>
    </row>
    <row r="3845" spans="8:14" x14ac:dyDescent="0.25">
      <c r="H3845" s="294"/>
      <c r="I3845" s="294"/>
      <c r="J3845" s="294"/>
      <c r="L3845" s="97"/>
      <c r="M3845" s="97"/>
      <c r="N3845" s="97"/>
    </row>
    <row r="3846" spans="8:14" x14ac:dyDescent="0.25">
      <c r="H3846" s="294"/>
      <c r="I3846" s="294"/>
      <c r="J3846" s="294"/>
      <c r="L3846" s="97"/>
      <c r="M3846" s="97"/>
      <c r="N3846" s="97"/>
    </row>
    <row r="3847" spans="8:14" x14ac:dyDescent="0.25">
      <c r="H3847" s="294"/>
      <c r="I3847" s="294"/>
      <c r="J3847" s="294"/>
      <c r="L3847" s="97"/>
      <c r="M3847" s="97"/>
      <c r="N3847" s="97"/>
    </row>
    <row r="3848" spans="8:14" x14ac:dyDescent="0.25">
      <c r="H3848" s="294"/>
      <c r="I3848" s="294"/>
      <c r="J3848" s="294"/>
      <c r="L3848" s="97"/>
      <c r="M3848" s="97"/>
      <c r="N3848" s="97"/>
    </row>
    <row r="3849" spans="8:14" x14ac:dyDescent="0.25">
      <c r="H3849" s="294"/>
      <c r="I3849" s="294"/>
      <c r="J3849" s="294"/>
      <c r="L3849" s="97"/>
      <c r="M3849" s="97"/>
      <c r="N3849" s="97"/>
    </row>
    <row r="3850" spans="8:14" x14ac:dyDescent="0.25">
      <c r="H3850" s="294"/>
      <c r="I3850" s="294"/>
      <c r="J3850" s="294"/>
      <c r="L3850" s="97"/>
      <c r="M3850" s="97"/>
      <c r="N3850" s="97"/>
    </row>
    <row r="3851" spans="8:14" x14ac:dyDescent="0.25">
      <c r="H3851" s="294"/>
      <c r="I3851" s="294"/>
      <c r="J3851" s="294"/>
      <c r="L3851" s="97"/>
      <c r="M3851" s="97"/>
      <c r="N3851" s="97"/>
    </row>
    <row r="3852" spans="8:14" x14ac:dyDescent="0.25">
      <c r="H3852" s="294"/>
      <c r="I3852" s="294"/>
      <c r="J3852" s="294"/>
      <c r="L3852" s="97"/>
      <c r="M3852" s="97"/>
      <c r="N3852" s="97"/>
    </row>
    <row r="3853" spans="8:14" x14ac:dyDescent="0.25">
      <c r="H3853" s="294"/>
      <c r="I3853" s="294"/>
      <c r="J3853" s="294"/>
      <c r="L3853" s="97"/>
      <c r="M3853" s="97"/>
      <c r="N3853" s="97"/>
    </row>
    <row r="3854" spans="8:14" x14ac:dyDescent="0.25">
      <c r="H3854" s="294"/>
      <c r="I3854" s="294"/>
      <c r="J3854" s="294"/>
      <c r="L3854" s="97"/>
      <c r="M3854" s="97"/>
      <c r="N3854" s="97"/>
    </row>
    <row r="3855" spans="8:14" x14ac:dyDescent="0.25">
      <c r="H3855" s="294"/>
      <c r="I3855" s="294"/>
      <c r="J3855" s="294"/>
      <c r="L3855" s="97"/>
      <c r="M3855" s="97"/>
      <c r="N3855" s="97"/>
    </row>
    <row r="3856" spans="8:14" x14ac:dyDescent="0.25">
      <c r="H3856" s="294"/>
      <c r="I3856" s="294"/>
      <c r="J3856" s="294"/>
      <c r="L3856" s="97"/>
      <c r="M3856" s="97"/>
      <c r="N3856" s="97"/>
    </row>
    <row r="3857" spans="8:14" x14ac:dyDescent="0.25">
      <c r="H3857" s="294"/>
      <c r="I3857" s="294"/>
      <c r="J3857" s="294"/>
      <c r="L3857" s="97"/>
      <c r="M3857" s="97"/>
      <c r="N3857" s="97"/>
    </row>
    <row r="3858" spans="8:14" x14ac:dyDescent="0.25">
      <c r="H3858" s="294"/>
      <c r="I3858" s="294"/>
      <c r="J3858" s="294"/>
      <c r="L3858" s="97"/>
      <c r="M3858" s="97"/>
      <c r="N3858" s="97"/>
    </row>
    <row r="3859" spans="8:14" x14ac:dyDescent="0.25">
      <c r="H3859" s="294"/>
      <c r="I3859" s="294"/>
      <c r="J3859" s="294"/>
      <c r="L3859" s="97"/>
      <c r="M3859" s="97"/>
      <c r="N3859" s="97"/>
    </row>
    <row r="3860" spans="8:14" x14ac:dyDescent="0.25">
      <c r="H3860" s="294"/>
      <c r="I3860" s="294"/>
      <c r="J3860" s="294"/>
      <c r="L3860" s="97"/>
      <c r="M3860" s="97"/>
      <c r="N3860" s="97"/>
    </row>
    <row r="3861" spans="8:14" x14ac:dyDescent="0.25">
      <c r="H3861" s="294"/>
      <c r="I3861" s="294"/>
      <c r="J3861" s="294"/>
      <c r="L3861" s="97"/>
      <c r="M3861" s="97"/>
      <c r="N3861" s="97"/>
    </row>
    <row r="3862" spans="8:14" x14ac:dyDescent="0.25">
      <c r="H3862" s="294"/>
      <c r="I3862" s="294"/>
      <c r="J3862" s="294"/>
      <c r="L3862" s="97"/>
      <c r="M3862" s="97"/>
      <c r="N3862" s="97"/>
    </row>
    <row r="3863" spans="8:14" x14ac:dyDescent="0.25">
      <c r="H3863" s="294"/>
      <c r="I3863" s="294"/>
      <c r="J3863" s="294"/>
      <c r="L3863" s="97"/>
      <c r="M3863" s="97"/>
      <c r="N3863" s="97"/>
    </row>
    <row r="3864" spans="8:14" x14ac:dyDescent="0.25">
      <c r="H3864" s="294"/>
      <c r="I3864" s="294"/>
      <c r="J3864" s="294"/>
      <c r="L3864" s="97"/>
      <c r="M3864" s="97"/>
      <c r="N3864" s="97"/>
    </row>
    <row r="3865" spans="8:14" x14ac:dyDescent="0.25">
      <c r="H3865" s="294"/>
      <c r="I3865" s="294"/>
      <c r="J3865" s="294"/>
      <c r="L3865" s="97"/>
      <c r="M3865" s="97"/>
      <c r="N3865" s="97"/>
    </row>
    <row r="3866" spans="8:14" x14ac:dyDescent="0.25">
      <c r="H3866" s="294"/>
      <c r="I3866" s="294"/>
      <c r="J3866" s="294"/>
      <c r="L3866" s="97"/>
      <c r="M3866" s="97"/>
      <c r="N3866" s="97"/>
    </row>
    <row r="3867" spans="8:14" x14ac:dyDescent="0.25">
      <c r="H3867" s="294"/>
      <c r="I3867" s="294"/>
      <c r="J3867" s="294"/>
      <c r="L3867" s="97"/>
      <c r="M3867" s="97"/>
      <c r="N3867" s="97"/>
    </row>
    <row r="3868" spans="8:14" x14ac:dyDescent="0.25">
      <c r="H3868" s="294"/>
      <c r="I3868" s="294"/>
      <c r="J3868" s="294"/>
      <c r="L3868" s="97"/>
      <c r="M3868" s="97"/>
      <c r="N3868" s="97"/>
    </row>
    <row r="3869" spans="8:14" x14ac:dyDescent="0.25">
      <c r="H3869" s="294"/>
      <c r="I3869" s="294"/>
      <c r="J3869" s="294"/>
      <c r="L3869" s="97"/>
      <c r="M3869" s="97"/>
      <c r="N3869" s="97"/>
    </row>
    <row r="3870" spans="8:14" x14ac:dyDescent="0.25">
      <c r="H3870" s="294"/>
      <c r="I3870" s="294"/>
      <c r="J3870" s="294"/>
      <c r="L3870" s="97"/>
      <c r="M3870" s="97"/>
      <c r="N3870" s="97"/>
    </row>
    <row r="3871" spans="8:14" x14ac:dyDescent="0.25">
      <c r="H3871" s="294"/>
      <c r="I3871" s="294"/>
      <c r="J3871" s="294"/>
      <c r="L3871" s="97"/>
      <c r="M3871" s="97"/>
      <c r="N3871" s="97"/>
    </row>
    <row r="3872" spans="8:14" x14ac:dyDescent="0.25">
      <c r="H3872" s="294"/>
      <c r="I3872" s="294"/>
      <c r="J3872" s="294"/>
      <c r="L3872" s="97"/>
      <c r="M3872" s="97"/>
      <c r="N3872" s="97"/>
    </row>
    <row r="3873" spans="8:14" x14ac:dyDescent="0.25">
      <c r="H3873" s="294"/>
      <c r="I3873" s="294"/>
      <c r="J3873" s="294"/>
      <c r="L3873" s="97"/>
      <c r="M3873" s="97"/>
      <c r="N3873" s="97"/>
    </row>
    <row r="3874" spans="8:14" x14ac:dyDescent="0.25">
      <c r="H3874" s="294"/>
      <c r="I3874" s="294"/>
      <c r="J3874" s="294"/>
      <c r="L3874" s="97"/>
      <c r="M3874" s="97"/>
      <c r="N3874" s="97"/>
    </row>
    <row r="3875" spans="8:14" x14ac:dyDescent="0.25">
      <c r="H3875" s="294"/>
      <c r="I3875" s="294"/>
      <c r="J3875" s="294"/>
      <c r="L3875" s="97"/>
      <c r="M3875" s="97"/>
      <c r="N3875" s="97"/>
    </row>
    <row r="3876" spans="8:14" x14ac:dyDescent="0.25">
      <c r="H3876" s="294"/>
      <c r="I3876" s="294"/>
      <c r="J3876" s="294"/>
      <c r="L3876" s="97"/>
      <c r="M3876" s="97"/>
      <c r="N3876" s="97"/>
    </row>
    <row r="3877" spans="8:14" x14ac:dyDescent="0.25">
      <c r="H3877" s="294"/>
      <c r="I3877" s="294"/>
      <c r="J3877" s="294"/>
      <c r="L3877" s="97"/>
      <c r="M3877" s="97"/>
      <c r="N3877" s="97"/>
    </row>
    <row r="3878" spans="8:14" x14ac:dyDescent="0.25">
      <c r="H3878" s="294"/>
      <c r="I3878" s="294"/>
      <c r="J3878" s="294"/>
      <c r="L3878" s="97"/>
      <c r="M3878" s="97"/>
      <c r="N3878" s="97"/>
    </row>
    <row r="3879" spans="8:14" x14ac:dyDescent="0.25">
      <c r="H3879" s="294"/>
      <c r="I3879" s="294"/>
      <c r="J3879" s="294"/>
      <c r="L3879" s="97"/>
      <c r="M3879" s="97"/>
      <c r="N3879" s="97"/>
    </row>
    <row r="3880" spans="8:14" x14ac:dyDescent="0.25">
      <c r="H3880" s="294"/>
      <c r="I3880" s="294"/>
      <c r="J3880" s="294"/>
      <c r="L3880" s="97"/>
      <c r="M3880" s="97"/>
      <c r="N3880" s="97"/>
    </row>
    <row r="3881" spans="8:14" x14ac:dyDescent="0.25">
      <c r="H3881" s="294"/>
      <c r="I3881" s="294"/>
      <c r="J3881" s="294"/>
      <c r="L3881" s="97"/>
      <c r="M3881" s="97"/>
      <c r="N3881" s="97"/>
    </row>
    <row r="3882" spans="8:14" x14ac:dyDescent="0.25">
      <c r="H3882" s="294"/>
      <c r="I3882" s="294"/>
      <c r="J3882" s="294"/>
      <c r="L3882" s="97"/>
      <c r="M3882" s="97"/>
      <c r="N3882" s="97"/>
    </row>
    <row r="3883" spans="8:14" x14ac:dyDescent="0.25">
      <c r="H3883" s="294"/>
      <c r="I3883" s="294"/>
      <c r="J3883" s="294"/>
      <c r="L3883" s="97"/>
      <c r="M3883" s="97"/>
      <c r="N3883" s="97"/>
    </row>
    <row r="3884" spans="8:14" x14ac:dyDescent="0.25">
      <c r="H3884" s="294"/>
      <c r="I3884" s="294"/>
      <c r="J3884" s="294"/>
      <c r="L3884" s="97"/>
      <c r="M3884" s="97"/>
      <c r="N3884" s="97"/>
    </row>
    <row r="3885" spans="8:14" x14ac:dyDescent="0.25">
      <c r="H3885" s="294"/>
      <c r="I3885" s="294"/>
      <c r="J3885" s="294"/>
      <c r="L3885" s="97"/>
      <c r="M3885" s="97"/>
      <c r="N3885" s="97"/>
    </row>
    <row r="3886" spans="8:14" x14ac:dyDescent="0.25">
      <c r="H3886" s="294"/>
      <c r="I3886" s="294"/>
      <c r="J3886" s="294"/>
      <c r="L3886" s="97"/>
      <c r="M3886" s="97"/>
      <c r="N3886" s="97"/>
    </row>
    <row r="3887" spans="8:14" x14ac:dyDescent="0.25">
      <c r="H3887" s="294"/>
      <c r="I3887" s="294"/>
      <c r="J3887" s="294"/>
      <c r="L3887" s="97"/>
      <c r="M3887" s="97"/>
      <c r="N3887" s="97"/>
    </row>
    <row r="3888" spans="8:14" x14ac:dyDescent="0.25">
      <c r="H3888" s="294"/>
      <c r="I3888" s="294"/>
      <c r="J3888" s="294"/>
      <c r="L3888" s="97"/>
      <c r="M3888" s="97"/>
      <c r="N3888" s="97"/>
    </row>
    <row r="3889" spans="8:14" x14ac:dyDescent="0.25">
      <c r="H3889" s="294"/>
      <c r="I3889" s="294"/>
      <c r="J3889" s="294"/>
      <c r="L3889" s="97"/>
      <c r="M3889" s="97"/>
      <c r="N3889" s="97"/>
    </row>
    <row r="3890" spans="8:14" x14ac:dyDescent="0.25">
      <c r="H3890" s="294"/>
      <c r="I3890" s="294"/>
      <c r="J3890" s="294"/>
      <c r="L3890" s="97"/>
      <c r="M3890" s="97"/>
      <c r="N3890" s="97"/>
    </row>
    <row r="3891" spans="8:14" x14ac:dyDescent="0.25">
      <c r="H3891" s="294"/>
      <c r="I3891" s="294"/>
      <c r="J3891" s="294"/>
      <c r="L3891" s="97"/>
      <c r="M3891" s="97"/>
      <c r="N3891" s="97"/>
    </row>
    <row r="3892" spans="8:14" x14ac:dyDescent="0.25">
      <c r="H3892" s="294"/>
      <c r="I3892" s="294"/>
      <c r="J3892" s="294"/>
      <c r="L3892" s="97"/>
      <c r="M3892" s="97"/>
      <c r="N3892" s="97"/>
    </row>
    <row r="3893" spans="8:14" x14ac:dyDescent="0.25">
      <c r="H3893" s="294"/>
      <c r="I3893" s="294"/>
      <c r="J3893" s="294"/>
      <c r="L3893" s="97"/>
      <c r="M3893" s="97"/>
      <c r="N3893" s="97"/>
    </row>
    <row r="3894" spans="8:14" x14ac:dyDescent="0.25">
      <c r="H3894" s="294"/>
      <c r="I3894" s="294"/>
      <c r="J3894" s="294"/>
      <c r="L3894" s="97"/>
      <c r="M3894" s="97"/>
      <c r="N3894" s="97"/>
    </row>
    <row r="3895" spans="8:14" x14ac:dyDescent="0.25">
      <c r="H3895" s="294"/>
      <c r="I3895" s="294"/>
      <c r="J3895" s="294"/>
      <c r="L3895" s="97"/>
      <c r="M3895" s="97"/>
      <c r="N3895" s="97"/>
    </row>
    <row r="3896" spans="8:14" x14ac:dyDescent="0.25">
      <c r="H3896" s="294"/>
      <c r="I3896" s="294"/>
      <c r="J3896" s="294"/>
      <c r="L3896" s="97"/>
      <c r="M3896" s="97"/>
      <c r="N3896" s="97"/>
    </row>
    <row r="3897" spans="8:14" x14ac:dyDescent="0.25">
      <c r="H3897" s="294"/>
      <c r="I3897" s="294"/>
      <c r="J3897" s="294"/>
      <c r="L3897" s="97"/>
      <c r="M3897" s="97"/>
      <c r="N3897" s="97"/>
    </row>
    <row r="3898" spans="8:14" x14ac:dyDescent="0.25">
      <c r="H3898" s="294"/>
      <c r="I3898" s="294"/>
      <c r="J3898" s="294"/>
      <c r="L3898" s="97"/>
      <c r="M3898" s="97"/>
      <c r="N3898" s="97"/>
    </row>
    <row r="3899" spans="8:14" x14ac:dyDescent="0.25">
      <c r="H3899" s="294"/>
      <c r="I3899" s="294"/>
      <c r="J3899" s="294"/>
      <c r="L3899" s="97"/>
      <c r="M3899" s="97"/>
      <c r="N3899" s="97"/>
    </row>
    <row r="3900" spans="8:14" x14ac:dyDescent="0.25">
      <c r="H3900" s="294"/>
      <c r="I3900" s="294"/>
      <c r="J3900" s="294"/>
      <c r="L3900" s="97"/>
      <c r="M3900" s="97"/>
      <c r="N3900" s="97"/>
    </row>
    <row r="3901" spans="8:14" x14ac:dyDescent="0.25">
      <c r="H3901" s="294"/>
      <c r="I3901" s="294"/>
      <c r="J3901" s="294"/>
      <c r="L3901" s="97"/>
      <c r="M3901" s="97"/>
      <c r="N3901" s="97"/>
    </row>
    <row r="3902" spans="8:14" x14ac:dyDescent="0.25">
      <c r="H3902" s="294"/>
      <c r="I3902" s="294"/>
      <c r="J3902" s="294"/>
      <c r="L3902" s="97"/>
      <c r="M3902" s="97"/>
      <c r="N3902" s="97"/>
    </row>
    <row r="3903" spans="8:14" x14ac:dyDescent="0.25">
      <c r="H3903" s="294"/>
      <c r="I3903" s="294"/>
      <c r="J3903" s="294"/>
      <c r="L3903" s="97"/>
      <c r="M3903" s="97"/>
      <c r="N3903" s="97"/>
    </row>
    <row r="3904" spans="8:14" x14ac:dyDescent="0.25">
      <c r="H3904" s="294"/>
      <c r="I3904" s="294"/>
      <c r="J3904" s="294"/>
      <c r="L3904" s="97"/>
      <c r="M3904" s="97"/>
      <c r="N3904" s="97"/>
    </row>
    <row r="3905" spans="8:14" x14ac:dyDescent="0.25">
      <c r="H3905" s="294"/>
      <c r="I3905" s="294"/>
      <c r="J3905" s="294"/>
      <c r="L3905" s="97"/>
      <c r="M3905" s="97"/>
      <c r="N3905" s="97"/>
    </row>
    <row r="3906" spans="8:14" x14ac:dyDescent="0.25">
      <c r="H3906" s="294"/>
      <c r="I3906" s="294"/>
      <c r="J3906" s="294"/>
      <c r="L3906" s="97"/>
      <c r="M3906" s="97"/>
      <c r="N3906" s="97"/>
    </row>
    <row r="3907" spans="8:14" x14ac:dyDescent="0.25">
      <c r="H3907" s="294"/>
      <c r="I3907" s="294"/>
      <c r="J3907" s="294"/>
      <c r="L3907" s="97"/>
      <c r="M3907" s="97"/>
      <c r="N3907" s="97"/>
    </row>
    <row r="3908" spans="8:14" x14ac:dyDescent="0.25">
      <c r="H3908" s="294"/>
      <c r="I3908" s="294"/>
      <c r="J3908" s="294"/>
      <c r="L3908" s="97"/>
      <c r="M3908" s="97"/>
      <c r="N3908" s="97"/>
    </row>
    <row r="3909" spans="8:14" x14ac:dyDescent="0.25">
      <c r="H3909" s="294"/>
      <c r="I3909" s="294"/>
      <c r="J3909" s="294"/>
      <c r="L3909" s="97"/>
      <c r="M3909" s="97"/>
      <c r="N3909" s="97"/>
    </row>
    <row r="3910" spans="8:14" x14ac:dyDescent="0.25">
      <c r="H3910" s="294"/>
      <c r="I3910" s="294"/>
      <c r="J3910" s="294"/>
      <c r="L3910" s="97"/>
      <c r="M3910" s="97"/>
      <c r="N3910" s="97"/>
    </row>
    <row r="3911" spans="8:14" x14ac:dyDescent="0.25">
      <c r="H3911" s="294"/>
      <c r="I3911" s="294"/>
      <c r="J3911" s="294"/>
      <c r="L3911" s="97"/>
      <c r="M3911" s="97"/>
      <c r="N3911" s="97"/>
    </row>
    <row r="3912" spans="8:14" x14ac:dyDescent="0.25">
      <c r="H3912" s="294"/>
      <c r="I3912" s="294"/>
      <c r="J3912" s="294"/>
      <c r="L3912" s="97"/>
      <c r="M3912" s="97"/>
      <c r="N3912" s="97"/>
    </row>
    <row r="3913" spans="8:14" x14ac:dyDescent="0.25">
      <c r="H3913" s="294"/>
      <c r="I3913" s="294"/>
      <c r="J3913" s="294"/>
      <c r="L3913" s="97"/>
      <c r="M3913" s="97"/>
      <c r="N3913" s="97"/>
    </row>
    <row r="3914" spans="8:14" x14ac:dyDescent="0.25">
      <c r="H3914" s="294"/>
      <c r="I3914" s="294"/>
      <c r="J3914" s="294"/>
      <c r="L3914" s="97"/>
      <c r="M3914" s="97"/>
      <c r="N3914" s="97"/>
    </row>
    <row r="3915" spans="8:14" x14ac:dyDescent="0.25">
      <c r="H3915" s="294"/>
      <c r="I3915" s="294"/>
      <c r="J3915" s="294"/>
      <c r="L3915" s="97"/>
      <c r="M3915" s="97"/>
      <c r="N3915" s="97"/>
    </row>
    <row r="3916" spans="8:14" x14ac:dyDescent="0.25">
      <c r="H3916" s="294"/>
      <c r="I3916" s="294"/>
      <c r="J3916" s="294"/>
      <c r="L3916" s="97"/>
      <c r="M3916" s="97"/>
      <c r="N3916" s="97"/>
    </row>
    <row r="3917" spans="8:14" x14ac:dyDescent="0.25">
      <c r="H3917" s="294"/>
      <c r="I3917" s="294"/>
      <c r="J3917" s="294"/>
      <c r="L3917" s="97"/>
      <c r="M3917" s="97"/>
      <c r="N3917" s="97"/>
    </row>
    <row r="3918" spans="8:14" x14ac:dyDescent="0.25">
      <c r="H3918" s="294"/>
      <c r="I3918" s="294"/>
      <c r="J3918" s="294"/>
      <c r="L3918" s="97"/>
      <c r="M3918" s="97"/>
      <c r="N3918" s="97"/>
    </row>
    <row r="3919" spans="8:14" x14ac:dyDescent="0.25">
      <c r="H3919" s="294"/>
      <c r="I3919" s="294"/>
      <c r="J3919" s="294"/>
      <c r="L3919" s="97"/>
      <c r="M3919" s="97"/>
      <c r="N3919" s="97"/>
    </row>
    <row r="3920" spans="8:14" x14ac:dyDescent="0.25">
      <c r="H3920" s="294"/>
      <c r="I3920" s="294"/>
      <c r="J3920" s="294"/>
      <c r="L3920" s="97"/>
      <c r="M3920" s="97"/>
      <c r="N3920" s="97"/>
    </row>
    <row r="3921" spans="8:14" x14ac:dyDescent="0.25">
      <c r="H3921" s="294"/>
      <c r="I3921" s="294"/>
      <c r="J3921" s="294"/>
      <c r="L3921" s="97"/>
      <c r="M3921" s="97"/>
      <c r="N3921" s="97"/>
    </row>
    <row r="3922" spans="8:14" x14ac:dyDescent="0.25">
      <c r="H3922" s="294"/>
      <c r="I3922" s="294"/>
      <c r="J3922" s="294"/>
      <c r="L3922" s="97"/>
      <c r="M3922" s="97"/>
      <c r="N3922" s="97"/>
    </row>
    <row r="3923" spans="8:14" x14ac:dyDescent="0.25">
      <c r="H3923" s="294"/>
      <c r="I3923" s="294"/>
      <c r="J3923" s="294"/>
      <c r="L3923" s="97"/>
      <c r="M3923" s="97"/>
      <c r="N3923" s="97"/>
    </row>
    <row r="3924" spans="8:14" x14ac:dyDescent="0.25">
      <c r="H3924" s="294"/>
      <c r="I3924" s="294"/>
      <c r="J3924" s="294"/>
      <c r="L3924" s="97"/>
      <c r="M3924" s="97"/>
      <c r="N3924" s="97"/>
    </row>
    <row r="3925" spans="8:14" x14ac:dyDescent="0.25">
      <c r="H3925" s="294"/>
      <c r="I3925" s="294"/>
      <c r="J3925" s="294"/>
      <c r="L3925" s="97"/>
      <c r="M3925" s="97"/>
      <c r="N3925" s="97"/>
    </row>
    <row r="3926" spans="8:14" x14ac:dyDescent="0.25">
      <c r="H3926" s="294"/>
      <c r="I3926" s="294"/>
      <c r="J3926" s="294"/>
      <c r="L3926" s="97"/>
      <c r="M3926" s="97"/>
      <c r="N3926" s="97"/>
    </row>
    <row r="3927" spans="8:14" x14ac:dyDescent="0.25">
      <c r="H3927" s="294"/>
      <c r="I3927" s="294"/>
      <c r="J3927" s="294"/>
      <c r="L3927" s="97"/>
      <c r="M3927" s="97"/>
      <c r="N3927" s="97"/>
    </row>
    <row r="3928" spans="8:14" x14ac:dyDescent="0.25">
      <c r="H3928" s="294"/>
      <c r="I3928" s="294"/>
      <c r="J3928" s="294"/>
      <c r="L3928" s="97"/>
      <c r="M3928" s="97"/>
      <c r="N3928" s="97"/>
    </row>
    <row r="3929" spans="8:14" x14ac:dyDescent="0.25">
      <c r="H3929" s="294"/>
      <c r="I3929" s="294"/>
      <c r="J3929" s="294"/>
      <c r="L3929" s="97"/>
      <c r="M3929" s="97"/>
      <c r="N3929" s="97"/>
    </row>
    <row r="3930" spans="8:14" x14ac:dyDescent="0.25">
      <c r="H3930" s="294"/>
      <c r="I3930" s="294"/>
      <c r="J3930" s="294"/>
      <c r="L3930" s="97"/>
      <c r="M3930" s="97"/>
      <c r="N3930" s="97"/>
    </row>
    <row r="3931" spans="8:14" x14ac:dyDescent="0.25">
      <c r="H3931" s="294"/>
      <c r="I3931" s="294"/>
      <c r="J3931" s="294"/>
      <c r="L3931" s="97"/>
      <c r="M3931" s="97"/>
      <c r="N3931" s="97"/>
    </row>
    <row r="3932" spans="8:14" x14ac:dyDescent="0.25">
      <c r="H3932" s="294"/>
      <c r="I3932" s="294"/>
      <c r="J3932" s="294"/>
      <c r="L3932" s="97"/>
      <c r="M3932" s="97"/>
      <c r="N3932" s="97"/>
    </row>
    <row r="3933" spans="8:14" x14ac:dyDescent="0.25">
      <c r="H3933" s="294"/>
      <c r="I3933" s="294"/>
      <c r="J3933" s="294"/>
      <c r="L3933" s="97"/>
      <c r="M3933" s="97"/>
      <c r="N3933" s="97"/>
    </row>
    <row r="3934" spans="8:14" x14ac:dyDescent="0.25">
      <c r="H3934" s="294"/>
      <c r="I3934" s="294"/>
      <c r="J3934" s="294"/>
      <c r="L3934" s="97"/>
      <c r="M3934" s="97"/>
      <c r="N3934" s="97"/>
    </row>
    <row r="3935" spans="8:14" x14ac:dyDescent="0.25">
      <c r="H3935" s="294"/>
      <c r="I3935" s="294"/>
      <c r="J3935" s="294"/>
      <c r="L3935" s="97"/>
      <c r="M3935" s="97"/>
      <c r="N3935" s="97"/>
    </row>
    <row r="3936" spans="8:14" x14ac:dyDescent="0.25">
      <c r="H3936" s="294"/>
      <c r="I3936" s="294"/>
      <c r="J3936" s="294"/>
      <c r="L3936" s="97"/>
      <c r="M3936" s="97"/>
      <c r="N3936" s="97"/>
    </row>
    <row r="3937" spans="8:14" x14ac:dyDescent="0.25">
      <c r="H3937" s="294"/>
      <c r="I3937" s="294"/>
      <c r="J3937" s="294"/>
      <c r="L3937" s="97"/>
      <c r="M3937" s="97"/>
      <c r="N3937" s="97"/>
    </row>
    <row r="3938" spans="8:14" x14ac:dyDescent="0.25">
      <c r="H3938" s="294"/>
      <c r="I3938" s="294"/>
      <c r="J3938" s="294"/>
      <c r="L3938" s="97"/>
      <c r="M3938" s="97"/>
      <c r="N3938" s="97"/>
    </row>
    <row r="3939" spans="8:14" x14ac:dyDescent="0.25">
      <c r="H3939" s="294"/>
      <c r="I3939" s="294"/>
      <c r="J3939" s="294"/>
      <c r="L3939" s="97"/>
      <c r="M3939" s="97"/>
      <c r="N3939" s="97"/>
    </row>
    <row r="3940" spans="8:14" x14ac:dyDescent="0.25">
      <c r="H3940" s="294"/>
      <c r="I3940" s="294"/>
      <c r="J3940" s="294"/>
      <c r="L3940" s="97"/>
      <c r="M3940" s="97"/>
      <c r="N3940" s="97"/>
    </row>
    <row r="3941" spans="8:14" x14ac:dyDescent="0.25">
      <c r="H3941" s="294"/>
      <c r="I3941" s="294"/>
      <c r="J3941" s="294"/>
      <c r="L3941" s="97"/>
      <c r="M3941" s="97"/>
      <c r="N3941" s="97"/>
    </row>
    <row r="3942" spans="8:14" x14ac:dyDescent="0.25">
      <c r="H3942" s="294"/>
      <c r="I3942" s="294"/>
      <c r="J3942" s="294"/>
      <c r="L3942" s="97"/>
      <c r="M3942" s="97"/>
      <c r="N3942" s="97"/>
    </row>
    <row r="3943" spans="8:14" x14ac:dyDescent="0.25">
      <c r="H3943" s="294"/>
      <c r="I3943" s="294"/>
      <c r="J3943" s="294"/>
      <c r="L3943" s="97"/>
      <c r="M3943" s="97"/>
      <c r="N3943" s="97"/>
    </row>
    <row r="3944" spans="8:14" x14ac:dyDescent="0.25">
      <c r="H3944" s="294"/>
      <c r="I3944" s="294"/>
      <c r="J3944" s="294"/>
      <c r="L3944" s="97"/>
      <c r="M3944" s="97"/>
      <c r="N3944" s="97"/>
    </row>
    <row r="3945" spans="8:14" x14ac:dyDescent="0.25">
      <c r="H3945" s="294"/>
      <c r="I3945" s="294"/>
      <c r="J3945" s="294"/>
      <c r="L3945" s="97"/>
      <c r="M3945" s="97"/>
      <c r="N3945" s="97"/>
    </row>
    <row r="3946" spans="8:14" x14ac:dyDescent="0.25">
      <c r="H3946" s="294"/>
      <c r="I3946" s="294"/>
      <c r="J3946" s="294"/>
      <c r="L3946" s="97"/>
      <c r="M3946" s="97"/>
      <c r="N3946" s="97"/>
    </row>
    <row r="3947" spans="8:14" x14ac:dyDescent="0.25">
      <c r="H3947" s="294"/>
      <c r="I3947" s="294"/>
      <c r="J3947" s="294"/>
      <c r="L3947" s="97"/>
      <c r="M3947" s="97"/>
      <c r="N3947" s="97"/>
    </row>
    <row r="3948" spans="8:14" x14ac:dyDescent="0.25">
      <c r="H3948" s="294"/>
      <c r="I3948" s="294"/>
      <c r="J3948" s="294"/>
      <c r="L3948" s="97"/>
      <c r="M3948" s="97"/>
      <c r="N3948" s="97"/>
    </row>
    <row r="3949" spans="8:14" x14ac:dyDescent="0.25">
      <c r="H3949" s="294"/>
      <c r="I3949" s="294"/>
      <c r="J3949" s="294"/>
      <c r="L3949" s="97"/>
      <c r="M3949" s="97"/>
      <c r="N3949" s="97"/>
    </row>
    <row r="3950" spans="8:14" x14ac:dyDescent="0.25">
      <c r="H3950" s="294"/>
      <c r="I3950" s="294"/>
      <c r="J3950" s="294"/>
      <c r="L3950" s="97"/>
      <c r="M3950" s="97"/>
      <c r="N3950" s="97"/>
    </row>
    <row r="3951" spans="8:14" x14ac:dyDescent="0.25">
      <c r="H3951" s="294"/>
      <c r="I3951" s="294"/>
      <c r="J3951" s="294"/>
      <c r="L3951" s="97"/>
      <c r="M3951" s="97"/>
      <c r="N3951" s="97"/>
    </row>
    <row r="3952" spans="8:14" x14ac:dyDescent="0.25">
      <c r="H3952" s="294"/>
      <c r="I3952" s="294"/>
      <c r="J3952" s="294"/>
      <c r="L3952" s="97"/>
      <c r="M3952" s="97"/>
      <c r="N3952" s="97"/>
    </row>
    <row r="3953" spans="8:14" x14ac:dyDescent="0.25">
      <c r="H3953" s="294"/>
      <c r="I3953" s="294"/>
      <c r="J3953" s="294"/>
      <c r="L3953" s="97"/>
      <c r="M3953" s="97"/>
      <c r="N3953" s="97"/>
    </row>
    <row r="3954" spans="8:14" x14ac:dyDescent="0.25">
      <c r="H3954" s="294"/>
      <c r="I3954" s="294"/>
      <c r="J3954" s="294"/>
      <c r="L3954" s="97"/>
      <c r="M3954" s="97"/>
      <c r="N3954" s="97"/>
    </row>
    <row r="3955" spans="8:14" x14ac:dyDescent="0.25">
      <c r="H3955" s="294"/>
      <c r="I3955" s="294"/>
      <c r="J3955" s="294"/>
      <c r="L3955" s="97"/>
      <c r="M3955" s="97"/>
      <c r="N3955" s="97"/>
    </row>
    <row r="3956" spans="8:14" x14ac:dyDescent="0.25">
      <c r="H3956" s="294"/>
      <c r="I3956" s="294"/>
      <c r="J3956" s="294"/>
      <c r="L3956" s="97"/>
      <c r="M3956" s="97"/>
      <c r="N3956" s="97"/>
    </row>
    <row r="3957" spans="8:14" x14ac:dyDescent="0.25">
      <c r="H3957" s="294"/>
      <c r="I3957" s="294"/>
      <c r="J3957" s="294"/>
      <c r="L3957" s="97"/>
      <c r="M3957" s="97"/>
      <c r="N3957" s="97"/>
    </row>
    <row r="3958" spans="8:14" x14ac:dyDescent="0.25">
      <c r="H3958" s="294"/>
      <c r="I3958" s="294"/>
      <c r="J3958" s="294"/>
      <c r="L3958" s="97"/>
      <c r="M3958" s="97"/>
      <c r="N3958" s="97"/>
    </row>
    <row r="3959" spans="8:14" x14ac:dyDescent="0.25">
      <c r="H3959" s="294"/>
      <c r="I3959" s="294"/>
      <c r="J3959" s="294"/>
      <c r="L3959" s="97"/>
      <c r="M3959" s="97"/>
      <c r="N3959" s="97"/>
    </row>
    <row r="3960" spans="8:14" x14ac:dyDescent="0.25">
      <c r="H3960" s="294"/>
      <c r="I3960" s="294"/>
      <c r="J3960" s="294"/>
      <c r="L3960" s="97"/>
      <c r="M3960" s="97"/>
      <c r="N3960" s="97"/>
    </row>
    <row r="3961" spans="8:14" x14ac:dyDescent="0.25">
      <c r="H3961" s="294"/>
      <c r="I3961" s="294"/>
      <c r="J3961" s="294"/>
      <c r="L3961" s="97"/>
      <c r="M3961" s="97"/>
      <c r="N3961" s="97"/>
    </row>
    <row r="3962" spans="8:14" x14ac:dyDescent="0.25">
      <c r="H3962" s="294"/>
      <c r="I3962" s="294"/>
      <c r="J3962" s="294"/>
      <c r="L3962" s="97"/>
      <c r="M3962" s="97"/>
      <c r="N3962" s="97"/>
    </row>
    <row r="3963" spans="8:14" x14ac:dyDescent="0.25">
      <c r="H3963" s="294"/>
      <c r="I3963" s="294"/>
      <c r="J3963" s="294"/>
      <c r="L3963" s="97"/>
      <c r="M3963" s="97"/>
      <c r="N3963" s="97"/>
    </row>
    <row r="3964" spans="8:14" x14ac:dyDescent="0.25">
      <c r="H3964" s="294"/>
      <c r="I3964" s="294"/>
      <c r="J3964" s="294"/>
      <c r="L3964" s="97"/>
      <c r="M3964" s="97"/>
      <c r="N3964" s="97"/>
    </row>
    <row r="3965" spans="8:14" x14ac:dyDescent="0.25">
      <c r="H3965" s="294"/>
      <c r="I3965" s="294"/>
      <c r="J3965" s="294"/>
      <c r="L3965" s="97"/>
      <c r="M3965" s="97"/>
      <c r="N3965" s="97"/>
    </row>
    <row r="3966" spans="8:14" x14ac:dyDescent="0.25">
      <c r="H3966" s="294"/>
      <c r="I3966" s="294"/>
      <c r="J3966" s="294"/>
      <c r="L3966" s="97"/>
      <c r="M3966" s="97"/>
      <c r="N3966" s="97"/>
    </row>
    <row r="3967" spans="8:14" x14ac:dyDescent="0.25">
      <c r="H3967" s="294"/>
      <c r="I3967" s="294"/>
      <c r="J3967" s="294"/>
      <c r="L3967" s="97"/>
      <c r="M3967" s="97"/>
      <c r="N3967" s="97"/>
    </row>
    <row r="3968" spans="8:14" x14ac:dyDescent="0.25">
      <c r="H3968" s="294"/>
      <c r="I3968" s="294"/>
      <c r="J3968" s="294"/>
      <c r="L3968" s="97"/>
      <c r="M3968" s="97"/>
      <c r="N3968" s="97"/>
    </row>
    <row r="3969" spans="8:14" x14ac:dyDescent="0.25">
      <c r="H3969" s="294"/>
      <c r="I3969" s="294"/>
      <c r="J3969" s="294"/>
      <c r="L3969" s="97"/>
      <c r="M3969" s="97"/>
      <c r="N3969" s="97"/>
    </row>
    <row r="3970" spans="8:14" x14ac:dyDescent="0.25">
      <c r="H3970" s="294"/>
      <c r="I3970" s="294"/>
      <c r="J3970" s="294"/>
      <c r="L3970" s="97"/>
      <c r="M3970" s="97"/>
      <c r="N3970" s="97"/>
    </row>
    <row r="3971" spans="8:14" x14ac:dyDescent="0.25">
      <c r="H3971" s="294"/>
      <c r="I3971" s="294"/>
      <c r="J3971" s="294"/>
      <c r="L3971" s="97"/>
      <c r="M3971" s="97"/>
      <c r="N3971" s="97"/>
    </row>
    <row r="3972" spans="8:14" x14ac:dyDescent="0.25">
      <c r="H3972" s="294"/>
      <c r="I3972" s="294"/>
      <c r="J3972" s="294"/>
      <c r="L3972" s="97"/>
      <c r="M3972" s="97"/>
      <c r="N3972" s="97"/>
    </row>
    <row r="3973" spans="8:14" x14ac:dyDescent="0.25">
      <c r="H3973" s="294"/>
      <c r="I3973" s="294"/>
      <c r="J3973" s="294"/>
      <c r="L3973" s="97"/>
      <c r="M3973" s="97"/>
      <c r="N3973" s="97"/>
    </row>
    <row r="3974" spans="8:14" x14ac:dyDescent="0.25">
      <c r="H3974" s="294"/>
      <c r="I3974" s="294"/>
      <c r="J3974" s="294"/>
      <c r="L3974" s="97"/>
      <c r="M3974" s="97"/>
      <c r="N3974" s="97"/>
    </row>
    <row r="3975" spans="8:14" x14ac:dyDescent="0.25">
      <c r="H3975" s="294"/>
      <c r="I3975" s="294"/>
      <c r="J3975" s="294"/>
      <c r="L3975" s="97"/>
      <c r="M3975" s="97"/>
      <c r="N3975" s="97"/>
    </row>
    <row r="3976" spans="8:14" x14ac:dyDescent="0.25">
      <c r="H3976" s="294"/>
      <c r="I3976" s="294"/>
      <c r="J3976" s="294"/>
      <c r="L3976" s="97"/>
      <c r="M3976" s="97"/>
      <c r="N3976" s="97"/>
    </row>
    <row r="3977" spans="8:14" x14ac:dyDescent="0.25">
      <c r="H3977" s="294"/>
      <c r="I3977" s="294"/>
      <c r="J3977" s="294"/>
      <c r="L3977" s="97"/>
      <c r="M3977" s="97"/>
      <c r="N3977" s="97"/>
    </row>
    <row r="3978" spans="8:14" x14ac:dyDescent="0.25">
      <c r="H3978" s="294"/>
      <c r="I3978" s="294"/>
      <c r="J3978" s="294"/>
      <c r="L3978" s="97"/>
      <c r="M3978" s="97"/>
      <c r="N3978" s="97"/>
    </row>
    <row r="3979" spans="8:14" x14ac:dyDescent="0.25">
      <c r="H3979" s="294"/>
      <c r="I3979" s="294"/>
      <c r="J3979" s="294"/>
      <c r="L3979" s="97"/>
      <c r="M3979" s="97"/>
      <c r="N3979" s="97"/>
    </row>
    <row r="3980" spans="8:14" x14ac:dyDescent="0.25">
      <c r="H3980" s="294"/>
      <c r="I3980" s="294"/>
      <c r="J3980" s="294"/>
      <c r="L3980" s="97"/>
      <c r="M3980" s="97"/>
      <c r="N3980" s="97"/>
    </row>
    <row r="3981" spans="8:14" x14ac:dyDescent="0.25">
      <c r="H3981" s="294"/>
      <c r="I3981" s="294"/>
      <c r="J3981" s="294"/>
      <c r="L3981" s="97"/>
      <c r="M3981" s="97"/>
      <c r="N3981" s="97"/>
    </row>
    <row r="3982" spans="8:14" x14ac:dyDescent="0.25">
      <c r="H3982" s="294"/>
      <c r="I3982" s="294"/>
      <c r="J3982" s="294"/>
      <c r="L3982" s="97"/>
      <c r="M3982" s="97"/>
      <c r="N3982" s="97"/>
    </row>
    <row r="3983" spans="8:14" x14ac:dyDescent="0.25">
      <c r="H3983" s="294"/>
      <c r="I3983" s="294"/>
      <c r="J3983" s="294"/>
      <c r="L3983" s="97"/>
      <c r="M3983" s="97"/>
      <c r="N3983" s="97"/>
    </row>
    <row r="3984" spans="8:14" x14ac:dyDescent="0.25">
      <c r="H3984" s="294"/>
      <c r="I3984" s="294"/>
      <c r="J3984" s="294"/>
      <c r="L3984" s="97"/>
      <c r="M3984" s="97"/>
      <c r="N3984" s="97"/>
    </row>
    <row r="3985" spans="8:14" x14ac:dyDescent="0.25">
      <c r="H3985" s="294"/>
      <c r="I3985" s="294"/>
      <c r="J3985" s="294"/>
      <c r="L3985" s="97"/>
      <c r="M3985" s="97"/>
      <c r="N3985" s="97"/>
    </row>
    <row r="3986" spans="8:14" x14ac:dyDescent="0.25">
      <c r="H3986" s="294"/>
      <c r="I3986" s="294"/>
      <c r="J3986" s="294"/>
      <c r="L3986" s="97"/>
      <c r="M3986" s="97"/>
      <c r="N3986" s="97"/>
    </row>
    <row r="3987" spans="8:14" x14ac:dyDescent="0.25">
      <c r="H3987" s="294"/>
      <c r="I3987" s="294"/>
      <c r="J3987" s="294"/>
      <c r="L3987" s="97"/>
      <c r="M3987" s="97"/>
      <c r="N3987" s="97"/>
    </row>
    <row r="3988" spans="8:14" x14ac:dyDescent="0.25">
      <c r="H3988" s="294"/>
      <c r="I3988" s="294"/>
      <c r="J3988" s="294"/>
      <c r="L3988" s="97"/>
      <c r="M3988" s="97"/>
      <c r="N3988" s="97"/>
    </row>
    <row r="3989" spans="8:14" x14ac:dyDescent="0.25">
      <c r="H3989" s="294"/>
      <c r="I3989" s="294"/>
      <c r="J3989" s="294"/>
      <c r="L3989" s="97"/>
      <c r="M3989" s="97"/>
      <c r="N3989" s="97"/>
    </row>
    <row r="3990" spans="8:14" x14ac:dyDescent="0.25">
      <c r="H3990" s="294"/>
      <c r="I3990" s="294"/>
      <c r="J3990" s="294"/>
      <c r="L3990" s="97"/>
      <c r="M3990" s="97"/>
      <c r="N3990" s="97"/>
    </row>
    <row r="3991" spans="8:14" x14ac:dyDescent="0.25">
      <c r="H3991" s="294"/>
      <c r="I3991" s="294"/>
      <c r="J3991" s="294"/>
      <c r="L3991" s="97"/>
      <c r="M3991" s="97"/>
      <c r="N3991" s="97"/>
    </row>
    <row r="3992" spans="8:14" x14ac:dyDescent="0.25">
      <c r="H3992" s="294"/>
      <c r="I3992" s="294"/>
      <c r="J3992" s="294"/>
      <c r="L3992" s="97"/>
      <c r="M3992" s="97"/>
      <c r="N3992" s="97"/>
    </row>
    <row r="3993" spans="8:14" x14ac:dyDescent="0.25">
      <c r="H3993" s="294"/>
      <c r="I3993" s="294"/>
      <c r="J3993" s="294"/>
      <c r="L3993" s="97"/>
      <c r="M3993" s="97"/>
      <c r="N3993" s="97"/>
    </row>
    <row r="3994" spans="8:14" x14ac:dyDescent="0.25">
      <c r="H3994" s="294"/>
      <c r="I3994" s="294"/>
      <c r="J3994" s="294"/>
      <c r="L3994" s="97"/>
      <c r="M3994" s="97"/>
      <c r="N3994" s="97"/>
    </row>
    <row r="3995" spans="8:14" x14ac:dyDescent="0.25">
      <c r="H3995" s="294"/>
      <c r="I3995" s="294"/>
      <c r="J3995" s="294"/>
      <c r="L3995" s="97"/>
      <c r="M3995" s="97"/>
      <c r="N3995" s="97"/>
    </row>
    <row r="3996" spans="8:14" x14ac:dyDescent="0.25">
      <c r="H3996" s="294"/>
      <c r="I3996" s="294"/>
      <c r="J3996" s="294"/>
      <c r="L3996" s="97"/>
      <c r="M3996" s="97"/>
      <c r="N3996" s="97"/>
    </row>
    <row r="3997" spans="8:14" x14ac:dyDescent="0.25">
      <c r="H3997" s="294"/>
      <c r="I3997" s="294"/>
      <c r="J3997" s="294"/>
      <c r="L3997" s="97"/>
      <c r="M3997" s="97"/>
      <c r="N3997" s="97"/>
    </row>
    <row r="3998" spans="8:14" x14ac:dyDescent="0.25">
      <c r="H3998" s="294"/>
      <c r="I3998" s="294"/>
      <c r="J3998" s="294"/>
      <c r="L3998" s="97"/>
      <c r="M3998" s="97"/>
      <c r="N3998" s="97"/>
    </row>
    <row r="3999" spans="8:14" x14ac:dyDescent="0.25">
      <c r="H3999" s="294"/>
      <c r="I3999" s="294"/>
      <c r="J3999" s="294"/>
      <c r="L3999" s="97"/>
      <c r="M3999" s="97"/>
      <c r="N3999" s="97"/>
    </row>
    <row r="4000" spans="8:14" x14ac:dyDescent="0.25">
      <c r="H4000" s="294"/>
      <c r="I4000" s="294"/>
      <c r="J4000" s="294"/>
      <c r="L4000" s="97"/>
      <c r="M4000" s="97"/>
      <c r="N4000" s="97"/>
    </row>
    <row r="4001" spans="8:14" x14ac:dyDescent="0.25">
      <c r="H4001" s="294"/>
      <c r="I4001" s="294"/>
      <c r="J4001" s="294"/>
      <c r="L4001" s="97"/>
      <c r="M4001" s="97"/>
      <c r="N4001" s="97"/>
    </row>
    <row r="4002" spans="8:14" x14ac:dyDescent="0.25">
      <c r="H4002" s="294"/>
      <c r="I4002" s="294"/>
      <c r="J4002" s="294"/>
      <c r="L4002" s="97"/>
      <c r="M4002" s="97"/>
      <c r="N4002" s="97"/>
    </row>
    <row r="4003" spans="8:14" x14ac:dyDescent="0.25">
      <c r="H4003" s="294"/>
      <c r="I4003" s="294"/>
      <c r="J4003" s="294"/>
      <c r="L4003" s="97"/>
      <c r="M4003" s="97"/>
      <c r="N4003" s="97"/>
    </row>
    <row r="4004" spans="8:14" x14ac:dyDescent="0.25">
      <c r="H4004" s="294"/>
      <c r="I4004" s="294"/>
      <c r="J4004" s="294"/>
      <c r="L4004" s="97"/>
      <c r="M4004" s="97"/>
      <c r="N4004" s="97"/>
    </row>
    <row r="4005" spans="8:14" x14ac:dyDescent="0.25">
      <c r="H4005" s="294"/>
      <c r="I4005" s="294"/>
      <c r="J4005" s="294"/>
      <c r="L4005" s="97"/>
      <c r="M4005" s="97"/>
      <c r="N4005" s="97"/>
    </row>
    <row r="4006" spans="8:14" x14ac:dyDescent="0.25">
      <c r="H4006" s="294"/>
      <c r="I4006" s="294"/>
      <c r="J4006" s="294"/>
      <c r="L4006" s="97"/>
      <c r="M4006" s="97"/>
      <c r="N4006" s="97"/>
    </row>
    <row r="4007" spans="8:14" x14ac:dyDescent="0.25">
      <c r="H4007" s="294"/>
      <c r="I4007" s="294"/>
      <c r="J4007" s="294"/>
      <c r="L4007" s="97"/>
      <c r="M4007" s="97"/>
      <c r="N4007" s="97"/>
    </row>
    <row r="4008" spans="8:14" x14ac:dyDescent="0.25">
      <c r="H4008" s="294"/>
      <c r="I4008" s="294"/>
      <c r="J4008" s="294"/>
      <c r="L4008" s="97"/>
      <c r="M4008" s="97"/>
      <c r="N4008" s="97"/>
    </row>
    <row r="4009" spans="8:14" x14ac:dyDescent="0.25">
      <c r="H4009" s="294"/>
      <c r="I4009" s="294"/>
      <c r="J4009" s="294"/>
      <c r="L4009" s="97"/>
      <c r="M4009" s="97"/>
      <c r="N4009" s="97"/>
    </row>
    <row r="4010" spans="8:14" x14ac:dyDescent="0.25">
      <c r="H4010" s="294"/>
      <c r="I4010" s="294"/>
      <c r="J4010" s="294"/>
      <c r="L4010" s="97"/>
      <c r="M4010" s="97"/>
      <c r="N4010" s="97"/>
    </row>
    <row r="4011" spans="8:14" x14ac:dyDescent="0.25">
      <c r="H4011" s="294"/>
      <c r="I4011" s="294"/>
      <c r="J4011" s="294"/>
      <c r="L4011" s="97"/>
      <c r="M4011" s="97"/>
      <c r="N4011" s="97"/>
    </row>
    <row r="4012" spans="8:14" x14ac:dyDescent="0.25">
      <c r="H4012" s="294"/>
      <c r="I4012" s="294"/>
      <c r="J4012" s="294"/>
      <c r="L4012" s="97"/>
      <c r="M4012" s="97"/>
      <c r="N4012" s="97"/>
    </row>
    <row r="4013" spans="8:14" x14ac:dyDescent="0.25">
      <c r="H4013" s="294"/>
      <c r="I4013" s="294"/>
      <c r="J4013" s="294"/>
      <c r="L4013" s="97"/>
      <c r="M4013" s="97"/>
      <c r="N4013" s="97"/>
    </row>
    <row r="4014" spans="8:14" x14ac:dyDescent="0.25">
      <c r="H4014" s="294"/>
      <c r="I4014" s="294"/>
      <c r="J4014" s="294"/>
      <c r="L4014" s="97"/>
      <c r="M4014" s="97"/>
      <c r="N4014" s="97"/>
    </row>
    <row r="4015" spans="8:14" x14ac:dyDescent="0.25">
      <c r="H4015" s="294"/>
      <c r="I4015" s="294"/>
      <c r="J4015" s="294"/>
      <c r="L4015" s="97"/>
      <c r="M4015" s="97"/>
      <c r="N4015" s="97"/>
    </row>
    <row r="4016" spans="8:14" x14ac:dyDescent="0.25">
      <c r="H4016" s="294"/>
      <c r="I4016" s="294"/>
      <c r="J4016" s="294"/>
      <c r="L4016" s="97"/>
      <c r="M4016" s="97"/>
      <c r="N4016" s="97"/>
    </row>
    <row r="4017" spans="8:14" x14ac:dyDescent="0.25">
      <c r="H4017" s="294"/>
      <c r="I4017" s="294"/>
      <c r="J4017" s="294"/>
      <c r="L4017" s="97"/>
      <c r="M4017" s="97"/>
      <c r="N4017" s="97"/>
    </row>
    <row r="4018" spans="8:14" x14ac:dyDescent="0.25">
      <c r="H4018" s="294"/>
      <c r="I4018" s="294"/>
      <c r="J4018" s="294"/>
      <c r="L4018" s="97"/>
      <c r="M4018" s="97"/>
      <c r="N4018" s="97"/>
    </row>
    <row r="4019" spans="8:14" x14ac:dyDescent="0.25">
      <c r="H4019" s="294"/>
      <c r="I4019" s="294"/>
      <c r="J4019" s="294"/>
      <c r="L4019" s="97"/>
      <c r="M4019" s="97"/>
      <c r="N4019" s="97"/>
    </row>
    <row r="4020" spans="8:14" x14ac:dyDescent="0.25">
      <c r="H4020" s="294"/>
      <c r="I4020" s="294"/>
      <c r="J4020" s="294"/>
      <c r="L4020" s="97"/>
      <c r="M4020" s="97"/>
      <c r="N4020" s="97"/>
    </row>
    <row r="4021" spans="8:14" x14ac:dyDescent="0.25">
      <c r="H4021" s="294"/>
      <c r="I4021" s="294"/>
      <c r="J4021" s="294"/>
      <c r="L4021" s="97"/>
      <c r="M4021" s="97"/>
      <c r="N4021" s="97"/>
    </row>
    <row r="4022" spans="8:14" x14ac:dyDescent="0.25">
      <c r="H4022" s="294"/>
      <c r="I4022" s="294"/>
      <c r="J4022" s="294"/>
      <c r="L4022" s="97"/>
      <c r="M4022" s="97"/>
      <c r="N4022" s="97"/>
    </row>
    <row r="4023" spans="8:14" x14ac:dyDescent="0.25">
      <c r="H4023" s="294"/>
      <c r="I4023" s="294"/>
      <c r="J4023" s="294"/>
      <c r="L4023" s="97"/>
      <c r="M4023" s="97"/>
      <c r="N4023" s="97"/>
    </row>
    <row r="4024" spans="8:14" x14ac:dyDescent="0.25">
      <c r="H4024" s="294"/>
      <c r="I4024" s="294"/>
      <c r="J4024" s="294"/>
      <c r="L4024" s="97"/>
      <c r="M4024" s="97"/>
      <c r="N4024" s="97"/>
    </row>
    <row r="4025" spans="8:14" x14ac:dyDescent="0.25">
      <c r="H4025" s="294"/>
      <c r="I4025" s="294"/>
      <c r="J4025" s="294"/>
      <c r="L4025" s="97"/>
      <c r="M4025" s="97"/>
      <c r="N4025" s="97"/>
    </row>
    <row r="4026" spans="8:14" x14ac:dyDescent="0.25">
      <c r="H4026" s="294"/>
      <c r="I4026" s="294"/>
      <c r="J4026" s="294"/>
      <c r="L4026" s="97"/>
      <c r="M4026" s="97"/>
      <c r="N4026" s="97"/>
    </row>
    <row r="4027" spans="8:14" x14ac:dyDescent="0.25">
      <c r="H4027" s="294"/>
      <c r="I4027" s="294"/>
      <c r="J4027" s="294"/>
      <c r="L4027" s="97"/>
      <c r="M4027" s="97"/>
      <c r="N4027" s="97"/>
    </row>
    <row r="4028" spans="8:14" x14ac:dyDescent="0.25">
      <c r="H4028" s="294"/>
      <c r="I4028" s="294"/>
      <c r="J4028" s="294"/>
      <c r="L4028" s="97"/>
      <c r="M4028" s="97"/>
      <c r="N4028" s="97"/>
    </row>
    <row r="4029" spans="8:14" x14ac:dyDescent="0.25">
      <c r="H4029" s="294"/>
      <c r="I4029" s="294"/>
      <c r="J4029" s="294"/>
      <c r="L4029" s="97"/>
      <c r="M4029" s="97"/>
      <c r="N4029" s="97"/>
    </row>
    <row r="4030" spans="8:14" x14ac:dyDescent="0.25">
      <c r="H4030" s="294"/>
      <c r="I4030" s="294"/>
      <c r="J4030" s="294"/>
      <c r="L4030" s="97"/>
      <c r="M4030" s="97"/>
      <c r="N4030" s="97"/>
    </row>
    <row r="4031" spans="8:14" x14ac:dyDescent="0.25">
      <c r="H4031" s="294"/>
      <c r="I4031" s="294"/>
      <c r="J4031" s="294"/>
      <c r="L4031" s="97"/>
      <c r="M4031" s="97"/>
      <c r="N4031" s="97"/>
    </row>
    <row r="4032" spans="8:14" x14ac:dyDescent="0.25">
      <c r="H4032" s="294"/>
      <c r="I4032" s="294"/>
      <c r="J4032" s="294"/>
      <c r="L4032" s="97"/>
      <c r="M4032" s="97"/>
      <c r="N4032" s="97"/>
    </row>
    <row r="4033" spans="8:14" x14ac:dyDescent="0.25">
      <c r="H4033" s="294"/>
      <c r="I4033" s="294"/>
      <c r="J4033" s="294"/>
      <c r="L4033" s="97"/>
      <c r="M4033" s="97"/>
      <c r="N4033" s="97"/>
    </row>
    <row r="4034" spans="8:14" x14ac:dyDescent="0.25">
      <c r="H4034" s="294"/>
      <c r="I4034" s="294"/>
      <c r="J4034" s="294"/>
      <c r="L4034" s="97"/>
      <c r="M4034" s="97"/>
      <c r="N4034" s="97"/>
    </row>
    <row r="4035" spans="8:14" x14ac:dyDescent="0.25">
      <c r="H4035" s="294"/>
      <c r="I4035" s="294"/>
      <c r="J4035" s="294"/>
      <c r="L4035" s="97"/>
      <c r="M4035" s="97"/>
      <c r="N4035" s="97"/>
    </row>
    <row r="4036" spans="8:14" x14ac:dyDescent="0.25">
      <c r="H4036" s="294"/>
      <c r="I4036" s="294"/>
      <c r="J4036" s="294"/>
      <c r="L4036" s="97"/>
      <c r="M4036" s="97"/>
      <c r="N4036" s="97"/>
    </row>
    <row r="4037" spans="8:14" x14ac:dyDescent="0.25">
      <c r="H4037" s="294"/>
      <c r="I4037" s="294"/>
      <c r="J4037" s="294"/>
      <c r="L4037" s="97"/>
      <c r="M4037" s="97"/>
      <c r="N4037" s="97"/>
    </row>
    <row r="4038" spans="8:14" x14ac:dyDescent="0.25">
      <c r="H4038" s="294"/>
      <c r="I4038" s="294"/>
      <c r="J4038" s="294"/>
      <c r="L4038" s="97"/>
      <c r="M4038" s="97"/>
      <c r="N4038" s="97"/>
    </row>
    <row r="4039" spans="8:14" x14ac:dyDescent="0.25">
      <c r="H4039" s="294"/>
      <c r="I4039" s="294"/>
      <c r="J4039" s="294"/>
      <c r="L4039" s="97"/>
      <c r="M4039" s="97"/>
      <c r="N4039" s="97"/>
    </row>
    <row r="4040" spans="8:14" x14ac:dyDescent="0.25">
      <c r="H4040" s="294"/>
      <c r="I4040" s="294"/>
      <c r="J4040" s="294"/>
      <c r="L4040" s="97"/>
      <c r="M4040" s="97"/>
      <c r="N4040" s="97"/>
    </row>
    <row r="4041" spans="8:14" x14ac:dyDescent="0.25">
      <c r="H4041" s="294"/>
      <c r="I4041" s="294"/>
      <c r="J4041" s="294"/>
      <c r="L4041" s="97"/>
      <c r="M4041" s="97"/>
      <c r="N4041" s="97"/>
    </row>
    <row r="4042" spans="8:14" x14ac:dyDescent="0.25">
      <c r="H4042" s="294"/>
      <c r="I4042" s="294"/>
      <c r="J4042" s="294"/>
      <c r="L4042" s="97"/>
      <c r="M4042" s="97"/>
      <c r="N4042" s="97"/>
    </row>
    <row r="4043" spans="8:14" x14ac:dyDescent="0.25">
      <c r="H4043" s="294"/>
      <c r="I4043" s="294"/>
      <c r="J4043" s="294"/>
      <c r="L4043" s="97"/>
      <c r="M4043" s="97"/>
      <c r="N4043" s="97"/>
    </row>
    <row r="4044" spans="8:14" x14ac:dyDescent="0.25">
      <c r="H4044" s="294"/>
      <c r="I4044" s="294"/>
      <c r="J4044" s="294"/>
      <c r="L4044" s="97"/>
      <c r="M4044" s="97"/>
      <c r="N4044" s="97"/>
    </row>
    <row r="4045" spans="8:14" x14ac:dyDescent="0.25">
      <c r="H4045" s="294"/>
      <c r="I4045" s="294"/>
      <c r="J4045" s="294"/>
      <c r="L4045" s="97"/>
      <c r="M4045" s="97"/>
      <c r="N4045" s="97"/>
    </row>
    <row r="4046" spans="8:14" x14ac:dyDescent="0.25">
      <c r="H4046" s="294"/>
      <c r="I4046" s="294"/>
      <c r="J4046" s="294"/>
      <c r="L4046" s="97"/>
      <c r="M4046" s="97"/>
      <c r="N4046" s="97"/>
    </row>
    <row r="4047" spans="8:14" x14ac:dyDescent="0.25">
      <c r="H4047" s="294"/>
      <c r="I4047" s="294"/>
      <c r="J4047" s="294"/>
      <c r="L4047" s="97"/>
      <c r="M4047" s="97"/>
      <c r="N4047" s="97"/>
    </row>
    <row r="4048" spans="8:14" x14ac:dyDescent="0.25">
      <c r="H4048" s="294"/>
      <c r="I4048" s="294"/>
      <c r="J4048" s="294"/>
      <c r="L4048" s="97"/>
      <c r="M4048" s="97"/>
      <c r="N4048" s="97"/>
    </row>
    <row r="4049" spans="8:14" x14ac:dyDescent="0.25">
      <c r="H4049" s="294"/>
      <c r="I4049" s="294"/>
      <c r="J4049" s="294"/>
      <c r="L4049" s="97"/>
      <c r="M4049" s="97"/>
      <c r="N4049" s="97"/>
    </row>
    <row r="4050" spans="8:14" x14ac:dyDescent="0.25">
      <c r="H4050" s="294"/>
      <c r="I4050" s="294"/>
      <c r="J4050" s="294"/>
      <c r="L4050" s="97"/>
      <c r="M4050" s="97"/>
      <c r="N4050" s="97"/>
    </row>
    <row r="4051" spans="8:14" x14ac:dyDescent="0.25">
      <c r="H4051" s="294"/>
      <c r="I4051" s="294"/>
      <c r="J4051" s="294"/>
      <c r="L4051" s="97"/>
      <c r="M4051" s="97"/>
      <c r="N4051" s="97"/>
    </row>
    <row r="4052" spans="8:14" x14ac:dyDescent="0.25">
      <c r="H4052" s="294"/>
      <c r="I4052" s="294"/>
      <c r="J4052" s="294"/>
      <c r="L4052" s="97"/>
      <c r="M4052" s="97"/>
      <c r="N4052" s="97"/>
    </row>
    <row r="4053" spans="8:14" x14ac:dyDescent="0.25">
      <c r="H4053" s="294"/>
      <c r="I4053" s="294"/>
      <c r="J4053" s="294"/>
      <c r="L4053" s="97"/>
      <c r="M4053" s="97"/>
      <c r="N4053" s="97"/>
    </row>
    <row r="4054" spans="8:14" x14ac:dyDescent="0.25">
      <c r="H4054" s="294"/>
      <c r="I4054" s="294"/>
      <c r="J4054" s="294"/>
      <c r="L4054" s="97"/>
      <c r="M4054" s="97"/>
      <c r="N4054" s="97"/>
    </row>
    <row r="4055" spans="8:14" x14ac:dyDescent="0.25">
      <c r="H4055" s="294"/>
      <c r="I4055" s="294"/>
      <c r="J4055" s="294"/>
      <c r="L4055" s="97"/>
      <c r="M4055" s="97"/>
      <c r="N4055" s="97"/>
    </row>
    <row r="4056" spans="8:14" x14ac:dyDescent="0.25">
      <c r="H4056" s="294"/>
      <c r="I4056" s="294"/>
      <c r="J4056" s="294"/>
      <c r="L4056" s="97"/>
      <c r="M4056" s="97"/>
      <c r="N4056" s="97"/>
    </row>
    <row r="4057" spans="8:14" x14ac:dyDescent="0.25">
      <c r="H4057" s="294"/>
      <c r="I4057" s="294"/>
      <c r="J4057" s="294"/>
      <c r="L4057" s="97"/>
      <c r="M4057" s="97"/>
      <c r="N4057" s="97"/>
    </row>
    <row r="4058" spans="8:14" x14ac:dyDescent="0.25">
      <c r="H4058" s="294"/>
      <c r="I4058" s="294"/>
      <c r="J4058" s="294"/>
      <c r="L4058" s="97"/>
      <c r="M4058" s="97"/>
      <c r="N4058" s="97"/>
    </row>
    <row r="4059" spans="8:14" x14ac:dyDescent="0.25">
      <c r="H4059" s="294"/>
      <c r="I4059" s="294"/>
      <c r="J4059" s="294"/>
      <c r="L4059" s="97"/>
      <c r="M4059" s="97"/>
      <c r="N4059" s="97"/>
    </row>
    <row r="4060" spans="8:14" x14ac:dyDescent="0.25">
      <c r="H4060" s="294"/>
      <c r="I4060" s="294"/>
      <c r="J4060" s="294"/>
      <c r="L4060" s="97"/>
      <c r="M4060" s="97"/>
      <c r="N4060" s="97"/>
    </row>
    <row r="4061" spans="8:14" x14ac:dyDescent="0.25">
      <c r="H4061" s="294"/>
      <c r="I4061" s="294"/>
      <c r="J4061" s="294"/>
      <c r="L4061" s="97"/>
      <c r="M4061" s="97"/>
      <c r="N4061" s="97"/>
    </row>
    <row r="4062" spans="8:14" x14ac:dyDescent="0.25">
      <c r="H4062" s="294"/>
      <c r="I4062" s="294"/>
      <c r="J4062" s="294"/>
      <c r="L4062" s="97"/>
      <c r="M4062" s="97"/>
      <c r="N4062" s="97"/>
    </row>
    <row r="4063" spans="8:14" x14ac:dyDescent="0.25">
      <c r="H4063" s="294"/>
      <c r="I4063" s="294"/>
      <c r="J4063" s="294"/>
      <c r="L4063" s="97"/>
      <c r="M4063" s="97"/>
      <c r="N4063" s="97"/>
    </row>
    <row r="4064" spans="8:14" x14ac:dyDescent="0.25">
      <c r="H4064" s="294"/>
      <c r="I4064" s="294"/>
      <c r="J4064" s="294"/>
      <c r="L4064" s="97"/>
      <c r="M4064" s="97"/>
      <c r="N4064" s="97"/>
    </row>
    <row r="4065" spans="8:14" x14ac:dyDescent="0.25">
      <c r="H4065" s="294"/>
      <c r="I4065" s="294"/>
      <c r="J4065" s="294"/>
      <c r="L4065" s="97"/>
      <c r="M4065" s="97"/>
      <c r="N4065" s="97"/>
    </row>
    <row r="4066" spans="8:14" x14ac:dyDescent="0.25">
      <c r="H4066" s="294"/>
      <c r="I4066" s="294"/>
      <c r="J4066" s="294"/>
      <c r="L4066" s="97"/>
      <c r="M4066" s="97"/>
      <c r="N4066" s="97"/>
    </row>
    <row r="4067" spans="8:14" x14ac:dyDescent="0.25">
      <c r="H4067" s="294"/>
      <c r="I4067" s="294"/>
      <c r="J4067" s="294"/>
      <c r="L4067" s="97"/>
      <c r="M4067" s="97"/>
      <c r="N4067" s="97"/>
    </row>
    <row r="4068" spans="8:14" x14ac:dyDescent="0.25">
      <c r="H4068" s="294"/>
      <c r="I4068" s="294"/>
      <c r="J4068" s="294"/>
      <c r="L4068" s="97"/>
      <c r="M4068" s="97"/>
      <c r="N4068" s="97"/>
    </row>
    <row r="4069" spans="8:14" x14ac:dyDescent="0.25">
      <c r="H4069" s="294"/>
      <c r="I4069" s="294"/>
      <c r="J4069" s="294"/>
      <c r="L4069" s="97"/>
      <c r="M4069" s="97"/>
      <c r="N4069" s="97"/>
    </row>
    <row r="4070" spans="8:14" x14ac:dyDescent="0.25">
      <c r="H4070" s="294"/>
      <c r="I4070" s="294"/>
      <c r="J4070" s="294"/>
      <c r="L4070" s="97"/>
      <c r="M4070" s="97"/>
      <c r="N4070" s="97"/>
    </row>
    <row r="4071" spans="8:14" x14ac:dyDescent="0.25">
      <c r="H4071" s="294"/>
      <c r="I4071" s="294"/>
      <c r="J4071" s="294"/>
      <c r="L4071" s="97"/>
      <c r="M4071" s="97"/>
      <c r="N4071" s="97"/>
    </row>
    <row r="4072" spans="8:14" x14ac:dyDescent="0.25">
      <c r="H4072" s="294"/>
      <c r="I4072" s="294"/>
      <c r="J4072" s="294"/>
      <c r="L4072" s="97"/>
      <c r="M4072" s="97"/>
      <c r="N4072" s="97"/>
    </row>
    <row r="4073" spans="8:14" x14ac:dyDescent="0.25">
      <c r="H4073" s="294"/>
      <c r="I4073" s="294"/>
      <c r="J4073" s="294"/>
      <c r="L4073" s="97"/>
      <c r="M4073" s="97"/>
      <c r="N4073" s="97"/>
    </row>
    <row r="4074" spans="8:14" x14ac:dyDescent="0.25">
      <c r="H4074" s="294"/>
      <c r="I4074" s="294"/>
      <c r="J4074" s="294"/>
      <c r="L4074" s="97"/>
      <c r="M4074" s="97"/>
      <c r="N4074" s="97"/>
    </row>
    <row r="4075" spans="8:14" x14ac:dyDescent="0.25">
      <c r="H4075" s="294"/>
      <c r="I4075" s="294"/>
      <c r="J4075" s="294"/>
      <c r="L4075" s="97"/>
      <c r="M4075" s="97"/>
      <c r="N4075" s="97"/>
    </row>
    <row r="4076" spans="8:14" x14ac:dyDescent="0.25">
      <c r="H4076" s="294"/>
      <c r="I4076" s="294"/>
      <c r="J4076" s="294"/>
      <c r="L4076" s="97"/>
      <c r="M4076" s="97"/>
      <c r="N4076" s="97"/>
    </row>
    <row r="4077" spans="8:14" x14ac:dyDescent="0.25">
      <c r="H4077" s="294"/>
      <c r="I4077" s="294"/>
      <c r="J4077" s="294"/>
      <c r="L4077" s="97"/>
      <c r="M4077" s="97"/>
      <c r="N4077" s="97"/>
    </row>
    <row r="4078" spans="8:14" x14ac:dyDescent="0.25">
      <c r="H4078" s="294"/>
      <c r="I4078" s="294"/>
      <c r="J4078" s="294"/>
      <c r="L4078" s="97"/>
      <c r="M4078" s="97"/>
      <c r="N4078" s="97"/>
    </row>
    <row r="4079" spans="8:14" x14ac:dyDescent="0.25">
      <c r="H4079" s="294"/>
      <c r="I4079" s="294"/>
      <c r="J4079" s="294"/>
      <c r="L4079" s="97"/>
      <c r="M4079" s="97"/>
      <c r="N4079" s="97"/>
    </row>
    <row r="4080" spans="8:14" x14ac:dyDescent="0.25">
      <c r="H4080" s="294"/>
      <c r="I4080" s="294"/>
      <c r="J4080" s="294"/>
      <c r="L4080" s="97"/>
      <c r="M4080" s="97"/>
      <c r="N4080" s="97"/>
    </row>
    <row r="4081" spans="8:14" x14ac:dyDescent="0.25">
      <c r="H4081" s="294"/>
      <c r="I4081" s="294"/>
      <c r="J4081" s="294"/>
      <c r="L4081" s="97"/>
      <c r="M4081" s="97"/>
      <c r="N4081" s="97"/>
    </row>
    <row r="4082" spans="8:14" x14ac:dyDescent="0.25">
      <c r="H4082" s="294"/>
      <c r="I4082" s="294"/>
      <c r="J4082" s="294"/>
      <c r="L4082" s="97"/>
      <c r="M4082" s="97"/>
      <c r="N4082" s="97"/>
    </row>
    <row r="4083" spans="8:14" x14ac:dyDescent="0.25">
      <c r="H4083" s="294"/>
      <c r="I4083" s="294"/>
      <c r="J4083" s="294"/>
      <c r="L4083" s="97"/>
      <c r="M4083" s="97"/>
      <c r="N4083" s="97"/>
    </row>
    <row r="4084" spans="8:14" x14ac:dyDescent="0.25">
      <c r="H4084" s="294"/>
      <c r="I4084" s="294"/>
      <c r="J4084" s="294"/>
      <c r="L4084" s="97"/>
      <c r="M4084" s="97"/>
      <c r="N4084" s="97"/>
    </row>
    <row r="4085" spans="8:14" x14ac:dyDescent="0.25">
      <c r="H4085" s="294"/>
      <c r="I4085" s="294"/>
      <c r="J4085" s="294"/>
      <c r="L4085" s="97"/>
      <c r="M4085" s="97"/>
      <c r="N4085" s="97"/>
    </row>
    <row r="4086" spans="8:14" x14ac:dyDescent="0.25">
      <c r="H4086" s="294"/>
      <c r="I4086" s="294"/>
      <c r="J4086" s="294"/>
      <c r="L4086" s="97"/>
      <c r="M4086" s="97"/>
      <c r="N4086" s="97"/>
    </row>
    <row r="4087" spans="8:14" x14ac:dyDescent="0.25">
      <c r="H4087" s="294"/>
      <c r="I4087" s="294"/>
      <c r="J4087" s="294"/>
      <c r="L4087" s="97"/>
      <c r="M4087" s="97"/>
      <c r="N4087" s="97"/>
    </row>
    <row r="4088" spans="8:14" x14ac:dyDescent="0.25">
      <c r="H4088" s="294"/>
      <c r="I4088" s="294"/>
      <c r="J4088" s="294"/>
      <c r="L4088" s="97"/>
      <c r="M4088" s="97"/>
      <c r="N4088" s="97"/>
    </row>
    <row r="4089" spans="8:14" x14ac:dyDescent="0.25">
      <c r="H4089" s="294"/>
      <c r="I4089" s="294"/>
      <c r="J4089" s="294"/>
      <c r="L4089" s="97"/>
      <c r="M4089" s="97"/>
      <c r="N4089" s="97"/>
    </row>
    <row r="4090" spans="8:14" x14ac:dyDescent="0.25">
      <c r="H4090" s="294"/>
      <c r="I4090" s="294"/>
      <c r="J4090" s="294"/>
      <c r="L4090" s="97"/>
      <c r="M4090" s="97"/>
      <c r="N4090" s="97"/>
    </row>
    <row r="4091" spans="8:14" x14ac:dyDescent="0.25">
      <c r="H4091" s="294"/>
      <c r="I4091" s="294"/>
      <c r="J4091" s="294"/>
      <c r="L4091" s="97"/>
      <c r="M4091" s="97"/>
      <c r="N4091" s="97"/>
    </row>
    <row r="4092" spans="8:14" x14ac:dyDescent="0.25">
      <c r="H4092" s="294"/>
      <c r="I4092" s="294"/>
      <c r="J4092" s="294"/>
      <c r="L4092" s="97"/>
      <c r="M4092" s="97"/>
      <c r="N4092" s="97"/>
    </row>
    <row r="4093" spans="8:14" x14ac:dyDescent="0.25">
      <c r="H4093" s="294"/>
      <c r="I4093" s="294"/>
      <c r="J4093" s="294"/>
      <c r="L4093" s="97"/>
      <c r="M4093" s="97"/>
      <c r="N4093" s="97"/>
    </row>
    <row r="4094" spans="8:14" x14ac:dyDescent="0.25">
      <c r="H4094" s="294"/>
      <c r="I4094" s="294"/>
      <c r="J4094" s="294"/>
      <c r="L4094" s="97"/>
      <c r="M4094" s="97"/>
      <c r="N4094" s="97"/>
    </row>
    <row r="4095" spans="8:14" x14ac:dyDescent="0.25">
      <c r="H4095" s="294"/>
      <c r="I4095" s="294"/>
      <c r="J4095" s="294"/>
      <c r="L4095" s="97"/>
      <c r="M4095" s="97"/>
      <c r="N4095" s="97"/>
    </row>
    <row r="4096" spans="8:14" x14ac:dyDescent="0.25">
      <c r="H4096" s="294"/>
      <c r="I4096" s="294"/>
      <c r="J4096" s="294"/>
      <c r="L4096" s="97"/>
      <c r="M4096" s="97"/>
      <c r="N4096" s="97"/>
    </row>
    <row r="4097" spans="8:14" x14ac:dyDescent="0.25">
      <c r="H4097" s="294"/>
      <c r="I4097" s="294"/>
      <c r="J4097" s="294"/>
      <c r="L4097" s="97"/>
      <c r="M4097" s="97"/>
      <c r="N4097" s="97"/>
    </row>
    <row r="4098" spans="8:14" x14ac:dyDescent="0.25">
      <c r="H4098" s="294"/>
      <c r="I4098" s="294"/>
      <c r="J4098" s="294"/>
      <c r="L4098" s="97"/>
      <c r="M4098" s="97"/>
      <c r="N4098" s="97"/>
    </row>
    <row r="4099" spans="8:14" x14ac:dyDescent="0.25">
      <c r="H4099" s="294"/>
      <c r="I4099" s="294"/>
      <c r="J4099" s="294"/>
      <c r="L4099" s="97"/>
      <c r="M4099" s="97"/>
      <c r="N4099" s="97"/>
    </row>
    <row r="4100" spans="8:14" x14ac:dyDescent="0.25">
      <c r="H4100" s="294"/>
      <c r="I4100" s="294"/>
      <c r="J4100" s="294"/>
      <c r="L4100" s="97"/>
      <c r="M4100" s="97"/>
      <c r="N4100" s="97"/>
    </row>
    <row r="4101" spans="8:14" x14ac:dyDescent="0.25">
      <c r="H4101" s="294"/>
      <c r="I4101" s="294"/>
      <c r="J4101" s="294"/>
      <c r="L4101" s="97"/>
      <c r="M4101" s="97"/>
      <c r="N4101" s="97"/>
    </row>
    <row r="4102" spans="8:14" x14ac:dyDescent="0.25">
      <c r="H4102" s="294"/>
      <c r="I4102" s="294"/>
      <c r="J4102" s="294"/>
      <c r="L4102" s="97"/>
      <c r="M4102" s="97"/>
      <c r="N4102" s="97"/>
    </row>
    <row r="4103" spans="8:14" x14ac:dyDescent="0.25">
      <c r="H4103" s="294"/>
      <c r="I4103" s="294"/>
      <c r="J4103" s="294"/>
      <c r="L4103" s="97"/>
      <c r="M4103" s="97"/>
      <c r="N4103" s="97"/>
    </row>
    <row r="4104" spans="8:14" x14ac:dyDescent="0.25">
      <c r="H4104" s="294"/>
      <c r="I4104" s="294"/>
      <c r="J4104" s="294"/>
      <c r="L4104" s="97"/>
      <c r="M4104" s="97"/>
      <c r="N4104" s="97"/>
    </row>
    <row r="4105" spans="8:14" x14ac:dyDescent="0.25">
      <c r="H4105" s="294"/>
      <c r="I4105" s="294"/>
      <c r="J4105" s="294"/>
      <c r="L4105" s="97"/>
      <c r="M4105" s="97"/>
      <c r="N4105" s="97"/>
    </row>
    <row r="4106" spans="8:14" x14ac:dyDescent="0.25">
      <c r="H4106" s="294"/>
      <c r="I4106" s="294"/>
      <c r="J4106" s="294"/>
      <c r="L4106" s="97"/>
      <c r="M4106" s="97"/>
      <c r="N4106" s="97"/>
    </row>
    <row r="4107" spans="8:14" x14ac:dyDescent="0.25">
      <c r="H4107" s="294"/>
      <c r="I4107" s="294"/>
      <c r="J4107" s="294"/>
      <c r="L4107" s="97"/>
      <c r="M4107" s="97"/>
      <c r="N4107" s="97"/>
    </row>
    <row r="4108" spans="8:14" x14ac:dyDescent="0.25">
      <c r="H4108" s="294"/>
      <c r="I4108" s="294"/>
      <c r="J4108" s="294"/>
      <c r="L4108" s="97"/>
      <c r="M4108" s="97"/>
      <c r="N4108" s="97"/>
    </row>
    <row r="4109" spans="8:14" x14ac:dyDescent="0.25">
      <c r="H4109" s="294"/>
      <c r="I4109" s="294"/>
      <c r="J4109" s="294"/>
      <c r="L4109" s="97"/>
      <c r="M4109" s="97"/>
      <c r="N4109" s="97"/>
    </row>
    <row r="4110" spans="8:14" x14ac:dyDescent="0.25">
      <c r="H4110" s="294"/>
      <c r="I4110" s="294"/>
      <c r="J4110" s="294"/>
      <c r="L4110" s="97"/>
      <c r="M4110" s="97"/>
      <c r="N4110" s="97"/>
    </row>
    <row r="4111" spans="8:14" x14ac:dyDescent="0.25">
      <c r="H4111" s="294"/>
      <c r="I4111" s="294"/>
      <c r="J4111" s="294"/>
      <c r="L4111" s="97"/>
      <c r="M4111" s="97"/>
      <c r="N4111" s="97"/>
    </row>
    <row r="4112" spans="8:14" x14ac:dyDescent="0.25">
      <c r="H4112" s="294"/>
      <c r="I4112" s="294"/>
      <c r="J4112" s="294"/>
      <c r="L4112" s="97"/>
      <c r="M4112" s="97"/>
      <c r="N4112" s="97"/>
    </row>
    <row r="4113" spans="8:14" x14ac:dyDescent="0.25">
      <c r="H4113" s="294"/>
      <c r="I4113" s="294"/>
      <c r="J4113" s="294"/>
      <c r="L4113" s="97"/>
      <c r="M4113" s="97"/>
      <c r="N4113" s="97"/>
    </row>
    <row r="4114" spans="8:14" x14ac:dyDescent="0.25">
      <c r="H4114" s="294"/>
      <c r="I4114" s="294"/>
      <c r="J4114" s="294"/>
      <c r="L4114" s="97"/>
      <c r="M4114" s="97"/>
      <c r="N4114" s="97"/>
    </row>
    <row r="4115" spans="8:14" x14ac:dyDescent="0.25">
      <c r="H4115" s="294"/>
      <c r="I4115" s="294"/>
      <c r="J4115" s="294"/>
      <c r="L4115" s="97"/>
      <c r="M4115" s="97"/>
      <c r="N4115" s="97"/>
    </row>
    <row r="4116" spans="8:14" x14ac:dyDescent="0.25">
      <c r="H4116" s="294"/>
      <c r="I4116" s="294"/>
      <c r="J4116" s="294"/>
      <c r="L4116" s="97"/>
      <c r="M4116" s="97"/>
      <c r="N4116" s="97"/>
    </row>
    <row r="4117" spans="8:14" x14ac:dyDescent="0.25">
      <c r="H4117" s="294"/>
      <c r="I4117" s="294"/>
      <c r="J4117" s="294"/>
      <c r="L4117" s="97"/>
      <c r="M4117" s="97"/>
      <c r="N4117" s="97"/>
    </row>
    <row r="4118" spans="8:14" x14ac:dyDescent="0.25">
      <c r="H4118" s="294"/>
      <c r="I4118" s="294"/>
      <c r="J4118" s="294"/>
      <c r="L4118" s="97"/>
      <c r="M4118" s="97"/>
      <c r="N4118" s="97"/>
    </row>
    <row r="4119" spans="8:14" x14ac:dyDescent="0.25">
      <c r="H4119" s="294"/>
      <c r="I4119" s="294"/>
      <c r="J4119" s="294"/>
      <c r="L4119" s="97"/>
      <c r="M4119" s="97"/>
      <c r="N4119" s="97"/>
    </row>
    <row r="4120" spans="8:14" x14ac:dyDescent="0.25">
      <c r="H4120" s="294"/>
      <c r="I4120" s="294"/>
      <c r="J4120" s="294"/>
      <c r="L4120" s="97"/>
      <c r="M4120" s="97"/>
      <c r="N4120" s="97"/>
    </row>
    <row r="4121" spans="8:14" x14ac:dyDescent="0.25">
      <c r="H4121" s="294"/>
      <c r="I4121" s="294"/>
      <c r="J4121" s="294"/>
      <c r="L4121" s="97"/>
      <c r="M4121" s="97"/>
      <c r="N4121" s="97"/>
    </row>
    <row r="4122" spans="8:14" x14ac:dyDescent="0.25">
      <c r="H4122" s="294"/>
      <c r="I4122" s="294"/>
      <c r="J4122" s="294"/>
      <c r="L4122" s="97"/>
      <c r="M4122" s="97"/>
      <c r="N4122" s="97"/>
    </row>
    <row r="4123" spans="8:14" x14ac:dyDescent="0.25">
      <c r="H4123" s="294"/>
      <c r="I4123" s="294"/>
      <c r="J4123" s="294"/>
      <c r="L4123" s="97"/>
      <c r="M4123" s="97"/>
      <c r="N4123" s="97"/>
    </row>
    <row r="4124" spans="8:14" x14ac:dyDescent="0.25">
      <c r="H4124" s="294"/>
      <c r="I4124" s="294"/>
      <c r="J4124" s="294"/>
      <c r="L4124" s="97"/>
      <c r="M4124" s="97"/>
      <c r="N4124" s="97"/>
    </row>
    <row r="4125" spans="8:14" x14ac:dyDescent="0.25">
      <c r="H4125" s="294"/>
      <c r="I4125" s="294"/>
      <c r="J4125" s="294"/>
      <c r="L4125" s="97"/>
      <c r="M4125" s="97"/>
      <c r="N4125" s="97"/>
    </row>
    <row r="4126" spans="8:14" x14ac:dyDescent="0.25">
      <c r="H4126" s="294"/>
      <c r="I4126" s="294"/>
      <c r="J4126" s="294"/>
      <c r="L4126" s="97"/>
      <c r="M4126" s="97"/>
      <c r="N4126" s="97"/>
    </row>
    <row r="4127" spans="8:14" x14ac:dyDescent="0.25">
      <c r="H4127" s="294"/>
      <c r="I4127" s="294"/>
      <c r="J4127" s="294"/>
      <c r="L4127" s="97"/>
      <c r="M4127" s="97"/>
      <c r="N4127" s="97"/>
    </row>
    <row r="4128" spans="8:14" x14ac:dyDescent="0.25">
      <c r="H4128" s="294"/>
      <c r="I4128" s="294"/>
      <c r="J4128" s="294"/>
      <c r="L4128" s="97"/>
      <c r="M4128" s="97"/>
      <c r="N4128" s="97"/>
    </row>
    <row r="4129" spans="8:14" x14ac:dyDescent="0.25">
      <c r="H4129" s="294"/>
      <c r="I4129" s="294"/>
      <c r="J4129" s="294"/>
      <c r="L4129" s="97"/>
      <c r="M4129" s="97"/>
      <c r="N4129" s="97"/>
    </row>
    <row r="4130" spans="8:14" x14ac:dyDescent="0.25">
      <c r="H4130" s="294"/>
      <c r="I4130" s="294"/>
      <c r="J4130" s="294"/>
      <c r="L4130" s="97"/>
      <c r="M4130" s="97"/>
      <c r="N4130" s="97"/>
    </row>
    <row r="4131" spans="8:14" x14ac:dyDescent="0.25">
      <c r="H4131" s="294"/>
      <c r="I4131" s="294"/>
      <c r="J4131" s="294"/>
      <c r="L4131" s="97"/>
      <c r="M4131" s="97"/>
      <c r="N4131" s="97"/>
    </row>
    <row r="4132" spans="8:14" x14ac:dyDescent="0.25">
      <c r="H4132" s="294"/>
      <c r="I4132" s="294"/>
      <c r="J4132" s="294"/>
      <c r="L4132" s="97"/>
      <c r="M4132" s="97"/>
      <c r="N4132" s="97"/>
    </row>
    <row r="4133" spans="8:14" x14ac:dyDescent="0.25">
      <c r="H4133" s="294"/>
      <c r="I4133" s="294"/>
      <c r="J4133" s="294"/>
      <c r="L4133" s="97"/>
      <c r="M4133" s="97"/>
      <c r="N4133" s="97"/>
    </row>
    <row r="4134" spans="8:14" x14ac:dyDescent="0.25">
      <c r="H4134" s="294"/>
      <c r="I4134" s="294"/>
      <c r="J4134" s="294"/>
      <c r="L4134" s="97"/>
      <c r="M4134" s="97"/>
      <c r="N4134" s="97"/>
    </row>
    <row r="4135" spans="8:14" x14ac:dyDescent="0.25">
      <c r="H4135" s="294"/>
      <c r="I4135" s="294"/>
      <c r="J4135" s="294"/>
      <c r="L4135" s="97"/>
      <c r="M4135" s="97"/>
      <c r="N4135" s="97"/>
    </row>
    <row r="4136" spans="8:14" x14ac:dyDescent="0.25">
      <c r="H4136" s="294"/>
      <c r="I4136" s="294"/>
      <c r="J4136" s="294"/>
      <c r="L4136" s="97"/>
      <c r="M4136" s="97"/>
      <c r="N4136" s="97"/>
    </row>
    <row r="4137" spans="8:14" x14ac:dyDescent="0.25">
      <c r="H4137" s="294"/>
      <c r="I4137" s="294"/>
      <c r="J4137" s="294"/>
      <c r="L4137" s="97"/>
      <c r="M4137" s="97"/>
      <c r="N4137" s="97"/>
    </row>
    <row r="4138" spans="8:14" x14ac:dyDescent="0.25">
      <c r="H4138" s="294"/>
      <c r="I4138" s="294"/>
      <c r="J4138" s="294"/>
      <c r="L4138" s="97"/>
      <c r="M4138" s="97"/>
      <c r="N4138" s="97"/>
    </row>
    <row r="4139" spans="8:14" x14ac:dyDescent="0.25">
      <c r="H4139" s="294"/>
      <c r="I4139" s="294"/>
      <c r="J4139" s="294"/>
      <c r="L4139" s="97"/>
      <c r="M4139" s="97"/>
      <c r="N4139" s="97"/>
    </row>
    <row r="4140" spans="8:14" x14ac:dyDescent="0.25">
      <c r="H4140" s="294"/>
      <c r="I4140" s="294"/>
      <c r="J4140" s="294"/>
      <c r="L4140" s="97"/>
      <c r="M4140" s="97"/>
      <c r="N4140" s="97"/>
    </row>
    <row r="4141" spans="8:14" x14ac:dyDescent="0.25">
      <c r="H4141" s="294"/>
      <c r="I4141" s="294"/>
      <c r="J4141" s="294"/>
      <c r="L4141" s="97"/>
      <c r="M4141" s="97"/>
      <c r="N4141" s="97"/>
    </row>
    <row r="4142" spans="8:14" x14ac:dyDescent="0.25">
      <c r="H4142" s="294"/>
      <c r="I4142" s="294"/>
      <c r="J4142" s="294"/>
      <c r="L4142" s="97"/>
      <c r="M4142" s="97"/>
      <c r="N4142" s="97"/>
    </row>
    <row r="4143" spans="8:14" x14ac:dyDescent="0.25">
      <c r="H4143" s="294"/>
      <c r="I4143" s="294"/>
      <c r="J4143" s="294"/>
      <c r="L4143" s="97"/>
      <c r="M4143" s="97"/>
      <c r="N4143" s="97"/>
    </row>
    <row r="4144" spans="8:14" x14ac:dyDescent="0.25">
      <c r="H4144" s="294"/>
      <c r="I4144" s="294"/>
      <c r="J4144" s="294"/>
      <c r="L4144" s="97"/>
      <c r="M4144" s="97"/>
      <c r="N4144" s="97"/>
    </row>
    <row r="4145" spans="8:14" x14ac:dyDescent="0.25">
      <c r="H4145" s="294"/>
      <c r="I4145" s="294"/>
      <c r="J4145" s="294"/>
      <c r="L4145" s="97"/>
      <c r="M4145" s="97"/>
      <c r="N4145" s="97"/>
    </row>
    <row r="4146" spans="8:14" x14ac:dyDescent="0.25">
      <c r="H4146" s="294"/>
      <c r="I4146" s="294"/>
      <c r="J4146" s="294"/>
      <c r="L4146" s="97"/>
      <c r="M4146" s="97"/>
      <c r="N4146" s="97"/>
    </row>
    <row r="4147" spans="8:14" x14ac:dyDescent="0.25">
      <c r="H4147" s="294"/>
      <c r="I4147" s="294"/>
      <c r="J4147" s="294"/>
      <c r="L4147" s="97"/>
      <c r="M4147" s="97"/>
      <c r="N4147" s="97"/>
    </row>
    <row r="4148" spans="8:14" x14ac:dyDescent="0.25">
      <c r="H4148" s="294"/>
      <c r="I4148" s="294"/>
      <c r="J4148" s="294"/>
      <c r="L4148" s="97"/>
      <c r="M4148" s="97"/>
      <c r="N4148" s="97"/>
    </row>
    <row r="4149" spans="8:14" x14ac:dyDescent="0.25">
      <c r="H4149" s="294"/>
      <c r="I4149" s="294"/>
      <c r="J4149" s="294"/>
      <c r="L4149" s="97"/>
      <c r="M4149" s="97"/>
      <c r="N4149" s="97"/>
    </row>
    <row r="4150" spans="8:14" x14ac:dyDescent="0.25">
      <c r="H4150" s="294"/>
      <c r="I4150" s="294"/>
      <c r="J4150" s="294"/>
      <c r="L4150" s="97"/>
      <c r="M4150" s="97"/>
      <c r="N4150" s="97"/>
    </row>
    <row r="4151" spans="8:14" x14ac:dyDescent="0.25">
      <c r="H4151" s="294"/>
      <c r="I4151" s="294"/>
      <c r="J4151" s="294"/>
      <c r="L4151" s="97"/>
      <c r="M4151" s="97"/>
      <c r="N4151" s="97"/>
    </row>
    <row r="4152" spans="8:14" x14ac:dyDescent="0.25">
      <c r="H4152" s="294"/>
      <c r="I4152" s="294"/>
      <c r="J4152" s="294"/>
      <c r="L4152" s="97"/>
      <c r="M4152" s="97"/>
      <c r="N4152" s="97"/>
    </row>
    <row r="4153" spans="8:14" x14ac:dyDescent="0.25">
      <c r="H4153" s="294"/>
      <c r="I4153" s="294"/>
      <c r="J4153" s="294"/>
      <c r="L4153" s="97"/>
      <c r="M4153" s="97"/>
      <c r="N4153" s="97"/>
    </row>
    <row r="4154" spans="8:14" x14ac:dyDescent="0.25">
      <c r="H4154" s="294"/>
      <c r="I4154" s="294"/>
      <c r="J4154" s="294"/>
      <c r="L4154" s="97"/>
      <c r="M4154" s="97"/>
      <c r="N4154" s="97"/>
    </row>
    <row r="4155" spans="8:14" x14ac:dyDescent="0.25">
      <c r="H4155" s="294"/>
      <c r="I4155" s="294"/>
      <c r="J4155" s="294"/>
      <c r="L4155" s="97"/>
      <c r="M4155" s="97"/>
      <c r="N4155" s="97"/>
    </row>
    <row r="4156" spans="8:14" x14ac:dyDescent="0.25">
      <c r="H4156" s="294"/>
      <c r="I4156" s="294"/>
      <c r="J4156" s="294"/>
      <c r="L4156" s="97"/>
      <c r="M4156" s="97"/>
      <c r="N4156" s="97"/>
    </row>
    <row r="4157" spans="8:14" x14ac:dyDescent="0.25">
      <c r="H4157" s="294"/>
      <c r="I4157" s="294"/>
      <c r="J4157" s="294"/>
      <c r="L4157" s="97"/>
      <c r="M4157" s="97"/>
      <c r="N4157" s="97"/>
    </row>
    <row r="4158" spans="8:14" x14ac:dyDescent="0.25">
      <c r="H4158" s="294"/>
      <c r="I4158" s="294"/>
      <c r="J4158" s="294"/>
      <c r="L4158" s="97"/>
      <c r="M4158" s="97"/>
      <c r="N4158" s="97"/>
    </row>
    <row r="4159" spans="8:14" x14ac:dyDescent="0.25">
      <c r="H4159" s="294"/>
      <c r="I4159" s="294"/>
      <c r="J4159" s="294"/>
      <c r="L4159" s="97"/>
      <c r="M4159" s="97"/>
      <c r="N4159" s="97"/>
    </row>
    <row r="4160" spans="8:14" x14ac:dyDescent="0.25">
      <c r="H4160" s="294"/>
      <c r="I4160" s="294"/>
      <c r="J4160" s="294"/>
      <c r="L4160" s="97"/>
      <c r="M4160" s="97"/>
      <c r="N4160" s="97"/>
    </row>
    <row r="4161" spans="8:14" x14ac:dyDescent="0.25">
      <c r="H4161" s="294"/>
      <c r="I4161" s="294"/>
      <c r="J4161" s="294"/>
      <c r="L4161" s="97"/>
      <c r="M4161" s="97"/>
      <c r="N4161" s="97"/>
    </row>
    <row r="4162" spans="8:14" x14ac:dyDescent="0.25">
      <c r="H4162" s="294"/>
      <c r="I4162" s="294"/>
      <c r="J4162" s="294"/>
      <c r="L4162" s="97"/>
      <c r="M4162" s="97"/>
      <c r="N4162" s="97"/>
    </row>
    <row r="4163" spans="8:14" x14ac:dyDescent="0.25">
      <c r="H4163" s="294"/>
      <c r="I4163" s="294"/>
      <c r="J4163" s="294"/>
      <c r="L4163" s="97"/>
      <c r="M4163" s="97"/>
      <c r="N4163" s="97"/>
    </row>
    <row r="4164" spans="8:14" x14ac:dyDescent="0.25">
      <c r="H4164" s="294"/>
      <c r="I4164" s="294"/>
      <c r="J4164" s="294"/>
      <c r="L4164" s="97"/>
      <c r="M4164" s="97"/>
      <c r="N4164" s="97"/>
    </row>
    <row r="4165" spans="8:14" x14ac:dyDescent="0.25">
      <c r="H4165" s="294"/>
      <c r="I4165" s="294"/>
      <c r="J4165" s="294"/>
      <c r="L4165" s="97"/>
      <c r="M4165" s="97"/>
      <c r="N4165" s="97"/>
    </row>
    <row r="4166" spans="8:14" x14ac:dyDescent="0.25">
      <c r="H4166" s="294"/>
      <c r="I4166" s="294"/>
      <c r="J4166" s="294"/>
      <c r="L4166" s="97"/>
      <c r="M4166" s="97"/>
      <c r="N4166" s="97"/>
    </row>
    <row r="4167" spans="8:14" x14ac:dyDescent="0.25">
      <c r="H4167" s="294"/>
      <c r="I4167" s="294"/>
      <c r="J4167" s="294"/>
      <c r="L4167" s="97"/>
      <c r="M4167" s="97"/>
      <c r="N4167" s="97"/>
    </row>
    <row r="4168" spans="8:14" x14ac:dyDescent="0.25">
      <c r="H4168" s="294"/>
      <c r="I4168" s="294"/>
      <c r="J4168" s="294"/>
      <c r="L4168" s="97"/>
      <c r="M4168" s="97"/>
      <c r="N4168" s="97"/>
    </row>
    <row r="4169" spans="8:14" x14ac:dyDescent="0.25">
      <c r="H4169" s="294"/>
      <c r="I4169" s="294"/>
      <c r="J4169" s="294"/>
      <c r="L4169" s="97"/>
      <c r="M4169" s="97"/>
      <c r="N4169" s="97"/>
    </row>
    <row r="4170" spans="8:14" x14ac:dyDescent="0.25">
      <c r="H4170" s="294"/>
      <c r="I4170" s="294"/>
      <c r="J4170" s="294"/>
      <c r="L4170" s="97"/>
      <c r="M4170" s="97"/>
      <c r="N4170" s="97"/>
    </row>
    <row r="4171" spans="8:14" x14ac:dyDescent="0.25">
      <c r="H4171" s="294"/>
      <c r="I4171" s="294"/>
      <c r="J4171" s="294"/>
      <c r="L4171" s="97"/>
      <c r="M4171" s="97"/>
      <c r="N4171" s="97"/>
    </row>
    <row r="4172" spans="8:14" x14ac:dyDescent="0.25">
      <c r="H4172" s="294"/>
      <c r="I4172" s="294"/>
      <c r="J4172" s="294"/>
      <c r="L4172" s="97"/>
      <c r="M4172" s="97"/>
      <c r="N4172" s="97"/>
    </row>
    <row r="4173" spans="8:14" x14ac:dyDescent="0.25">
      <c r="H4173" s="294"/>
      <c r="I4173" s="294"/>
      <c r="J4173" s="294"/>
      <c r="L4173" s="97"/>
      <c r="M4173" s="97"/>
      <c r="N4173" s="97"/>
    </row>
    <row r="4174" spans="8:14" x14ac:dyDescent="0.25">
      <c r="H4174" s="294"/>
      <c r="I4174" s="294"/>
      <c r="J4174" s="294"/>
      <c r="L4174" s="97"/>
      <c r="M4174" s="97"/>
      <c r="N4174" s="97"/>
    </row>
    <row r="4175" spans="8:14" x14ac:dyDescent="0.25">
      <c r="H4175" s="294"/>
      <c r="I4175" s="294"/>
      <c r="J4175" s="294"/>
      <c r="L4175" s="97"/>
      <c r="M4175" s="97"/>
      <c r="N4175" s="97"/>
    </row>
    <row r="4176" spans="8:14" x14ac:dyDescent="0.25">
      <c r="H4176" s="294"/>
      <c r="I4176" s="294"/>
      <c r="J4176" s="294"/>
      <c r="L4176" s="97"/>
      <c r="M4176" s="97"/>
      <c r="N4176" s="97"/>
    </row>
    <row r="4177" spans="8:14" x14ac:dyDescent="0.25">
      <c r="H4177" s="294"/>
      <c r="I4177" s="294"/>
      <c r="J4177" s="294"/>
      <c r="L4177" s="97"/>
      <c r="M4177" s="97"/>
      <c r="N4177" s="97"/>
    </row>
    <row r="4178" spans="8:14" x14ac:dyDescent="0.25">
      <c r="H4178" s="294"/>
      <c r="I4178" s="294"/>
      <c r="J4178" s="294"/>
      <c r="L4178" s="97"/>
      <c r="M4178" s="97"/>
      <c r="N4178" s="97"/>
    </row>
    <row r="4179" spans="8:14" x14ac:dyDescent="0.25">
      <c r="H4179" s="294"/>
      <c r="I4179" s="294"/>
      <c r="J4179" s="294"/>
      <c r="L4179" s="97"/>
      <c r="M4179" s="97"/>
      <c r="N4179" s="97"/>
    </row>
    <row r="4180" spans="8:14" x14ac:dyDescent="0.25">
      <c r="H4180" s="294"/>
      <c r="I4180" s="294"/>
      <c r="J4180" s="294"/>
      <c r="L4180" s="97"/>
      <c r="M4180" s="97"/>
      <c r="N4180" s="97"/>
    </row>
    <row r="4181" spans="8:14" x14ac:dyDescent="0.25">
      <c r="H4181" s="294"/>
      <c r="I4181" s="294"/>
      <c r="J4181" s="294"/>
      <c r="L4181" s="97"/>
      <c r="M4181" s="97"/>
      <c r="N4181" s="97"/>
    </row>
    <row r="4182" spans="8:14" x14ac:dyDescent="0.25">
      <c r="H4182" s="294"/>
      <c r="I4182" s="294"/>
      <c r="J4182" s="294"/>
      <c r="L4182" s="97"/>
      <c r="M4182" s="97"/>
      <c r="N4182" s="97"/>
    </row>
    <row r="4183" spans="8:14" x14ac:dyDescent="0.25">
      <c r="H4183" s="294"/>
      <c r="I4183" s="294"/>
      <c r="J4183" s="294"/>
      <c r="L4183" s="97"/>
      <c r="M4183" s="97"/>
      <c r="N4183" s="97"/>
    </row>
    <row r="4184" spans="8:14" x14ac:dyDescent="0.25">
      <c r="H4184" s="294"/>
      <c r="I4184" s="294"/>
      <c r="J4184" s="294"/>
      <c r="L4184" s="97"/>
      <c r="M4184" s="97"/>
      <c r="N4184" s="97"/>
    </row>
    <row r="4185" spans="8:14" x14ac:dyDescent="0.25">
      <c r="H4185" s="294"/>
      <c r="I4185" s="294"/>
      <c r="J4185" s="294"/>
      <c r="L4185" s="97"/>
      <c r="M4185" s="97"/>
      <c r="N4185" s="97"/>
    </row>
    <row r="4186" spans="8:14" x14ac:dyDescent="0.25">
      <c r="H4186" s="294"/>
      <c r="I4186" s="294"/>
      <c r="J4186" s="294"/>
      <c r="L4186" s="97"/>
      <c r="M4186" s="97"/>
      <c r="N4186" s="97"/>
    </row>
    <row r="4187" spans="8:14" x14ac:dyDescent="0.25">
      <c r="H4187" s="294"/>
      <c r="I4187" s="294"/>
      <c r="J4187" s="294"/>
      <c r="L4187" s="97"/>
      <c r="M4187" s="97"/>
      <c r="N4187" s="97"/>
    </row>
    <row r="4188" spans="8:14" x14ac:dyDescent="0.25">
      <c r="H4188" s="294"/>
      <c r="I4188" s="294"/>
      <c r="J4188" s="294"/>
      <c r="L4188" s="97"/>
      <c r="M4188" s="97"/>
      <c r="N4188" s="97"/>
    </row>
    <row r="4189" spans="8:14" x14ac:dyDescent="0.25">
      <c r="H4189" s="294"/>
      <c r="I4189" s="294"/>
      <c r="J4189" s="294"/>
      <c r="L4189" s="97"/>
      <c r="M4189" s="97"/>
      <c r="N4189" s="97"/>
    </row>
    <row r="4190" spans="8:14" x14ac:dyDescent="0.25">
      <c r="H4190" s="294"/>
      <c r="I4190" s="294"/>
      <c r="J4190" s="294"/>
      <c r="L4190" s="97"/>
      <c r="M4190" s="97"/>
      <c r="N4190" s="97"/>
    </row>
    <row r="4191" spans="8:14" x14ac:dyDescent="0.25">
      <c r="H4191" s="294"/>
      <c r="I4191" s="294"/>
      <c r="J4191" s="294"/>
      <c r="L4191" s="97"/>
      <c r="M4191" s="97"/>
      <c r="N4191" s="97"/>
    </row>
    <row r="4192" spans="8:14" x14ac:dyDescent="0.25">
      <c r="H4192" s="294"/>
      <c r="I4192" s="294"/>
      <c r="J4192" s="294"/>
      <c r="L4192" s="97"/>
      <c r="M4192" s="97"/>
      <c r="N4192" s="97"/>
    </row>
    <row r="4193" spans="8:14" x14ac:dyDescent="0.25">
      <c r="H4193" s="294"/>
      <c r="I4193" s="294"/>
      <c r="J4193" s="294"/>
      <c r="L4193" s="97"/>
      <c r="M4193" s="97"/>
      <c r="N4193" s="97"/>
    </row>
    <row r="4194" spans="8:14" x14ac:dyDescent="0.25">
      <c r="H4194" s="294"/>
      <c r="I4194" s="294"/>
      <c r="J4194" s="294"/>
      <c r="L4194" s="97"/>
      <c r="M4194" s="97"/>
      <c r="N4194" s="97"/>
    </row>
    <row r="4195" spans="8:14" x14ac:dyDescent="0.25">
      <c r="H4195" s="294"/>
      <c r="I4195" s="294"/>
      <c r="J4195" s="294"/>
      <c r="L4195" s="97"/>
      <c r="M4195" s="97"/>
      <c r="N4195" s="97"/>
    </row>
    <row r="4196" spans="8:14" x14ac:dyDescent="0.25">
      <c r="H4196" s="294"/>
      <c r="I4196" s="294"/>
      <c r="J4196" s="294"/>
      <c r="L4196" s="97"/>
      <c r="M4196" s="97"/>
      <c r="N4196" s="97"/>
    </row>
    <row r="4197" spans="8:14" x14ac:dyDescent="0.25">
      <c r="H4197" s="294"/>
      <c r="I4197" s="294"/>
      <c r="J4197" s="294"/>
      <c r="L4197" s="97"/>
      <c r="M4197" s="97"/>
      <c r="N4197" s="97"/>
    </row>
    <row r="4198" spans="8:14" x14ac:dyDescent="0.25">
      <c r="H4198" s="294"/>
      <c r="I4198" s="294"/>
      <c r="J4198" s="294"/>
      <c r="L4198" s="97"/>
      <c r="M4198" s="97"/>
      <c r="N4198" s="97"/>
    </row>
    <row r="4199" spans="8:14" x14ac:dyDescent="0.25">
      <c r="H4199" s="294"/>
      <c r="I4199" s="294"/>
      <c r="J4199" s="294"/>
      <c r="L4199" s="97"/>
      <c r="M4199" s="97"/>
      <c r="N4199" s="97"/>
    </row>
    <row r="4200" spans="8:14" x14ac:dyDescent="0.25">
      <c r="H4200" s="294"/>
      <c r="I4200" s="294"/>
      <c r="J4200" s="294"/>
      <c r="L4200" s="97"/>
      <c r="M4200" s="97"/>
      <c r="N4200" s="97"/>
    </row>
    <row r="4201" spans="8:14" x14ac:dyDescent="0.25">
      <c r="H4201" s="294"/>
      <c r="I4201" s="294"/>
      <c r="J4201" s="294"/>
      <c r="L4201" s="97"/>
      <c r="M4201" s="97"/>
      <c r="N4201" s="97"/>
    </row>
    <row r="4202" spans="8:14" x14ac:dyDescent="0.25">
      <c r="H4202" s="294"/>
      <c r="I4202" s="294"/>
      <c r="J4202" s="294"/>
      <c r="L4202" s="97"/>
      <c r="M4202" s="97"/>
      <c r="N4202" s="97"/>
    </row>
    <row r="4203" spans="8:14" x14ac:dyDescent="0.25">
      <c r="H4203" s="294"/>
      <c r="I4203" s="294"/>
      <c r="J4203" s="294"/>
      <c r="L4203" s="97"/>
      <c r="M4203" s="97"/>
      <c r="N4203" s="97"/>
    </row>
    <row r="4204" spans="8:14" x14ac:dyDescent="0.25">
      <c r="H4204" s="294"/>
      <c r="I4204" s="294"/>
      <c r="J4204" s="294"/>
      <c r="L4204" s="97"/>
      <c r="M4204" s="97"/>
      <c r="N4204" s="97"/>
    </row>
    <row r="4205" spans="8:14" x14ac:dyDescent="0.25">
      <c r="H4205" s="294"/>
      <c r="I4205" s="294"/>
      <c r="J4205" s="294"/>
      <c r="L4205" s="97"/>
      <c r="M4205" s="97"/>
      <c r="N4205" s="97"/>
    </row>
    <row r="4206" spans="8:14" x14ac:dyDescent="0.25">
      <c r="H4206" s="294"/>
      <c r="I4206" s="294"/>
      <c r="J4206" s="294"/>
      <c r="L4206" s="97"/>
      <c r="M4206" s="97"/>
      <c r="N4206" s="97"/>
    </row>
    <row r="4207" spans="8:14" x14ac:dyDescent="0.25">
      <c r="H4207" s="294"/>
      <c r="I4207" s="294"/>
      <c r="J4207" s="294"/>
      <c r="L4207" s="97"/>
      <c r="M4207" s="97"/>
      <c r="N4207" s="97"/>
    </row>
    <row r="4208" spans="8:14" x14ac:dyDescent="0.25">
      <c r="H4208" s="294"/>
      <c r="I4208" s="294"/>
      <c r="J4208" s="294"/>
      <c r="L4208" s="97"/>
      <c r="M4208" s="97"/>
      <c r="N4208" s="97"/>
    </row>
    <row r="4209" spans="8:14" x14ac:dyDescent="0.25">
      <c r="H4209" s="294"/>
      <c r="I4209" s="294"/>
      <c r="J4209" s="294"/>
      <c r="L4209" s="97"/>
      <c r="M4209" s="97"/>
      <c r="N4209" s="97"/>
    </row>
    <row r="4210" spans="8:14" x14ac:dyDescent="0.25">
      <c r="H4210" s="294"/>
      <c r="I4210" s="294"/>
      <c r="J4210" s="294"/>
      <c r="L4210" s="97"/>
      <c r="M4210" s="97"/>
      <c r="N4210" s="97"/>
    </row>
    <row r="4211" spans="8:14" x14ac:dyDescent="0.25">
      <c r="H4211" s="294"/>
      <c r="I4211" s="294"/>
      <c r="J4211" s="294"/>
      <c r="L4211" s="97"/>
      <c r="M4211" s="97"/>
      <c r="N4211" s="97"/>
    </row>
    <row r="4212" spans="8:14" x14ac:dyDescent="0.25">
      <c r="H4212" s="294"/>
      <c r="I4212" s="294"/>
      <c r="J4212" s="294"/>
      <c r="L4212" s="97"/>
      <c r="M4212" s="97"/>
      <c r="N4212" s="97"/>
    </row>
    <row r="4213" spans="8:14" x14ac:dyDescent="0.25">
      <c r="H4213" s="294"/>
      <c r="I4213" s="294"/>
      <c r="J4213" s="294"/>
      <c r="L4213" s="97"/>
      <c r="M4213" s="97"/>
      <c r="N4213" s="97"/>
    </row>
    <row r="4214" spans="8:14" x14ac:dyDescent="0.25">
      <c r="H4214" s="294"/>
      <c r="I4214" s="294"/>
      <c r="J4214" s="294"/>
      <c r="L4214" s="97"/>
      <c r="M4214" s="97"/>
      <c r="N4214" s="97"/>
    </row>
    <row r="4215" spans="8:14" x14ac:dyDescent="0.25">
      <c r="H4215" s="294"/>
      <c r="I4215" s="294"/>
      <c r="J4215" s="294"/>
      <c r="L4215" s="97"/>
      <c r="M4215" s="97"/>
      <c r="N4215" s="97"/>
    </row>
    <row r="4216" spans="8:14" x14ac:dyDescent="0.25">
      <c r="H4216" s="294"/>
      <c r="I4216" s="294"/>
      <c r="J4216" s="294"/>
      <c r="L4216" s="97"/>
      <c r="M4216" s="97"/>
      <c r="N4216" s="97"/>
    </row>
    <row r="4217" spans="8:14" x14ac:dyDescent="0.25">
      <c r="H4217" s="294"/>
      <c r="I4217" s="294"/>
      <c r="J4217" s="294"/>
      <c r="L4217" s="97"/>
      <c r="M4217" s="97"/>
      <c r="N4217" s="97"/>
    </row>
    <row r="4218" spans="8:14" x14ac:dyDescent="0.25">
      <c r="H4218" s="294"/>
      <c r="I4218" s="294"/>
      <c r="J4218" s="294"/>
      <c r="L4218" s="97"/>
      <c r="M4218" s="97"/>
      <c r="N4218" s="97"/>
    </row>
    <row r="4219" spans="8:14" x14ac:dyDescent="0.25">
      <c r="H4219" s="294"/>
      <c r="I4219" s="294"/>
      <c r="J4219" s="294"/>
      <c r="L4219" s="97"/>
      <c r="M4219" s="97"/>
      <c r="N4219" s="97"/>
    </row>
    <row r="4220" spans="8:14" x14ac:dyDescent="0.25">
      <c r="H4220" s="294"/>
      <c r="I4220" s="294"/>
      <c r="J4220" s="294"/>
      <c r="L4220" s="97"/>
      <c r="M4220" s="97"/>
      <c r="N4220" s="97"/>
    </row>
    <row r="4221" spans="8:14" x14ac:dyDescent="0.25">
      <c r="H4221" s="294"/>
      <c r="I4221" s="294"/>
      <c r="J4221" s="294"/>
      <c r="L4221" s="97"/>
      <c r="M4221" s="97"/>
      <c r="N4221" s="97"/>
    </row>
    <row r="4222" spans="8:14" x14ac:dyDescent="0.25">
      <c r="H4222" s="294"/>
      <c r="I4222" s="294"/>
      <c r="J4222" s="294"/>
      <c r="L4222" s="97"/>
      <c r="M4222" s="97"/>
      <c r="N4222" s="97"/>
    </row>
    <row r="4223" spans="8:14" x14ac:dyDescent="0.25">
      <c r="H4223" s="294"/>
      <c r="I4223" s="294"/>
      <c r="J4223" s="294"/>
      <c r="L4223" s="97"/>
      <c r="M4223" s="97"/>
      <c r="N4223" s="97"/>
    </row>
    <row r="4224" spans="8:14" x14ac:dyDescent="0.25">
      <c r="H4224" s="294"/>
      <c r="I4224" s="294"/>
      <c r="J4224" s="294"/>
      <c r="L4224" s="97"/>
      <c r="M4224" s="97"/>
      <c r="N4224" s="97"/>
    </row>
    <row r="4225" spans="8:14" x14ac:dyDescent="0.25">
      <c r="H4225" s="294"/>
      <c r="I4225" s="294"/>
      <c r="J4225" s="294"/>
      <c r="L4225" s="97"/>
      <c r="M4225" s="97"/>
      <c r="N4225" s="97"/>
    </row>
    <row r="4226" spans="8:14" x14ac:dyDescent="0.25">
      <c r="H4226" s="294"/>
      <c r="I4226" s="294"/>
      <c r="J4226" s="294"/>
      <c r="L4226" s="97"/>
      <c r="M4226" s="97"/>
      <c r="N4226" s="97"/>
    </row>
    <row r="4227" spans="8:14" x14ac:dyDescent="0.25">
      <c r="H4227" s="294"/>
      <c r="I4227" s="294"/>
      <c r="J4227" s="294"/>
      <c r="L4227" s="97"/>
      <c r="M4227" s="97"/>
      <c r="N4227" s="97"/>
    </row>
    <row r="4228" spans="8:14" x14ac:dyDescent="0.25">
      <c r="H4228" s="294"/>
      <c r="I4228" s="294"/>
      <c r="J4228" s="294"/>
      <c r="L4228" s="97"/>
      <c r="M4228" s="97"/>
      <c r="N4228" s="97"/>
    </row>
    <row r="4229" spans="8:14" x14ac:dyDescent="0.25">
      <c r="H4229" s="294"/>
      <c r="I4229" s="294"/>
      <c r="J4229" s="294"/>
      <c r="L4229" s="97"/>
      <c r="M4229" s="97"/>
      <c r="N4229" s="97"/>
    </row>
    <row r="4230" spans="8:14" x14ac:dyDescent="0.25">
      <c r="H4230" s="294"/>
      <c r="I4230" s="294"/>
      <c r="J4230" s="294"/>
      <c r="L4230" s="97"/>
      <c r="M4230" s="97"/>
      <c r="N4230" s="97"/>
    </row>
    <row r="4231" spans="8:14" x14ac:dyDescent="0.25">
      <c r="H4231" s="294"/>
      <c r="I4231" s="294"/>
      <c r="J4231" s="294"/>
      <c r="L4231" s="97"/>
      <c r="M4231" s="97"/>
      <c r="N4231" s="97"/>
    </row>
    <row r="4232" spans="8:14" x14ac:dyDescent="0.25">
      <c r="H4232" s="294"/>
      <c r="I4232" s="294"/>
      <c r="J4232" s="294"/>
      <c r="L4232" s="97"/>
      <c r="M4232" s="97"/>
      <c r="N4232" s="97"/>
    </row>
    <row r="4233" spans="8:14" x14ac:dyDescent="0.25">
      <c r="H4233" s="294"/>
      <c r="I4233" s="294"/>
      <c r="J4233" s="294"/>
      <c r="L4233" s="97"/>
      <c r="M4233" s="97"/>
      <c r="N4233" s="97"/>
    </row>
    <row r="4234" spans="8:14" x14ac:dyDescent="0.25">
      <c r="H4234" s="294"/>
      <c r="I4234" s="294"/>
      <c r="J4234" s="294"/>
      <c r="L4234" s="97"/>
      <c r="M4234" s="97"/>
      <c r="N4234" s="97"/>
    </row>
    <row r="4235" spans="8:14" x14ac:dyDescent="0.25">
      <c r="H4235" s="294"/>
      <c r="I4235" s="294"/>
      <c r="J4235" s="294"/>
      <c r="L4235" s="97"/>
      <c r="M4235" s="97"/>
      <c r="N4235" s="97"/>
    </row>
    <row r="4236" spans="8:14" x14ac:dyDescent="0.25">
      <c r="H4236" s="294"/>
      <c r="I4236" s="294"/>
      <c r="J4236" s="294"/>
      <c r="L4236" s="97"/>
      <c r="M4236" s="97"/>
      <c r="N4236" s="97"/>
    </row>
    <row r="4237" spans="8:14" x14ac:dyDescent="0.25">
      <c r="H4237" s="294"/>
      <c r="I4237" s="294"/>
      <c r="J4237" s="294"/>
      <c r="L4237" s="97"/>
      <c r="M4237" s="97"/>
      <c r="N4237" s="97"/>
    </row>
    <row r="4238" spans="8:14" x14ac:dyDescent="0.25">
      <c r="H4238" s="294"/>
      <c r="I4238" s="294"/>
      <c r="J4238" s="294"/>
      <c r="L4238" s="97"/>
      <c r="M4238" s="97"/>
      <c r="N4238" s="97"/>
    </row>
    <row r="4239" spans="8:14" x14ac:dyDescent="0.25">
      <c r="H4239" s="294"/>
      <c r="I4239" s="294"/>
      <c r="J4239" s="294"/>
      <c r="L4239" s="97"/>
      <c r="M4239" s="97"/>
      <c r="N4239" s="97"/>
    </row>
    <row r="4240" spans="8:14" x14ac:dyDescent="0.25">
      <c r="H4240" s="294"/>
      <c r="I4240" s="294"/>
      <c r="J4240" s="294"/>
      <c r="L4240" s="97"/>
      <c r="M4240" s="97"/>
      <c r="N4240" s="97"/>
    </row>
    <row r="4241" spans="8:14" x14ac:dyDescent="0.25">
      <c r="H4241" s="294"/>
      <c r="I4241" s="294"/>
      <c r="J4241" s="294"/>
      <c r="L4241" s="97"/>
      <c r="M4241" s="97"/>
      <c r="N4241" s="97"/>
    </row>
    <row r="4242" spans="8:14" x14ac:dyDescent="0.25">
      <c r="H4242" s="294"/>
      <c r="I4242" s="294"/>
      <c r="J4242" s="294"/>
      <c r="L4242" s="97"/>
      <c r="M4242" s="97"/>
      <c r="N4242" s="97"/>
    </row>
    <row r="4243" spans="8:14" x14ac:dyDescent="0.25">
      <c r="H4243" s="294"/>
      <c r="I4243" s="294"/>
      <c r="J4243" s="294"/>
      <c r="L4243" s="97"/>
      <c r="M4243" s="97"/>
      <c r="N4243" s="97"/>
    </row>
    <row r="4244" spans="8:14" x14ac:dyDescent="0.25">
      <c r="H4244" s="294"/>
      <c r="I4244" s="294"/>
      <c r="J4244" s="294"/>
      <c r="L4244" s="97"/>
      <c r="M4244" s="97"/>
      <c r="N4244" s="97"/>
    </row>
    <row r="4245" spans="8:14" x14ac:dyDescent="0.25">
      <c r="H4245" s="294"/>
      <c r="I4245" s="294"/>
      <c r="J4245" s="294"/>
      <c r="L4245" s="97"/>
      <c r="M4245" s="97"/>
      <c r="N4245" s="97"/>
    </row>
    <row r="4246" spans="8:14" x14ac:dyDescent="0.25">
      <c r="H4246" s="294"/>
      <c r="I4246" s="294"/>
      <c r="J4246" s="294"/>
      <c r="L4246" s="97"/>
      <c r="M4246" s="97"/>
      <c r="N4246" s="97"/>
    </row>
    <row r="4247" spans="8:14" x14ac:dyDescent="0.25">
      <c r="H4247" s="294"/>
      <c r="I4247" s="294"/>
      <c r="J4247" s="294"/>
      <c r="L4247" s="97"/>
      <c r="M4247" s="97"/>
      <c r="N4247" s="97"/>
    </row>
    <row r="4248" spans="8:14" x14ac:dyDescent="0.25">
      <c r="H4248" s="294"/>
      <c r="I4248" s="294"/>
      <c r="J4248" s="294"/>
      <c r="L4248" s="97"/>
      <c r="M4248" s="97"/>
      <c r="N4248" s="97"/>
    </row>
    <row r="4249" spans="8:14" x14ac:dyDescent="0.25">
      <c r="H4249" s="294"/>
      <c r="I4249" s="294"/>
      <c r="J4249" s="294"/>
      <c r="L4249" s="97"/>
      <c r="M4249" s="97"/>
      <c r="N4249" s="97"/>
    </row>
    <row r="4250" spans="8:14" x14ac:dyDescent="0.25">
      <c r="H4250" s="294"/>
      <c r="I4250" s="294"/>
      <c r="J4250" s="294"/>
      <c r="L4250" s="97"/>
      <c r="M4250" s="97"/>
      <c r="N4250" s="97"/>
    </row>
    <row r="4251" spans="8:14" x14ac:dyDescent="0.25">
      <c r="H4251" s="294"/>
      <c r="I4251" s="294"/>
      <c r="J4251" s="294"/>
      <c r="L4251" s="97"/>
      <c r="M4251" s="97"/>
      <c r="N4251" s="97"/>
    </row>
    <row r="4252" spans="8:14" x14ac:dyDescent="0.25">
      <c r="H4252" s="294"/>
      <c r="I4252" s="294"/>
      <c r="J4252" s="294"/>
      <c r="L4252" s="97"/>
      <c r="M4252" s="97"/>
      <c r="N4252" s="97"/>
    </row>
    <row r="4253" spans="8:14" x14ac:dyDescent="0.25">
      <c r="H4253" s="294"/>
      <c r="I4253" s="294"/>
      <c r="J4253" s="294"/>
      <c r="L4253" s="97"/>
      <c r="M4253" s="97"/>
      <c r="N4253" s="97"/>
    </row>
    <row r="4254" spans="8:14" x14ac:dyDescent="0.25">
      <c r="H4254" s="294"/>
      <c r="I4254" s="294"/>
      <c r="J4254" s="294"/>
      <c r="L4254" s="97"/>
      <c r="M4254" s="97"/>
      <c r="N4254" s="97"/>
    </row>
    <row r="4255" spans="8:14" x14ac:dyDescent="0.25">
      <c r="H4255" s="294"/>
      <c r="I4255" s="294"/>
      <c r="J4255" s="294"/>
      <c r="L4255" s="97"/>
      <c r="M4255" s="97"/>
      <c r="N4255" s="97"/>
    </row>
    <row r="4256" spans="8:14" x14ac:dyDescent="0.25">
      <c r="H4256" s="294"/>
      <c r="I4256" s="294"/>
      <c r="J4256" s="294"/>
      <c r="L4256" s="97"/>
      <c r="M4256" s="97"/>
      <c r="N4256" s="97"/>
    </row>
    <row r="4257" spans="8:14" x14ac:dyDescent="0.25">
      <c r="H4257" s="294"/>
      <c r="I4257" s="294"/>
      <c r="J4257" s="294"/>
      <c r="L4257" s="97"/>
      <c r="M4257" s="97"/>
      <c r="N4257" s="97"/>
    </row>
    <row r="4258" spans="8:14" x14ac:dyDescent="0.25">
      <c r="H4258" s="294"/>
      <c r="I4258" s="294"/>
      <c r="J4258" s="294"/>
      <c r="L4258" s="97"/>
      <c r="M4258" s="97"/>
      <c r="N4258" s="97"/>
    </row>
    <row r="4259" spans="8:14" x14ac:dyDescent="0.25">
      <c r="H4259" s="294"/>
      <c r="I4259" s="294"/>
      <c r="J4259" s="294"/>
      <c r="L4259" s="97"/>
      <c r="M4259" s="97"/>
      <c r="N4259" s="97"/>
    </row>
    <row r="4260" spans="8:14" x14ac:dyDescent="0.25">
      <c r="H4260" s="294"/>
      <c r="I4260" s="294"/>
      <c r="J4260" s="294"/>
      <c r="L4260" s="97"/>
      <c r="M4260" s="97"/>
      <c r="N4260" s="97"/>
    </row>
    <row r="4261" spans="8:14" x14ac:dyDescent="0.25">
      <c r="H4261" s="294"/>
      <c r="I4261" s="294"/>
      <c r="J4261" s="294"/>
      <c r="L4261" s="97"/>
      <c r="M4261" s="97"/>
      <c r="N4261" s="97"/>
    </row>
    <row r="4262" spans="8:14" x14ac:dyDescent="0.25">
      <c r="H4262" s="294"/>
      <c r="I4262" s="294"/>
      <c r="J4262" s="294"/>
      <c r="L4262" s="97"/>
      <c r="M4262" s="97"/>
      <c r="N4262" s="97"/>
    </row>
    <row r="4263" spans="8:14" x14ac:dyDescent="0.25">
      <c r="H4263" s="294"/>
      <c r="I4263" s="294"/>
      <c r="J4263" s="294"/>
      <c r="L4263" s="97"/>
      <c r="M4263" s="97"/>
      <c r="N4263" s="97"/>
    </row>
    <row r="4264" spans="8:14" x14ac:dyDescent="0.25">
      <c r="H4264" s="294"/>
      <c r="I4264" s="294"/>
      <c r="J4264" s="294"/>
      <c r="L4264" s="97"/>
      <c r="M4264" s="97"/>
      <c r="N4264" s="97"/>
    </row>
    <row r="4265" spans="8:14" x14ac:dyDescent="0.25">
      <c r="H4265" s="294"/>
      <c r="I4265" s="294"/>
      <c r="J4265" s="294"/>
      <c r="L4265" s="97"/>
      <c r="M4265" s="97"/>
      <c r="N4265" s="97"/>
    </row>
    <row r="4266" spans="8:14" x14ac:dyDescent="0.25">
      <c r="H4266" s="294"/>
      <c r="I4266" s="294"/>
      <c r="J4266" s="294"/>
      <c r="L4266" s="97"/>
      <c r="M4266" s="97"/>
      <c r="N4266" s="97"/>
    </row>
    <row r="4267" spans="8:14" x14ac:dyDescent="0.25">
      <c r="H4267" s="294"/>
      <c r="I4267" s="294"/>
      <c r="J4267" s="294"/>
      <c r="L4267" s="97"/>
      <c r="M4267" s="97"/>
      <c r="N4267" s="97"/>
    </row>
    <row r="4268" spans="8:14" x14ac:dyDescent="0.25">
      <c r="H4268" s="294"/>
      <c r="I4268" s="294"/>
      <c r="J4268" s="294"/>
      <c r="L4268" s="97"/>
      <c r="M4268" s="97"/>
      <c r="N4268" s="97"/>
    </row>
    <row r="4269" spans="8:14" x14ac:dyDescent="0.25">
      <c r="H4269" s="294"/>
      <c r="I4269" s="294"/>
      <c r="J4269" s="294"/>
      <c r="L4269" s="97"/>
      <c r="M4269" s="97"/>
      <c r="N4269" s="97"/>
    </row>
    <row r="4270" spans="8:14" x14ac:dyDescent="0.25">
      <c r="H4270" s="294"/>
      <c r="I4270" s="294"/>
      <c r="J4270" s="294"/>
      <c r="L4270" s="97"/>
      <c r="M4270" s="97"/>
      <c r="N4270" s="97"/>
    </row>
    <row r="4271" spans="8:14" x14ac:dyDescent="0.25">
      <c r="H4271" s="294"/>
      <c r="I4271" s="294"/>
      <c r="J4271" s="294"/>
      <c r="L4271" s="97"/>
      <c r="M4271" s="97"/>
      <c r="N4271" s="97"/>
    </row>
    <row r="4272" spans="8:14" x14ac:dyDescent="0.25">
      <c r="H4272" s="294"/>
      <c r="I4272" s="294"/>
      <c r="J4272" s="294"/>
      <c r="L4272" s="97"/>
      <c r="M4272" s="97"/>
      <c r="N4272" s="97"/>
    </row>
    <row r="4273" spans="8:14" x14ac:dyDescent="0.25">
      <c r="H4273" s="294"/>
      <c r="I4273" s="294"/>
      <c r="J4273" s="294"/>
      <c r="L4273" s="97"/>
      <c r="M4273" s="97"/>
      <c r="N4273" s="97"/>
    </row>
    <row r="4274" spans="8:14" x14ac:dyDescent="0.25">
      <c r="H4274" s="294"/>
      <c r="I4274" s="294"/>
      <c r="J4274" s="294"/>
      <c r="L4274" s="97"/>
      <c r="M4274" s="97"/>
      <c r="N4274" s="97"/>
    </row>
    <row r="4275" spans="8:14" x14ac:dyDescent="0.25">
      <c r="H4275" s="294"/>
      <c r="I4275" s="294"/>
      <c r="J4275" s="294"/>
      <c r="L4275" s="97"/>
      <c r="M4275" s="97"/>
      <c r="N4275" s="97"/>
    </row>
    <row r="4276" spans="8:14" x14ac:dyDescent="0.25">
      <c r="H4276" s="294"/>
      <c r="I4276" s="294"/>
      <c r="J4276" s="294"/>
      <c r="L4276" s="97"/>
      <c r="M4276" s="97"/>
      <c r="N4276" s="97"/>
    </row>
    <row r="4277" spans="8:14" x14ac:dyDescent="0.25">
      <c r="H4277" s="294"/>
      <c r="I4277" s="294"/>
      <c r="J4277" s="294"/>
      <c r="L4277" s="97"/>
      <c r="M4277" s="97"/>
      <c r="N4277" s="97"/>
    </row>
    <row r="4278" spans="8:14" x14ac:dyDescent="0.25">
      <c r="H4278" s="294"/>
      <c r="I4278" s="294"/>
      <c r="J4278" s="294"/>
      <c r="L4278" s="97"/>
      <c r="M4278" s="97"/>
      <c r="N4278" s="97"/>
    </row>
    <row r="4279" spans="8:14" x14ac:dyDescent="0.25">
      <c r="H4279" s="294"/>
      <c r="I4279" s="294"/>
      <c r="J4279" s="294"/>
      <c r="L4279" s="97"/>
      <c r="M4279" s="97"/>
      <c r="N4279" s="97"/>
    </row>
    <row r="4280" spans="8:14" x14ac:dyDescent="0.25">
      <c r="H4280" s="294"/>
      <c r="I4280" s="294"/>
      <c r="J4280" s="294"/>
      <c r="L4280" s="97"/>
      <c r="M4280" s="97"/>
      <c r="N4280" s="97"/>
    </row>
    <row r="4281" spans="8:14" x14ac:dyDescent="0.25">
      <c r="H4281" s="294"/>
      <c r="I4281" s="294"/>
      <c r="J4281" s="294"/>
      <c r="L4281" s="97"/>
      <c r="M4281" s="97"/>
      <c r="N4281" s="97"/>
    </row>
    <row r="4282" spans="8:14" x14ac:dyDescent="0.25">
      <c r="H4282" s="294"/>
      <c r="I4282" s="294"/>
      <c r="J4282" s="294"/>
      <c r="L4282" s="97"/>
      <c r="M4282" s="97"/>
      <c r="N4282" s="97"/>
    </row>
    <row r="4283" spans="8:14" x14ac:dyDescent="0.25">
      <c r="H4283" s="294"/>
      <c r="I4283" s="294"/>
      <c r="J4283" s="294"/>
      <c r="L4283" s="97"/>
      <c r="M4283" s="97"/>
      <c r="N4283" s="97"/>
    </row>
    <row r="4284" spans="8:14" x14ac:dyDescent="0.25">
      <c r="H4284" s="294"/>
      <c r="I4284" s="294"/>
      <c r="J4284" s="294"/>
      <c r="L4284" s="97"/>
      <c r="M4284" s="97"/>
      <c r="N4284" s="97"/>
    </row>
    <row r="4285" spans="8:14" x14ac:dyDescent="0.25">
      <c r="H4285" s="294"/>
      <c r="I4285" s="294"/>
      <c r="J4285" s="294"/>
      <c r="L4285" s="97"/>
      <c r="M4285" s="97"/>
      <c r="N4285" s="97"/>
    </row>
    <row r="4286" spans="8:14" x14ac:dyDescent="0.25">
      <c r="H4286" s="294"/>
      <c r="I4286" s="294"/>
      <c r="J4286" s="294"/>
      <c r="L4286" s="97"/>
      <c r="M4286" s="97"/>
      <c r="N4286" s="97"/>
    </row>
    <row r="4287" spans="8:14" x14ac:dyDescent="0.25">
      <c r="H4287" s="294"/>
      <c r="I4287" s="294"/>
      <c r="J4287" s="294"/>
      <c r="L4287" s="97"/>
      <c r="M4287" s="97"/>
      <c r="N4287" s="97"/>
    </row>
    <row r="4288" spans="8:14" x14ac:dyDescent="0.25">
      <c r="H4288" s="294"/>
      <c r="I4288" s="294"/>
      <c r="J4288" s="294"/>
      <c r="L4288" s="97"/>
      <c r="M4288" s="97"/>
      <c r="N4288" s="97"/>
    </row>
    <row r="4289" spans="8:14" x14ac:dyDescent="0.25">
      <c r="H4289" s="294"/>
      <c r="I4289" s="294"/>
      <c r="J4289" s="294"/>
      <c r="L4289" s="97"/>
      <c r="M4289" s="97"/>
      <c r="N4289" s="97"/>
    </row>
    <row r="4290" spans="8:14" x14ac:dyDescent="0.25">
      <c r="H4290" s="294"/>
      <c r="I4290" s="294"/>
      <c r="J4290" s="294"/>
      <c r="L4290" s="97"/>
      <c r="M4290" s="97"/>
      <c r="N4290" s="97"/>
    </row>
    <row r="4291" spans="8:14" x14ac:dyDescent="0.25">
      <c r="H4291" s="294"/>
      <c r="I4291" s="294"/>
      <c r="J4291" s="294"/>
      <c r="L4291" s="97"/>
      <c r="M4291" s="97"/>
      <c r="N4291" s="97"/>
    </row>
    <row r="4292" spans="8:14" x14ac:dyDescent="0.25">
      <c r="H4292" s="294"/>
      <c r="I4292" s="294"/>
      <c r="J4292" s="294"/>
      <c r="L4292" s="97"/>
      <c r="M4292" s="97"/>
      <c r="N4292" s="97"/>
    </row>
    <row r="4293" spans="8:14" x14ac:dyDescent="0.25">
      <c r="H4293" s="294"/>
      <c r="I4293" s="294"/>
      <c r="J4293" s="294"/>
      <c r="L4293" s="97"/>
      <c r="M4293" s="97"/>
      <c r="N4293" s="97"/>
    </row>
    <row r="4294" spans="8:14" x14ac:dyDescent="0.25">
      <c r="H4294" s="294"/>
      <c r="I4294" s="294"/>
      <c r="J4294" s="294"/>
      <c r="L4294" s="97"/>
      <c r="M4294" s="97"/>
      <c r="N4294" s="97"/>
    </row>
    <row r="4295" spans="8:14" x14ac:dyDescent="0.25">
      <c r="H4295" s="294"/>
      <c r="I4295" s="294"/>
      <c r="J4295" s="294"/>
      <c r="L4295" s="97"/>
      <c r="M4295" s="97"/>
      <c r="N4295" s="97"/>
    </row>
    <row r="4296" spans="8:14" x14ac:dyDescent="0.25">
      <c r="H4296" s="294"/>
      <c r="I4296" s="294"/>
      <c r="J4296" s="294"/>
      <c r="L4296" s="97"/>
      <c r="M4296" s="97"/>
      <c r="N4296" s="97"/>
    </row>
    <row r="4297" spans="8:14" x14ac:dyDescent="0.25">
      <c r="H4297" s="294"/>
      <c r="I4297" s="294"/>
      <c r="J4297" s="294"/>
      <c r="L4297" s="97"/>
      <c r="M4297" s="97"/>
      <c r="N4297" s="97"/>
    </row>
    <row r="4298" spans="8:14" x14ac:dyDescent="0.25">
      <c r="H4298" s="294"/>
      <c r="I4298" s="294"/>
      <c r="J4298" s="294"/>
      <c r="L4298" s="97"/>
      <c r="M4298" s="97"/>
      <c r="N4298" s="97"/>
    </row>
    <row r="4299" spans="8:14" x14ac:dyDescent="0.25">
      <c r="H4299" s="294"/>
      <c r="I4299" s="294"/>
      <c r="J4299" s="294"/>
      <c r="L4299" s="97"/>
      <c r="M4299" s="97"/>
      <c r="N4299" s="97"/>
    </row>
    <row r="4300" spans="8:14" x14ac:dyDescent="0.25">
      <c r="H4300" s="294"/>
      <c r="I4300" s="294"/>
      <c r="J4300" s="294"/>
      <c r="L4300" s="97"/>
      <c r="M4300" s="97"/>
      <c r="N4300" s="97"/>
    </row>
    <row r="4301" spans="8:14" x14ac:dyDescent="0.25">
      <c r="H4301" s="294"/>
      <c r="I4301" s="294"/>
      <c r="J4301" s="294"/>
      <c r="L4301" s="97"/>
      <c r="M4301" s="97"/>
      <c r="N4301" s="97"/>
    </row>
    <row r="4302" spans="8:14" x14ac:dyDescent="0.25">
      <c r="H4302" s="294"/>
      <c r="I4302" s="294"/>
      <c r="J4302" s="294"/>
      <c r="L4302" s="97"/>
      <c r="M4302" s="97"/>
      <c r="N4302" s="97"/>
    </row>
    <row r="4303" spans="8:14" x14ac:dyDescent="0.25">
      <c r="H4303" s="294"/>
      <c r="I4303" s="294"/>
      <c r="J4303" s="294"/>
      <c r="L4303" s="97"/>
      <c r="M4303" s="97"/>
      <c r="N4303" s="97"/>
    </row>
    <row r="4304" spans="8:14" x14ac:dyDescent="0.25">
      <c r="H4304" s="294"/>
      <c r="I4304" s="294"/>
      <c r="J4304" s="294"/>
      <c r="L4304" s="97"/>
      <c r="M4304" s="97"/>
      <c r="N4304" s="97"/>
    </row>
    <row r="4305" spans="8:14" x14ac:dyDescent="0.25">
      <c r="H4305" s="294"/>
      <c r="I4305" s="294"/>
      <c r="J4305" s="294"/>
      <c r="L4305" s="97"/>
      <c r="M4305" s="97"/>
      <c r="N4305" s="97"/>
    </row>
    <row r="4306" spans="8:14" x14ac:dyDescent="0.25">
      <c r="H4306" s="294"/>
      <c r="I4306" s="294"/>
      <c r="J4306" s="294"/>
      <c r="L4306" s="97"/>
      <c r="M4306" s="97"/>
      <c r="N4306" s="97"/>
    </row>
    <row r="4307" spans="8:14" x14ac:dyDescent="0.25">
      <c r="H4307" s="294"/>
      <c r="I4307" s="294"/>
      <c r="J4307" s="294"/>
      <c r="L4307" s="97"/>
      <c r="M4307" s="97"/>
      <c r="N4307" s="97"/>
    </row>
    <row r="4308" spans="8:14" x14ac:dyDescent="0.25">
      <c r="H4308" s="294"/>
      <c r="I4308" s="294"/>
      <c r="J4308" s="294"/>
      <c r="L4308" s="97"/>
      <c r="M4308" s="97"/>
      <c r="N4308" s="97"/>
    </row>
    <row r="4309" spans="8:14" x14ac:dyDescent="0.25">
      <c r="H4309" s="294"/>
      <c r="I4309" s="294"/>
      <c r="J4309" s="294"/>
      <c r="L4309" s="97"/>
      <c r="M4309" s="97"/>
      <c r="N4309" s="97"/>
    </row>
    <row r="4310" spans="8:14" x14ac:dyDescent="0.25">
      <c r="H4310" s="294"/>
      <c r="I4310" s="294"/>
      <c r="J4310" s="294"/>
      <c r="L4310" s="97"/>
      <c r="M4310" s="97"/>
      <c r="N4310" s="97"/>
    </row>
    <row r="4311" spans="8:14" x14ac:dyDescent="0.25">
      <c r="H4311" s="294"/>
      <c r="I4311" s="294"/>
      <c r="J4311" s="294"/>
      <c r="L4311" s="97"/>
      <c r="M4311" s="97"/>
      <c r="N4311" s="97"/>
    </row>
    <row r="4312" spans="8:14" x14ac:dyDescent="0.25">
      <c r="H4312" s="294"/>
      <c r="I4312" s="294"/>
      <c r="J4312" s="294"/>
      <c r="L4312" s="97"/>
      <c r="M4312" s="97"/>
      <c r="N4312" s="97"/>
    </row>
    <row r="4313" spans="8:14" x14ac:dyDescent="0.25">
      <c r="H4313" s="294"/>
      <c r="I4313" s="294"/>
      <c r="J4313" s="294"/>
      <c r="L4313" s="97"/>
      <c r="M4313" s="97"/>
      <c r="N4313" s="97"/>
    </row>
    <row r="4314" spans="8:14" x14ac:dyDescent="0.25">
      <c r="H4314" s="294"/>
      <c r="I4314" s="294"/>
      <c r="J4314" s="294"/>
      <c r="L4314" s="97"/>
      <c r="M4314" s="97"/>
      <c r="N4314" s="97"/>
    </row>
    <row r="4315" spans="8:14" x14ac:dyDescent="0.25">
      <c r="H4315" s="294"/>
      <c r="I4315" s="294"/>
      <c r="J4315" s="294"/>
      <c r="L4315" s="97"/>
      <c r="M4315" s="97"/>
      <c r="N4315" s="97"/>
    </row>
    <row r="4316" spans="8:14" x14ac:dyDescent="0.25">
      <c r="H4316" s="294"/>
      <c r="I4316" s="294"/>
      <c r="J4316" s="294"/>
      <c r="L4316" s="97"/>
      <c r="M4316" s="97"/>
      <c r="N4316" s="97"/>
    </row>
    <row r="4317" spans="8:14" x14ac:dyDescent="0.25">
      <c r="H4317" s="294"/>
      <c r="I4317" s="294"/>
      <c r="J4317" s="294"/>
      <c r="L4317" s="97"/>
      <c r="M4317" s="97"/>
      <c r="N4317" s="97"/>
    </row>
    <row r="4318" spans="8:14" x14ac:dyDescent="0.25">
      <c r="H4318" s="294"/>
      <c r="I4318" s="294"/>
      <c r="J4318" s="294"/>
      <c r="L4318" s="97"/>
      <c r="M4318" s="97"/>
      <c r="N4318" s="97"/>
    </row>
    <row r="4319" spans="8:14" x14ac:dyDescent="0.25">
      <c r="H4319" s="294"/>
      <c r="I4319" s="294"/>
      <c r="J4319" s="294"/>
      <c r="L4319" s="97"/>
      <c r="M4319" s="97"/>
      <c r="N4319" s="97"/>
    </row>
    <row r="4320" spans="8:14" x14ac:dyDescent="0.25">
      <c r="H4320" s="294"/>
      <c r="I4320" s="294"/>
      <c r="J4320" s="294"/>
      <c r="L4320" s="97"/>
      <c r="M4320" s="97"/>
      <c r="N4320" s="97"/>
    </row>
    <row r="4321" spans="8:14" x14ac:dyDescent="0.25">
      <c r="H4321" s="294"/>
      <c r="I4321" s="294"/>
      <c r="J4321" s="294"/>
      <c r="L4321" s="97"/>
      <c r="M4321" s="97"/>
      <c r="N4321" s="97"/>
    </row>
    <row r="4322" spans="8:14" x14ac:dyDescent="0.25">
      <c r="H4322" s="294"/>
      <c r="I4322" s="294"/>
      <c r="J4322" s="294"/>
      <c r="L4322" s="97"/>
      <c r="M4322" s="97"/>
      <c r="N4322" s="97"/>
    </row>
    <row r="4323" spans="8:14" x14ac:dyDescent="0.25">
      <c r="H4323" s="294"/>
      <c r="I4323" s="294"/>
      <c r="J4323" s="294"/>
      <c r="L4323" s="97"/>
      <c r="M4323" s="97"/>
      <c r="N4323" s="97"/>
    </row>
    <row r="4324" spans="8:14" x14ac:dyDescent="0.25">
      <c r="H4324" s="294"/>
      <c r="I4324" s="294"/>
      <c r="J4324" s="294"/>
      <c r="L4324" s="97"/>
      <c r="M4324" s="97"/>
      <c r="N4324" s="97"/>
    </row>
    <row r="4325" spans="8:14" x14ac:dyDescent="0.25">
      <c r="H4325" s="294"/>
      <c r="I4325" s="294"/>
      <c r="J4325" s="294"/>
      <c r="L4325" s="97"/>
      <c r="M4325" s="97"/>
      <c r="N4325" s="97"/>
    </row>
    <row r="4326" spans="8:14" x14ac:dyDescent="0.25">
      <c r="H4326" s="294"/>
      <c r="I4326" s="294"/>
      <c r="J4326" s="294"/>
      <c r="L4326" s="97"/>
      <c r="M4326" s="97"/>
      <c r="N4326" s="97"/>
    </row>
    <row r="4327" spans="8:14" x14ac:dyDescent="0.25">
      <c r="H4327" s="294"/>
      <c r="I4327" s="294"/>
      <c r="J4327" s="294"/>
      <c r="L4327" s="97"/>
      <c r="M4327" s="97"/>
      <c r="N4327" s="97"/>
    </row>
    <row r="4328" spans="8:14" x14ac:dyDescent="0.25">
      <c r="H4328" s="294"/>
      <c r="I4328" s="294"/>
      <c r="J4328" s="294"/>
      <c r="L4328" s="97"/>
      <c r="M4328" s="97"/>
      <c r="N4328" s="97"/>
    </row>
    <row r="4329" spans="8:14" x14ac:dyDescent="0.25">
      <c r="H4329" s="294"/>
      <c r="I4329" s="294"/>
      <c r="J4329" s="294"/>
      <c r="L4329" s="97"/>
      <c r="M4329" s="97"/>
      <c r="N4329" s="97"/>
    </row>
    <row r="4330" spans="8:14" x14ac:dyDescent="0.25">
      <c r="H4330" s="294"/>
      <c r="I4330" s="294"/>
      <c r="J4330" s="294"/>
      <c r="L4330" s="97"/>
      <c r="M4330" s="97"/>
      <c r="N4330" s="97"/>
    </row>
    <row r="4331" spans="8:14" x14ac:dyDescent="0.25">
      <c r="H4331" s="294"/>
      <c r="I4331" s="294"/>
      <c r="J4331" s="294"/>
      <c r="L4331" s="97"/>
      <c r="M4331" s="97"/>
      <c r="N4331" s="97"/>
    </row>
    <row r="4332" spans="8:14" x14ac:dyDescent="0.25">
      <c r="H4332" s="294"/>
      <c r="I4332" s="294"/>
      <c r="J4332" s="294"/>
      <c r="L4332" s="97"/>
      <c r="M4332" s="97"/>
      <c r="N4332" s="97"/>
    </row>
    <row r="4333" spans="8:14" x14ac:dyDescent="0.25">
      <c r="H4333" s="294"/>
      <c r="I4333" s="294"/>
      <c r="J4333" s="294"/>
      <c r="L4333" s="97"/>
      <c r="M4333" s="97"/>
      <c r="N4333" s="97"/>
    </row>
    <row r="4334" spans="8:14" x14ac:dyDescent="0.25">
      <c r="H4334" s="294"/>
      <c r="I4334" s="294"/>
      <c r="J4334" s="294"/>
      <c r="L4334" s="97"/>
      <c r="M4334" s="97"/>
      <c r="N4334" s="97"/>
    </row>
    <row r="4335" spans="8:14" x14ac:dyDescent="0.25">
      <c r="H4335" s="294"/>
      <c r="I4335" s="294"/>
      <c r="J4335" s="294"/>
      <c r="L4335" s="97"/>
      <c r="M4335" s="97"/>
      <c r="N4335" s="97"/>
    </row>
    <row r="4336" spans="8:14" x14ac:dyDescent="0.25">
      <c r="H4336" s="294"/>
      <c r="I4336" s="294"/>
      <c r="J4336" s="294"/>
      <c r="L4336" s="97"/>
      <c r="M4336" s="97"/>
      <c r="N4336" s="97"/>
    </row>
    <row r="4337" spans="8:14" x14ac:dyDescent="0.25">
      <c r="H4337" s="294"/>
      <c r="I4337" s="294"/>
      <c r="J4337" s="294"/>
      <c r="L4337" s="97"/>
      <c r="M4337" s="97"/>
      <c r="N4337" s="97"/>
    </row>
    <row r="4338" spans="8:14" x14ac:dyDescent="0.25">
      <c r="H4338" s="294"/>
      <c r="I4338" s="294"/>
      <c r="J4338" s="294"/>
      <c r="L4338" s="97"/>
      <c r="M4338" s="97"/>
      <c r="N4338" s="97"/>
    </row>
    <row r="4339" spans="8:14" x14ac:dyDescent="0.25">
      <c r="H4339" s="294"/>
      <c r="I4339" s="294"/>
      <c r="J4339" s="294"/>
      <c r="L4339" s="97"/>
      <c r="M4339" s="97"/>
      <c r="N4339" s="97"/>
    </row>
    <row r="4340" spans="8:14" x14ac:dyDescent="0.25">
      <c r="H4340" s="294"/>
      <c r="I4340" s="294"/>
      <c r="J4340" s="294"/>
      <c r="L4340" s="97"/>
      <c r="M4340" s="97"/>
      <c r="N4340" s="97"/>
    </row>
    <row r="4341" spans="8:14" x14ac:dyDescent="0.25">
      <c r="H4341" s="294"/>
      <c r="I4341" s="294"/>
      <c r="J4341" s="294"/>
      <c r="L4341" s="97"/>
      <c r="M4341" s="97"/>
      <c r="N4341" s="97"/>
    </row>
    <row r="4342" spans="8:14" x14ac:dyDescent="0.25">
      <c r="H4342" s="294"/>
      <c r="I4342" s="294"/>
      <c r="J4342" s="294"/>
      <c r="L4342" s="97"/>
      <c r="M4342" s="97"/>
      <c r="N4342" s="97"/>
    </row>
    <row r="4343" spans="8:14" x14ac:dyDescent="0.25">
      <c r="H4343" s="294"/>
      <c r="I4343" s="294"/>
      <c r="J4343" s="294"/>
      <c r="L4343" s="97"/>
      <c r="M4343" s="97"/>
      <c r="N4343" s="97"/>
    </row>
    <row r="4344" spans="8:14" x14ac:dyDescent="0.25">
      <c r="H4344" s="294"/>
      <c r="I4344" s="294"/>
      <c r="J4344" s="294"/>
      <c r="L4344" s="97"/>
      <c r="M4344" s="97"/>
      <c r="N4344" s="97"/>
    </row>
    <row r="4345" spans="8:14" x14ac:dyDescent="0.25">
      <c r="H4345" s="294"/>
      <c r="I4345" s="294"/>
      <c r="J4345" s="294"/>
      <c r="L4345" s="97"/>
      <c r="M4345" s="97"/>
      <c r="N4345" s="97"/>
    </row>
    <row r="4346" spans="8:14" x14ac:dyDescent="0.25">
      <c r="H4346" s="294"/>
      <c r="I4346" s="294"/>
      <c r="J4346" s="294"/>
      <c r="L4346" s="97"/>
      <c r="M4346" s="97"/>
      <c r="N4346" s="97"/>
    </row>
    <row r="4347" spans="8:14" x14ac:dyDescent="0.25">
      <c r="H4347" s="294"/>
      <c r="I4347" s="294"/>
      <c r="J4347" s="294"/>
      <c r="L4347" s="97"/>
      <c r="M4347" s="97"/>
      <c r="N4347" s="97"/>
    </row>
    <row r="4348" spans="8:14" x14ac:dyDescent="0.25">
      <c r="H4348" s="294"/>
      <c r="I4348" s="294"/>
      <c r="J4348" s="294"/>
      <c r="L4348" s="97"/>
      <c r="M4348" s="97"/>
      <c r="N4348" s="97"/>
    </row>
    <row r="4349" spans="8:14" x14ac:dyDescent="0.25">
      <c r="H4349" s="294"/>
      <c r="I4349" s="294"/>
      <c r="J4349" s="294"/>
      <c r="L4349" s="97"/>
      <c r="M4349" s="97"/>
      <c r="N4349" s="97"/>
    </row>
    <row r="4350" spans="8:14" x14ac:dyDescent="0.25">
      <c r="H4350" s="294"/>
      <c r="I4350" s="294"/>
      <c r="J4350" s="294"/>
      <c r="L4350" s="97"/>
      <c r="M4350" s="97"/>
      <c r="N4350" s="97"/>
    </row>
    <row r="4351" spans="8:14" x14ac:dyDescent="0.25">
      <c r="H4351" s="294"/>
      <c r="I4351" s="294"/>
      <c r="J4351" s="294"/>
      <c r="L4351" s="97"/>
      <c r="M4351" s="97"/>
      <c r="N4351" s="97"/>
    </row>
    <row r="4352" spans="8:14" x14ac:dyDescent="0.25">
      <c r="H4352" s="294"/>
      <c r="I4352" s="294"/>
      <c r="J4352" s="294"/>
      <c r="L4352" s="97"/>
      <c r="M4352" s="97"/>
      <c r="N4352" s="97"/>
    </row>
    <row r="4353" spans="8:14" x14ac:dyDescent="0.25">
      <c r="H4353" s="294"/>
      <c r="I4353" s="294"/>
      <c r="J4353" s="294"/>
      <c r="L4353" s="97"/>
      <c r="M4353" s="97"/>
      <c r="N4353" s="97"/>
    </row>
    <row r="4354" spans="8:14" x14ac:dyDescent="0.25">
      <c r="H4354" s="294"/>
      <c r="I4354" s="294"/>
      <c r="J4354" s="294"/>
      <c r="L4354" s="97"/>
      <c r="M4354" s="97"/>
      <c r="N4354" s="97"/>
    </row>
    <row r="4355" spans="8:14" x14ac:dyDescent="0.25">
      <c r="H4355" s="294"/>
      <c r="I4355" s="294"/>
      <c r="J4355" s="294"/>
      <c r="L4355" s="97"/>
      <c r="M4355" s="97"/>
      <c r="N4355" s="97"/>
    </row>
    <row r="4356" spans="8:14" x14ac:dyDescent="0.25">
      <c r="H4356" s="294"/>
      <c r="I4356" s="294"/>
      <c r="J4356" s="294"/>
      <c r="L4356" s="97"/>
      <c r="M4356" s="97"/>
      <c r="N4356" s="97"/>
    </row>
    <row r="4357" spans="8:14" x14ac:dyDescent="0.25">
      <c r="H4357" s="294"/>
      <c r="I4357" s="294"/>
      <c r="J4357" s="294"/>
      <c r="L4357" s="97"/>
      <c r="M4357" s="97"/>
      <c r="N4357" s="97"/>
    </row>
    <row r="4358" spans="8:14" x14ac:dyDescent="0.25">
      <c r="H4358" s="294"/>
      <c r="I4358" s="294"/>
      <c r="J4358" s="294"/>
      <c r="L4358" s="97"/>
      <c r="M4358" s="97"/>
      <c r="N4358" s="97"/>
    </row>
    <row r="4359" spans="8:14" x14ac:dyDescent="0.25">
      <c r="H4359" s="294"/>
      <c r="I4359" s="294"/>
      <c r="J4359" s="294"/>
      <c r="L4359" s="97"/>
      <c r="M4359" s="97"/>
      <c r="N4359" s="97"/>
    </row>
    <row r="4360" spans="8:14" x14ac:dyDescent="0.25">
      <c r="H4360" s="294"/>
      <c r="I4360" s="294"/>
      <c r="J4360" s="294"/>
      <c r="L4360" s="97"/>
      <c r="M4360" s="97"/>
      <c r="N4360" s="97"/>
    </row>
    <row r="4361" spans="8:14" x14ac:dyDescent="0.25">
      <c r="H4361" s="294"/>
      <c r="I4361" s="294"/>
      <c r="J4361" s="294"/>
      <c r="L4361" s="97"/>
      <c r="M4361" s="97"/>
      <c r="N4361" s="97"/>
    </row>
    <row r="4362" spans="8:14" x14ac:dyDescent="0.25">
      <c r="H4362" s="294"/>
      <c r="I4362" s="294"/>
      <c r="J4362" s="294"/>
      <c r="L4362" s="97"/>
      <c r="M4362" s="97"/>
      <c r="N4362" s="97"/>
    </row>
    <row r="4363" spans="8:14" x14ac:dyDescent="0.25">
      <c r="H4363" s="294"/>
      <c r="I4363" s="294"/>
      <c r="J4363" s="294"/>
      <c r="L4363" s="97"/>
      <c r="M4363" s="97"/>
      <c r="N4363" s="97"/>
    </row>
    <row r="4364" spans="8:14" x14ac:dyDescent="0.25">
      <c r="H4364" s="294"/>
      <c r="I4364" s="294"/>
      <c r="J4364" s="294"/>
      <c r="L4364" s="97"/>
      <c r="M4364" s="97"/>
      <c r="N4364" s="97"/>
    </row>
    <row r="4365" spans="8:14" x14ac:dyDescent="0.25">
      <c r="H4365" s="294"/>
      <c r="I4365" s="294"/>
      <c r="J4365" s="294"/>
      <c r="L4365" s="97"/>
      <c r="M4365" s="97"/>
      <c r="N4365" s="97"/>
    </row>
    <row r="4366" spans="8:14" x14ac:dyDescent="0.25">
      <c r="H4366" s="294"/>
      <c r="I4366" s="294"/>
      <c r="J4366" s="294"/>
      <c r="L4366" s="97"/>
      <c r="M4366" s="97"/>
      <c r="N4366" s="97"/>
    </row>
    <row r="4367" spans="8:14" x14ac:dyDescent="0.25">
      <c r="H4367" s="294"/>
      <c r="I4367" s="294"/>
      <c r="J4367" s="294"/>
      <c r="L4367" s="97"/>
      <c r="M4367" s="97"/>
      <c r="N4367" s="97"/>
    </row>
    <row r="4368" spans="8:14" x14ac:dyDescent="0.25">
      <c r="H4368" s="294"/>
      <c r="I4368" s="294"/>
      <c r="J4368" s="294"/>
      <c r="L4368" s="97"/>
      <c r="M4368" s="97"/>
      <c r="N4368" s="97"/>
    </row>
    <row r="4369" spans="8:14" x14ac:dyDescent="0.25">
      <c r="H4369" s="294"/>
      <c r="I4369" s="294"/>
      <c r="J4369" s="294"/>
      <c r="L4369" s="97"/>
      <c r="M4369" s="97"/>
      <c r="N4369" s="97"/>
    </row>
    <row r="4370" spans="8:14" x14ac:dyDescent="0.25">
      <c r="H4370" s="294"/>
      <c r="I4370" s="294"/>
      <c r="J4370" s="294"/>
      <c r="L4370" s="97"/>
      <c r="M4370" s="97"/>
      <c r="N4370" s="97"/>
    </row>
    <row r="4371" spans="8:14" x14ac:dyDescent="0.25">
      <c r="H4371" s="294"/>
      <c r="I4371" s="294"/>
      <c r="J4371" s="294"/>
      <c r="L4371" s="97"/>
      <c r="M4371" s="97"/>
      <c r="N4371" s="97"/>
    </row>
    <row r="4372" spans="8:14" x14ac:dyDescent="0.25">
      <c r="H4372" s="294"/>
      <c r="I4372" s="294"/>
      <c r="J4372" s="294"/>
      <c r="L4372" s="97"/>
      <c r="M4372" s="97"/>
      <c r="N4372" s="97"/>
    </row>
    <row r="4373" spans="8:14" x14ac:dyDescent="0.25">
      <c r="H4373" s="294"/>
      <c r="I4373" s="294"/>
      <c r="J4373" s="294"/>
      <c r="L4373" s="97"/>
      <c r="M4373" s="97"/>
      <c r="N4373" s="97"/>
    </row>
    <row r="4374" spans="8:14" x14ac:dyDescent="0.25">
      <c r="H4374" s="294"/>
      <c r="I4374" s="294"/>
      <c r="J4374" s="294"/>
      <c r="L4374" s="97"/>
      <c r="M4374" s="97"/>
      <c r="N4374" s="97"/>
    </row>
    <row r="4375" spans="8:14" x14ac:dyDescent="0.25">
      <c r="H4375" s="294"/>
      <c r="I4375" s="294"/>
      <c r="J4375" s="294"/>
      <c r="L4375" s="97"/>
      <c r="M4375" s="97"/>
      <c r="N4375" s="97"/>
    </row>
    <row r="4376" spans="8:14" x14ac:dyDescent="0.25">
      <c r="H4376" s="294"/>
      <c r="I4376" s="294"/>
      <c r="J4376" s="294"/>
      <c r="L4376" s="97"/>
      <c r="M4376" s="97"/>
      <c r="N4376" s="97"/>
    </row>
    <row r="4377" spans="8:14" x14ac:dyDescent="0.25">
      <c r="H4377" s="294"/>
      <c r="I4377" s="294"/>
      <c r="J4377" s="294"/>
      <c r="L4377" s="97"/>
      <c r="M4377" s="97"/>
      <c r="N4377" s="97"/>
    </row>
    <row r="4378" spans="8:14" x14ac:dyDescent="0.25">
      <c r="H4378" s="294"/>
      <c r="I4378" s="294"/>
      <c r="J4378" s="294"/>
      <c r="L4378" s="97"/>
      <c r="M4378" s="97"/>
      <c r="N4378" s="97"/>
    </row>
    <row r="4379" spans="8:14" x14ac:dyDescent="0.25">
      <c r="H4379" s="294"/>
      <c r="I4379" s="294"/>
      <c r="J4379" s="294"/>
      <c r="L4379" s="97"/>
      <c r="M4379" s="97"/>
      <c r="N4379" s="97"/>
    </row>
    <row r="4380" spans="8:14" x14ac:dyDescent="0.25">
      <c r="H4380" s="294"/>
      <c r="I4380" s="294"/>
      <c r="J4380" s="294"/>
      <c r="L4380" s="97"/>
      <c r="M4380" s="97"/>
      <c r="N4380" s="97"/>
    </row>
    <row r="4381" spans="8:14" x14ac:dyDescent="0.25">
      <c r="H4381" s="294"/>
      <c r="I4381" s="294"/>
      <c r="J4381" s="294"/>
      <c r="L4381" s="97"/>
      <c r="M4381" s="97"/>
      <c r="N4381" s="97"/>
    </row>
    <row r="4382" spans="8:14" x14ac:dyDescent="0.25">
      <c r="H4382" s="294"/>
      <c r="I4382" s="294"/>
      <c r="J4382" s="294"/>
      <c r="L4382" s="97"/>
      <c r="M4382" s="97"/>
      <c r="N4382" s="97"/>
    </row>
    <row r="4383" spans="8:14" x14ac:dyDescent="0.25">
      <c r="H4383" s="294"/>
      <c r="I4383" s="294"/>
      <c r="J4383" s="294"/>
      <c r="L4383" s="97"/>
      <c r="M4383" s="97"/>
      <c r="N4383" s="97"/>
    </row>
    <row r="4384" spans="8:14" x14ac:dyDescent="0.25">
      <c r="H4384" s="294"/>
      <c r="I4384" s="294"/>
      <c r="J4384" s="294"/>
      <c r="L4384" s="97"/>
      <c r="M4384" s="97"/>
      <c r="N4384" s="97"/>
    </row>
    <row r="4385" spans="8:14" x14ac:dyDescent="0.25">
      <c r="H4385" s="294"/>
      <c r="I4385" s="294"/>
      <c r="J4385" s="294"/>
      <c r="L4385" s="97"/>
      <c r="M4385" s="97"/>
      <c r="N4385" s="97"/>
    </row>
    <row r="4386" spans="8:14" x14ac:dyDescent="0.25">
      <c r="H4386" s="294"/>
      <c r="I4386" s="294"/>
      <c r="J4386" s="294"/>
      <c r="L4386" s="97"/>
      <c r="M4386" s="97"/>
      <c r="N4386" s="97"/>
    </row>
    <row r="4387" spans="8:14" x14ac:dyDescent="0.25">
      <c r="H4387" s="294"/>
      <c r="I4387" s="294"/>
      <c r="J4387" s="294"/>
      <c r="L4387" s="97"/>
      <c r="M4387" s="97"/>
      <c r="N4387" s="97"/>
    </row>
    <row r="4388" spans="8:14" x14ac:dyDescent="0.25">
      <c r="H4388" s="294"/>
      <c r="I4388" s="294"/>
      <c r="J4388" s="294"/>
      <c r="L4388" s="97"/>
      <c r="M4388" s="97"/>
      <c r="N4388" s="97"/>
    </row>
    <row r="4389" spans="8:14" x14ac:dyDescent="0.25">
      <c r="H4389" s="294"/>
      <c r="I4389" s="294"/>
      <c r="J4389" s="294"/>
      <c r="L4389" s="97"/>
      <c r="M4389" s="97"/>
      <c r="N4389" s="97"/>
    </row>
    <row r="4390" spans="8:14" x14ac:dyDescent="0.25">
      <c r="H4390" s="294"/>
      <c r="I4390" s="294"/>
      <c r="J4390" s="294"/>
      <c r="L4390" s="97"/>
      <c r="M4390" s="97"/>
      <c r="N4390" s="97"/>
    </row>
    <row r="4391" spans="8:14" x14ac:dyDescent="0.25">
      <c r="H4391" s="294"/>
      <c r="I4391" s="294"/>
      <c r="J4391" s="294"/>
      <c r="L4391" s="97"/>
      <c r="M4391" s="97"/>
      <c r="N4391" s="97"/>
    </row>
    <row r="4392" spans="8:14" x14ac:dyDescent="0.25">
      <c r="H4392" s="294"/>
      <c r="I4392" s="294"/>
      <c r="J4392" s="294"/>
      <c r="L4392" s="97"/>
      <c r="M4392" s="97"/>
      <c r="N4392" s="97"/>
    </row>
    <row r="4393" spans="8:14" x14ac:dyDescent="0.25">
      <c r="H4393" s="294"/>
      <c r="I4393" s="294"/>
      <c r="J4393" s="294"/>
      <c r="L4393" s="97"/>
      <c r="M4393" s="97"/>
      <c r="N4393" s="97"/>
    </row>
    <row r="4394" spans="8:14" x14ac:dyDescent="0.25">
      <c r="H4394" s="294"/>
      <c r="I4394" s="294"/>
      <c r="J4394" s="294"/>
      <c r="L4394" s="97"/>
      <c r="M4394" s="97"/>
      <c r="N4394" s="97"/>
    </row>
    <row r="4395" spans="8:14" x14ac:dyDescent="0.25">
      <c r="H4395" s="294"/>
      <c r="I4395" s="294"/>
      <c r="J4395" s="294"/>
      <c r="L4395" s="97"/>
      <c r="M4395" s="97"/>
      <c r="N4395" s="97"/>
    </row>
    <row r="4396" spans="8:14" x14ac:dyDescent="0.25">
      <c r="H4396" s="294"/>
      <c r="I4396" s="294"/>
      <c r="J4396" s="294"/>
      <c r="L4396" s="97"/>
      <c r="M4396" s="97"/>
      <c r="N4396" s="97"/>
    </row>
    <row r="4397" spans="8:14" x14ac:dyDescent="0.25">
      <c r="H4397" s="294"/>
      <c r="I4397" s="294"/>
      <c r="J4397" s="294"/>
      <c r="L4397" s="97"/>
      <c r="M4397" s="97"/>
      <c r="N4397" s="97"/>
    </row>
    <row r="4398" spans="8:14" x14ac:dyDescent="0.25">
      <c r="H4398" s="294"/>
      <c r="I4398" s="294"/>
      <c r="J4398" s="294"/>
      <c r="L4398" s="97"/>
      <c r="M4398" s="97"/>
      <c r="N4398" s="97"/>
    </row>
    <row r="4399" spans="8:14" x14ac:dyDescent="0.25">
      <c r="H4399" s="294"/>
      <c r="I4399" s="294"/>
      <c r="J4399" s="294"/>
      <c r="L4399" s="97"/>
      <c r="M4399" s="97"/>
      <c r="N4399" s="97"/>
    </row>
    <row r="4400" spans="8:14" x14ac:dyDescent="0.25">
      <c r="H4400" s="294"/>
      <c r="I4400" s="294"/>
      <c r="J4400" s="294"/>
      <c r="L4400" s="97"/>
      <c r="M4400" s="97"/>
      <c r="N4400" s="97"/>
    </row>
    <row r="4401" spans="8:14" x14ac:dyDescent="0.25">
      <c r="H4401" s="294"/>
      <c r="I4401" s="294"/>
      <c r="J4401" s="294"/>
      <c r="L4401" s="97"/>
      <c r="M4401" s="97"/>
      <c r="N4401" s="97"/>
    </row>
    <row r="4402" spans="8:14" x14ac:dyDescent="0.25">
      <c r="H4402" s="294"/>
      <c r="I4402" s="294"/>
      <c r="J4402" s="294"/>
      <c r="L4402" s="97"/>
      <c r="M4402" s="97"/>
      <c r="N4402" s="97"/>
    </row>
    <row r="4403" spans="8:14" x14ac:dyDescent="0.25">
      <c r="H4403" s="294"/>
      <c r="I4403" s="294"/>
      <c r="J4403" s="294"/>
      <c r="L4403" s="97"/>
      <c r="M4403" s="97"/>
      <c r="N4403" s="97"/>
    </row>
    <row r="4404" spans="8:14" x14ac:dyDescent="0.25">
      <c r="H4404" s="294"/>
      <c r="I4404" s="294"/>
      <c r="J4404" s="294"/>
      <c r="L4404" s="97"/>
      <c r="M4404" s="97"/>
      <c r="N4404" s="97"/>
    </row>
    <row r="4405" spans="8:14" x14ac:dyDescent="0.25">
      <c r="H4405" s="294"/>
      <c r="I4405" s="294"/>
      <c r="J4405" s="294"/>
      <c r="L4405" s="97"/>
      <c r="M4405" s="97"/>
      <c r="N4405" s="97"/>
    </row>
    <row r="4406" spans="8:14" x14ac:dyDescent="0.25">
      <c r="H4406" s="294"/>
      <c r="I4406" s="294"/>
      <c r="J4406" s="294"/>
      <c r="L4406" s="97"/>
      <c r="M4406" s="97"/>
      <c r="N4406" s="97"/>
    </row>
    <row r="4407" spans="8:14" x14ac:dyDescent="0.25">
      <c r="H4407" s="294"/>
      <c r="I4407" s="294"/>
      <c r="J4407" s="294"/>
      <c r="L4407" s="97"/>
      <c r="M4407" s="97"/>
      <c r="N4407" s="97"/>
    </row>
    <row r="4408" spans="8:14" x14ac:dyDescent="0.25">
      <c r="H4408" s="294"/>
      <c r="I4408" s="294"/>
      <c r="J4408" s="294"/>
      <c r="L4408" s="97"/>
      <c r="M4408" s="97"/>
      <c r="N4408" s="97"/>
    </row>
    <row r="4409" spans="8:14" x14ac:dyDescent="0.25">
      <c r="H4409" s="294"/>
      <c r="I4409" s="294"/>
      <c r="J4409" s="294"/>
      <c r="L4409" s="97"/>
      <c r="M4409" s="97"/>
      <c r="N4409" s="97"/>
    </row>
    <row r="4410" spans="8:14" x14ac:dyDescent="0.25">
      <c r="H4410" s="294"/>
      <c r="I4410" s="294"/>
      <c r="J4410" s="294"/>
      <c r="L4410" s="97"/>
      <c r="M4410" s="97"/>
      <c r="N4410" s="97"/>
    </row>
    <row r="4411" spans="8:14" x14ac:dyDescent="0.25">
      <c r="H4411" s="294"/>
      <c r="I4411" s="294"/>
      <c r="J4411" s="294"/>
      <c r="L4411" s="97"/>
      <c r="M4411" s="97"/>
      <c r="N4411" s="97"/>
    </row>
    <row r="4412" spans="8:14" x14ac:dyDescent="0.25">
      <c r="H4412" s="294"/>
      <c r="I4412" s="294"/>
      <c r="J4412" s="294"/>
      <c r="L4412" s="97"/>
      <c r="M4412" s="97"/>
      <c r="N4412" s="97"/>
    </row>
    <row r="4413" spans="8:14" x14ac:dyDescent="0.25">
      <c r="H4413" s="294"/>
      <c r="I4413" s="294"/>
      <c r="J4413" s="294"/>
      <c r="L4413" s="97"/>
      <c r="M4413" s="97"/>
      <c r="N4413" s="97"/>
    </row>
    <row r="4414" spans="8:14" x14ac:dyDescent="0.25">
      <c r="H4414" s="294"/>
      <c r="I4414" s="294"/>
      <c r="J4414" s="294"/>
      <c r="L4414" s="97"/>
      <c r="M4414" s="97"/>
      <c r="N4414" s="97"/>
    </row>
    <row r="4415" spans="8:14" x14ac:dyDescent="0.25">
      <c r="H4415" s="294"/>
      <c r="I4415" s="294"/>
      <c r="J4415" s="294"/>
      <c r="L4415" s="97"/>
      <c r="M4415" s="97"/>
      <c r="N4415" s="97"/>
    </row>
    <row r="4416" spans="8:14" x14ac:dyDescent="0.25">
      <c r="H4416" s="294"/>
      <c r="I4416" s="294"/>
      <c r="J4416" s="294"/>
      <c r="L4416" s="97"/>
      <c r="M4416" s="97"/>
      <c r="N4416" s="97"/>
    </row>
    <row r="4417" spans="8:14" x14ac:dyDescent="0.25">
      <c r="H4417" s="294"/>
      <c r="I4417" s="294"/>
      <c r="J4417" s="294"/>
      <c r="L4417" s="97"/>
      <c r="M4417" s="97"/>
      <c r="N4417" s="97"/>
    </row>
    <row r="4418" spans="8:14" x14ac:dyDescent="0.25">
      <c r="H4418" s="294"/>
      <c r="I4418" s="294"/>
      <c r="J4418" s="294"/>
      <c r="L4418" s="97"/>
      <c r="M4418" s="97"/>
      <c r="N4418" s="97"/>
    </row>
    <row r="4419" spans="8:14" x14ac:dyDescent="0.25">
      <c r="H4419" s="294"/>
      <c r="I4419" s="294"/>
      <c r="J4419" s="294"/>
      <c r="L4419" s="97"/>
      <c r="M4419" s="97"/>
      <c r="N4419" s="97"/>
    </row>
    <row r="4420" spans="8:14" x14ac:dyDescent="0.25">
      <c r="H4420" s="294"/>
      <c r="I4420" s="294"/>
      <c r="J4420" s="294"/>
      <c r="L4420" s="97"/>
      <c r="M4420" s="97"/>
      <c r="N4420" s="97"/>
    </row>
    <row r="4421" spans="8:14" x14ac:dyDescent="0.25">
      <c r="H4421" s="294"/>
      <c r="I4421" s="294"/>
      <c r="J4421" s="294"/>
      <c r="L4421" s="97"/>
      <c r="M4421" s="97"/>
      <c r="N4421" s="97"/>
    </row>
    <row r="4422" spans="8:14" x14ac:dyDescent="0.25">
      <c r="H4422" s="294"/>
      <c r="I4422" s="294"/>
      <c r="J4422" s="294"/>
      <c r="L4422" s="97"/>
      <c r="M4422" s="97"/>
      <c r="N4422" s="97"/>
    </row>
    <row r="4423" spans="8:14" x14ac:dyDescent="0.25">
      <c r="H4423" s="294"/>
      <c r="I4423" s="294"/>
      <c r="J4423" s="294"/>
      <c r="L4423" s="97"/>
      <c r="M4423" s="97"/>
      <c r="N4423" s="97"/>
    </row>
    <row r="4424" spans="8:14" x14ac:dyDescent="0.25">
      <c r="H4424" s="294"/>
      <c r="I4424" s="294"/>
      <c r="J4424" s="294"/>
      <c r="L4424" s="97"/>
      <c r="M4424" s="97"/>
      <c r="N4424" s="97"/>
    </row>
    <row r="4425" spans="8:14" x14ac:dyDescent="0.25">
      <c r="H4425" s="294"/>
      <c r="I4425" s="294"/>
      <c r="J4425" s="294"/>
      <c r="L4425" s="97"/>
      <c r="M4425" s="97"/>
      <c r="N4425" s="97"/>
    </row>
    <row r="4426" spans="8:14" x14ac:dyDescent="0.25">
      <c r="H4426" s="294"/>
      <c r="I4426" s="294"/>
      <c r="J4426" s="294"/>
      <c r="L4426" s="97"/>
      <c r="M4426" s="97"/>
      <c r="N4426" s="97"/>
    </row>
    <row r="4427" spans="8:14" x14ac:dyDescent="0.25">
      <c r="H4427" s="294"/>
      <c r="I4427" s="294"/>
      <c r="J4427" s="294"/>
      <c r="L4427" s="97"/>
      <c r="M4427" s="97"/>
      <c r="N4427" s="97"/>
    </row>
    <row r="4428" spans="8:14" x14ac:dyDescent="0.25">
      <c r="H4428" s="294"/>
      <c r="I4428" s="294"/>
      <c r="J4428" s="294"/>
      <c r="L4428" s="97"/>
      <c r="M4428" s="97"/>
      <c r="N4428" s="97"/>
    </row>
    <row r="4429" spans="8:14" x14ac:dyDescent="0.25">
      <c r="H4429" s="294"/>
      <c r="I4429" s="294"/>
      <c r="J4429" s="294"/>
      <c r="L4429" s="97"/>
      <c r="M4429" s="97"/>
      <c r="N4429" s="97"/>
    </row>
    <row r="4430" spans="8:14" x14ac:dyDescent="0.25">
      <c r="H4430" s="294"/>
      <c r="I4430" s="294"/>
      <c r="J4430" s="294"/>
      <c r="L4430" s="97"/>
      <c r="M4430" s="97"/>
      <c r="N4430" s="97"/>
    </row>
    <row r="4431" spans="8:14" x14ac:dyDescent="0.25">
      <c r="H4431" s="294"/>
      <c r="I4431" s="294"/>
      <c r="J4431" s="294"/>
      <c r="L4431" s="97"/>
      <c r="M4431" s="97"/>
      <c r="N4431" s="97"/>
    </row>
    <row r="4432" spans="8:14" x14ac:dyDescent="0.25">
      <c r="H4432" s="294"/>
      <c r="I4432" s="294"/>
      <c r="J4432" s="294"/>
      <c r="L4432" s="97"/>
      <c r="M4432" s="97"/>
      <c r="N4432" s="97"/>
    </row>
    <row r="4433" spans="8:14" x14ac:dyDescent="0.25">
      <c r="H4433" s="294"/>
      <c r="I4433" s="294"/>
      <c r="J4433" s="294"/>
      <c r="L4433" s="97"/>
      <c r="M4433" s="97"/>
      <c r="N4433" s="97"/>
    </row>
    <row r="4434" spans="8:14" x14ac:dyDescent="0.25">
      <c r="H4434" s="294"/>
      <c r="I4434" s="294"/>
      <c r="J4434" s="294"/>
      <c r="L4434" s="97"/>
      <c r="M4434" s="97"/>
      <c r="N4434" s="97"/>
    </row>
    <row r="4435" spans="8:14" x14ac:dyDescent="0.25">
      <c r="H4435" s="294"/>
      <c r="I4435" s="294"/>
      <c r="J4435" s="294"/>
      <c r="L4435" s="97"/>
      <c r="M4435" s="97"/>
      <c r="N4435" s="97"/>
    </row>
    <row r="4436" spans="8:14" x14ac:dyDescent="0.25">
      <c r="H4436" s="294"/>
      <c r="I4436" s="294"/>
      <c r="J4436" s="294"/>
      <c r="L4436" s="97"/>
      <c r="M4436" s="97"/>
      <c r="N4436" s="97"/>
    </row>
    <row r="4437" spans="8:14" x14ac:dyDescent="0.25">
      <c r="H4437" s="294"/>
      <c r="I4437" s="294"/>
      <c r="J4437" s="294"/>
      <c r="L4437" s="97"/>
      <c r="M4437" s="97"/>
      <c r="N4437" s="97"/>
    </row>
    <row r="4438" spans="8:14" x14ac:dyDescent="0.25">
      <c r="H4438" s="294"/>
      <c r="I4438" s="294"/>
      <c r="J4438" s="294"/>
      <c r="L4438" s="97"/>
      <c r="M4438" s="97"/>
      <c r="N4438" s="97"/>
    </row>
    <row r="4439" spans="8:14" x14ac:dyDescent="0.25">
      <c r="H4439" s="294"/>
      <c r="I4439" s="294"/>
      <c r="J4439" s="294"/>
      <c r="L4439" s="97"/>
      <c r="M4439" s="97"/>
      <c r="N4439" s="97"/>
    </row>
    <row r="4440" spans="8:14" x14ac:dyDescent="0.25">
      <c r="H4440" s="294"/>
      <c r="I4440" s="294"/>
      <c r="J4440" s="294"/>
      <c r="L4440" s="97"/>
      <c r="M4440" s="97"/>
      <c r="N4440" s="97"/>
    </row>
    <row r="4441" spans="8:14" x14ac:dyDescent="0.25">
      <c r="H4441" s="294"/>
      <c r="I4441" s="294"/>
      <c r="J4441" s="294"/>
      <c r="L4441" s="97"/>
      <c r="M4441" s="97"/>
      <c r="N4441" s="97"/>
    </row>
    <row r="4442" spans="8:14" x14ac:dyDescent="0.25">
      <c r="H4442" s="294"/>
      <c r="I4442" s="294"/>
      <c r="J4442" s="294"/>
      <c r="L4442" s="97"/>
      <c r="M4442" s="97"/>
      <c r="N4442" s="97"/>
    </row>
    <row r="4443" spans="8:14" x14ac:dyDescent="0.25">
      <c r="H4443" s="294"/>
      <c r="I4443" s="294"/>
      <c r="J4443" s="294"/>
      <c r="L4443" s="97"/>
      <c r="M4443" s="97"/>
      <c r="N4443" s="97"/>
    </row>
    <row r="4444" spans="8:14" x14ac:dyDescent="0.25">
      <c r="H4444" s="294"/>
      <c r="I4444" s="294"/>
      <c r="J4444" s="294"/>
      <c r="L4444" s="97"/>
      <c r="M4444" s="97"/>
      <c r="N4444" s="97"/>
    </row>
    <row r="4445" spans="8:14" x14ac:dyDescent="0.25">
      <c r="H4445" s="294"/>
      <c r="I4445" s="294"/>
      <c r="J4445" s="294"/>
      <c r="L4445" s="97"/>
      <c r="M4445" s="97"/>
      <c r="N4445" s="97"/>
    </row>
    <row r="4446" spans="8:14" x14ac:dyDescent="0.25">
      <c r="H4446" s="294"/>
      <c r="I4446" s="294"/>
      <c r="J4446" s="294"/>
      <c r="L4446" s="97"/>
      <c r="M4446" s="97"/>
      <c r="N4446" s="97"/>
    </row>
    <row r="4447" spans="8:14" x14ac:dyDescent="0.25">
      <c r="H4447" s="294"/>
      <c r="I4447" s="294"/>
      <c r="J4447" s="294"/>
      <c r="L4447" s="97"/>
      <c r="M4447" s="97"/>
      <c r="N4447" s="97"/>
    </row>
    <row r="4448" spans="8:14" x14ac:dyDescent="0.25">
      <c r="H4448" s="294"/>
      <c r="I4448" s="294"/>
      <c r="J4448" s="294"/>
      <c r="L4448" s="97"/>
      <c r="M4448" s="97"/>
      <c r="N4448" s="97"/>
    </row>
    <row r="4449" spans="8:14" x14ac:dyDescent="0.25">
      <c r="H4449" s="294"/>
      <c r="I4449" s="294"/>
      <c r="J4449" s="294"/>
      <c r="L4449" s="97"/>
      <c r="M4449" s="97"/>
      <c r="N4449" s="97"/>
    </row>
    <row r="4450" spans="8:14" x14ac:dyDescent="0.25">
      <c r="H4450" s="294"/>
      <c r="I4450" s="294"/>
      <c r="J4450" s="294"/>
      <c r="L4450" s="97"/>
      <c r="M4450" s="97"/>
      <c r="N4450" s="97"/>
    </row>
    <row r="4451" spans="8:14" x14ac:dyDescent="0.25">
      <c r="H4451" s="294"/>
      <c r="I4451" s="294"/>
      <c r="J4451" s="294"/>
      <c r="L4451" s="97"/>
      <c r="M4451" s="97"/>
      <c r="N4451" s="97"/>
    </row>
    <row r="4452" spans="8:14" x14ac:dyDescent="0.25">
      <c r="H4452" s="294"/>
      <c r="I4452" s="294"/>
      <c r="J4452" s="294"/>
      <c r="L4452" s="97"/>
      <c r="M4452" s="97"/>
      <c r="N4452" s="97"/>
    </row>
    <row r="4453" spans="8:14" x14ac:dyDescent="0.25">
      <c r="H4453" s="294"/>
      <c r="I4453" s="294"/>
      <c r="J4453" s="294"/>
      <c r="L4453" s="97"/>
      <c r="M4453" s="97"/>
      <c r="N4453" s="97"/>
    </row>
    <row r="4454" spans="8:14" x14ac:dyDescent="0.25">
      <c r="H4454" s="294"/>
      <c r="I4454" s="294"/>
      <c r="J4454" s="294"/>
      <c r="L4454" s="97"/>
      <c r="M4454" s="97"/>
      <c r="N4454" s="97"/>
    </row>
    <row r="4455" spans="8:14" x14ac:dyDescent="0.25">
      <c r="H4455" s="294"/>
      <c r="I4455" s="294"/>
      <c r="J4455" s="294"/>
      <c r="L4455" s="97"/>
      <c r="M4455" s="97"/>
      <c r="N4455" s="97"/>
    </row>
    <row r="4456" spans="8:14" x14ac:dyDescent="0.25">
      <c r="H4456" s="294"/>
      <c r="I4456" s="294"/>
      <c r="J4456" s="294"/>
      <c r="L4456" s="97"/>
      <c r="M4456" s="97"/>
      <c r="N4456" s="97"/>
    </row>
    <row r="4457" spans="8:14" x14ac:dyDescent="0.25">
      <c r="H4457" s="294"/>
      <c r="I4457" s="294"/>
      <c r="J4457" s="294"/>
      <c r="L4457" s="97"/>
      <c r="M4457" s="97"/>
      <c r="N4457" s="97"/>
    </row>
    <row r="4458" spans="8:14" x14ac:dyDescent="0.25">
      <c r="H4458" s="294"/>
      <c r="I4458" s="294"/>
      <c r="J4458" s="294"/>
      <c r="L4458" s="97"/>
      <c r="M4458" s="97"/>
      <c r="N4458" s="97"/>
    </row>
    <row r="4459" spans="8:14" x14ac:dyDescent="0.25">
      <c r="H4459" s="294"/>
      <c r="I4459" s="294"/>
      <c r="J4459" s="294"/>
      <c r="L4459" s="97"/>
      <c r="M4459" s="97"/>
      <c r="N4459" s="97"/>
    </row>
    <row r="4460" spans="8:14" x14ac:dyDescent="0.25">
      <c r="H4460" s="294"/>
      <c r="I4460" s="294"/>
      <c r="J4460" s="294"/>
      <c r="L4460" s="97"/>
      <c r="M4460" s="97"/>
      <c r="N4460" s="97"/>
    </row>
    <row r="4461" spans="8:14" x14ac:dyDescent="0.25">
      <c r="H4461" s="294"/>
      <c r="I4461" s="294"/>
      <c r="J4461" s="294"/>
      <c r="L4461" s="97"/>
      <c r="M4461" s="97"/>
      <c r="N4461" s="97"/>
    </row>
    <row r="4462" spans="8:14" x14ac:dyDescent="0.25">
      <c r="H4462" s="294"/>
      <c r="I4462" s="294"/>
      <c r="J4462" s="294"/>
      <c r="L4462" s="97"/>
      <c r="M4462" s="97"/>
      <c r="N4462" s="97"/>
    </row>
    <row r="4463" spans="8:14" x14ac:dyDescent="0.25">
      <c r="H4463" s="294"/>
      <c r="I4463" s="294"/>
      <c r="J4463" s="294"/>
      <c r="L4463" s="97"/>
      <c r="M4463" s="97"/>
      <c r="N4463" s="97"/>
    </row>
    <row r="4464" spans="8:14" x14ac:dyDescent="0.25">
      <c r="H4464" s="294"/>
      <c r="I4464" s="294"/>
      <c r="J4464" s="294"/>
      <c r="L4464" s="97"/>
      <c r="M4464" s="97"/>
      <c r="N4464" s="97"/>
    </row>
    <row r="4465" spans="8:14" x14ac:dyDescent="0.25">
      <c r="H4465" s="294"/>
      <c r="I4465" s="294"/>
      <c r="J4465" s="294"/>
      <c r="L4465" s="97"/>
      <c r="M4465" s="97"/>
      <c r="N4465" s="97"/>
    </row>
    <row r="4466" spans="8:14" x14ac:dyDescent="0.25">
      <c r="H4466" s="294"/>
      <c r="I4466" s="294"/>
      <c r="J4466" s="294"/>
      <c r="L4466" s="97"/>
      <c r="M4466" s="97"/>
      <c r="N4466" s="97"/>
    </row>
    <row r="4467" spans="8:14" x14ac:dyDescent="0.25">
      <c r="H4467" s="294"/>
      <c r="I4467" s="294"/>
      <c r="J4467" s="294"/>
      <c r="L4467" s="97"/>
      <c r="M4467" s="97"/>
      <c r="N4467" s="97"/>
    </row>
    <row r="4468" spans="8:14" x14ac:dyDescent="0.25">
      <c r="H4468" s="294"/>
      <c r="I4468" s="294"/>
      <c r="J4468" s="294"/>
      <c r="L4468" s="97"/>
      <c r="M4468" s="97"/>
      <c r="N4468" s="97"/>
    </row>
    <row r="4469" spans="8:14" x14ac:dyDescent="0.25">
      <c r="H4469" s="294"/>
      <c r="I4469" s="294"/>
      <c r="J4469" s="294"/>
      <c r="L4469" s="97"/>
      <c r="M4469" s="97"/>
      <c r="N4469" s="97"/>
    </row>
    <row r="4470" spans="8:14" x14ac:dyDescent="0.25">
      <c r="H4470" s="294"/>
      <c r="I4470" s="294"/>
      <c r="J4470" s="294"/>
      <c r="L4470" s="97"/>
      <c r="M4470" s="97"/>
      <c r="N4470" s="97"/>
    </row>
    <row r="4471" spans="8:14" x14ac:dyDescent="0.25">
      <c r="H4471" s="294"/>
      <c r="I4471" s="294"/>
      <c r="J4471" s="294"/>
      <c r="L4471" s="97"/>
      <c r="M4471" s="97"/>
      <c r="N4471" s="97"/>
    </row>
    <row r="4472" spans="8:14" x14ac:dyDescent="0.25">
      <c r="H4472" s="294"/>
      <c r="I4472" s="294"/>
      <c r="J4472" s="294"/>
      <c r="L4472" s="97"/>
      <c r="M4472" s="97"/>
      <c r="N4472" s="97"/>
    </row>
    <row r="4473" spans="8:14" x14ac:dyDescent="0.25">
      <c r="H4473" s="294"/>
      <c r="I4473" s="294"/>
      <c r="J4473" s="294"/>
      <c r="L4473" s="97"/>
      <c r="M4473" s="97"/>
      <c r="N4473" s="97"/>
    </row>
    <row r="4474" spans="8:14" x14ac:dyDescent="0.25">
      <c r="H4474" s="294"/>
      <c r="I4474" s="294"/>
      <c r="J4474" s="294"/>
      <c r="L4474" s="97"/>
      <c r="M4474" s="97"/>
      <c r="N4474" s="97"/>
    </row>
    <row r="4475" spans="8:14" x14ac:dyDescent="0.25">
      <c r="H4475" s="294"/>
      <c r="I4475" s="294"/>
      <c r="J4475" s="294"/>
      <c r="L4475" s="97"/>
      <c r="M4475" s="97"/>
      <c r="N4475" s="97"/>
    </row>
    <row r="4476" spans="8:14" x14ac:dyDescent="0.25">
      <c r="H4476" s="294"/>
      <c r="I4476" s="294"/>
      <c r="J4476" s="294"/>
      <c r="L4476" s="97"/>
      <c r="M4476" s="97"/>
      <c r="N4476" s="97"/>
    </row>
    <row r="4477" spans="8:14" x14ac:dyDescent="0.25">
      <c r="H4477" s="294"/>
      <c r="I4477" s="294"/>
      <c r="J4477" s="294"/>
      <c r="L4477" s="97"/>
      <c r="M4477" s="97"/>
      <c r="N4477" s="97"/>
    </row>
    <row r="4478" spans="8:14" x14ac:dyDescent="0.25">
      <c r="H4478" s="294"/>
      <c r="I4478" s="294"/>
      <c r="J4478" s="294"/>
      <c r="L4478" s="97"/>
      <c r="M4478" s="97"/>
      <c r="N4478" s="97"/>
    </row>
    <row r="4479" spans="8:14" x14ac:dyDescent="0.25">
      <c r="H4479" s="294"/>
      <c r="I4479" s="294"/>
      <c r="J4479" s="294"/>
      <c r="L4479" s="97"/>
      <c r="M4479" s="97"/>
      <c r="N4479" s="97"/>
    </row>
    <row r="4480" spans="8:14" x14ac:dyDescent="0.25">
      <c r="H4480" s="294"/>
      <c r="I4480" s="294"/>
      <c r="J4480" s="294"/>
      <c r="L4480" s="97"/>
      <c r="M4480" s="97"/>
      <c r="N4480" s="97"/>
    </row>
    <row r="4481" spans="8:14" x14ac:dyDescent="0.25">
      <c r="H4481" s="294"/>
      <c r="I4481" s="294"/>
      <c r="J4481" s="294"/>
      <c r="L4481" s="97"/>
      <c r="M4481" s="97"/>
      <c r="N4481" s="97"/>
    </row>
    <row r="4482" spans="8:14" x14ac:dyDescent="0.25">
      <c r="H4482" s="294"/>
      <c r="I4482" s="294"/>
      <c r="J4482" s="294"/>
      <c r="L4482" s="97"/>
      <c r="M4482" s="97"/>
      <c r="N4482" s="97"/>
    </row>
    <row r="4483" spans="8:14" x14ac:dyDescent="0.25">
      <c r="H4483" s="294"/>
      <c r="I4483" s="294"/>
      <c r="J4483" s="294"/>
      <c r="L4483" s="97"/>
      <c r="M4483" s="97"/>
      <c r="N4483" s="97"/>
    </row>
    <row r="4484" spans="8:14" x14ac:dyDescent="0.25">
      <c r="H4484" s="294"/>
      <c r="I4484" s="294"/>
      <c r="J4484" s="294"/>
      <c r="L4484" s="97"/>
      <c r="M4484" s="97"/>
      <c r="N4484" s="97"/>
    </row>
    <row r="4485" spans="8:14" x14ac:dyDescent="0.25">
      <c r="H4485" s="294"/>
      <c r="I4485" s="294"/>
      <c r="J4485" s="294"/>
      <c r="L4485" s="97"/>
      <c r="M4485" s="97"/>
      <c r="N4485" s="97"/>
    </row>
    <row r="4486" spans="8:14" x14ac:dyDescent="0.25">
      <c r="H4486" s="294"/>
      <c r="I4486" s="294"/>
      <c r="J4486" s="294"/>
      <c r="L4486" s="97"/>
      <c r="M4486" s="97"/>
      <c r="N4486" s="97"/>
    </row>
    <row r="4487" spans="8:14" x14ac:dyDescent="0.25">
      <c r="H4487" s="294"/>
      <c r="I4487" s="294"/>
      <c r="J4487" s="294"/>
      <c r="L4487" s="97"/>
      <c r="M4487" s="97"/>
      <c r="N4487" s="97"/>
    </row>
    <row r="4488" spans="8:14" x14ac:dyDescent="0.25">
      <c r="H4488" s="294"/>
      <c r="I4488" s="294"/>
      <c r="J4488" s="294"/>
      <c r="L4488" s="97"/>
      <c r="M4488" s="97"/>
      <c r="N4488" s="97"/>
    </row>
    <row r="4489" spans="8:14" x14ac:dyDescent="0.25">
      <c r="H4489" s="294"/>
      <c r="I4489" s="294"/>
      <c r="J4489" s="294"/>
      <c r="L4489" s="97"/>
      <c r="M4489" s="97"/>
      <c r="N4489" s="97"/>
    </row>
    <row r="4490" spans="8:14" x14ac:dyDescent="0.25">
      <c r="H4490" s="294"/>
      <c r="I4490" s="294"/>
      <c r="J4490" s="294"/>
      <c r="L4490" s="97"/>
      <c r="M4490" s="97"/>
      <c r="N4490" s="97"/>
    </row>
    <row r="4491" spans="8:14" x14ac:dyDescent="0.25">
      <c r="H4491" s="294"/>
      <c r="I4491" s="294"/>
      <c r="J4491" s="294"/>
      <c r="L4491" s="97"/>
      <c r="M4491" s="97"/>
      <c r="N4491" s="97"/>
    </row>
    <row r="4492" spans="8:14" x14ac:dyDescent="0.25">
      <c r="H4492" s="294"/>
      <c r="I4492" s="294"/>
      <c r="J4492" s="294"/>
      <c r="L4492" s="97"/>
      <c r="M4492" s="97"/>
      <c r="N4492" s="97"/>
    </row>
    <row r="4493" spans="8:14" x14ac:dyDescent="0.25">
      <c r="H4493" s="294"/>
      <c r="I4493" s="294"/>
      <c r="J4493" s="294"/>
      <c r="L4493" s="97"/>
      <c r="M4493" s="97"/>
      <c r="N4493" s="97"/>
    </row>
    <row r="4494" spans="8:14" x14ac:dyDescent="0.25">
      <c r="H4494" s="294"/>
      <c r="I4494" s="294"/>
      <c r="J4494" s="294"/>
      <c r="L4494" s="97"/>
      <c r="M4494" s="97"/>
      <c r="N4494" s="97"/>
    </row>
    <row r="4495" spans="8:14" x14ac:dyDescent="0.25">
      <c r="H4495" s="294"/>
      <c r="I4495" s="294"/>
      <c r="J4495" s="294"/>
      <c r="L4495" s="97"/>
      <c r="M4495" s="97"/>
      <c r="N4495" s="97"/>
    </row>
    <row r="4496" spans="8:14" x14ac:dyDescent="0.25">
      <c r="H4496" s="294"/>
      <c r="I4496" s="294"/>
      <c r="J4496" s="294"/>
      <c r="L4496" s="97"/>
      <c r="M4496" s="97"/>
      <c r="N4496" s="97"/>
    </row>
    <row r="4497" spans="8:14" x14ac:dyDescent="0.25">
      <c r="H4497" s="294"/>
      <c r="I4497" s="294"/>
      <c r="J4497" s="294"/>
      <c r="L4497" s="97"/>
      <c r="M4497" s="97"/>
      <c r="N4497" s="97"/>
    </row>
    <row r="4498" spans="8:14" x14ac:dyDescent="0.25">
      <c r="H4498" s="294"/>
      <c r="I4498" s="294"/>
      <c r="J4498" s="294"/>
      <c r="L4498" s="97"/>
      <c r="M4498" s="97"/>
      <c r="N4498" s="97"/>
    </row>
    <row r="4499" spans="8:14" x14ac:dyDescent="0.25">
      <c r="H4499" s="294"/>
      <c r="I4499" s="294"/>
      <c r="J4499" s="294"/>
      <c r="L4499" s="97"/>
      <c r="M4499" s="97"/>
      <c r="N4499" s="97"/>
    </row>
    <row r="4500" spans="8:14" x14ac:dyDescent="0.25">
      <c r="H4500" s="294"/>
      <c r="I4500" s="294"/>
      <c r="J4500" s="294"/>
      <c r="L4500" s="97"/>
      <c r="M4500" s="97"/>
      <c r="N4500" s="97"/>
    </row>
    <row r="4501" spans="8:14" x14ac:dyDescent="0.25">
      <c r="H4501" s="294"/>
      <c r="I4501" s="294"/>
      <c r="J4501" s="294"/>
      <c r="L4501" s="97"/>
      <c r="M4501" s="97"/>
      <c r="N4501" s="97"/>
    </row>
    <row r="4502" spans="8:14" x14ac:dyDescent="0.25">
      <c r="H4502" s="294"/>
      <c r="I4502" s="294"/>
      <c r="J4502" s="294"/>
      <c r="L4502" s="97"/>
      <c r="M4502" s="97"/>
      <c r="N4502" s="97"/>
    </row>
    <row r="4503" spans="8:14" x14ac:dyDescent="0.25">
      <c r="H4503" s="294"/>
      <c r="I4503" s="294"/>
      <c r="J4503" s="294"/>
      <c r="L4503" s="97"/>
      <c r="M4503" s="97"/>
      <c r="N4503" s="97"/>
    </row>
    <row r="4504" spans="8:14" x14ac:dyDescent="0.25">
      <c r="H4504" s="294"/>
      <c r="I4504" s="294"/>
      <c r="J4504" s="294"/>
      <c r="L4504" s="97"/>
      <c r="M4504" s="97"/>
      <c r="N4504" s="97"/>
    </row>
    <row r="4505" spans="8:14" x14ac:dyDescent="0.25">
      <c r="H4505" s="294"/>
      <c r="I4505" s="294"/>
      <c r="J4505" s="294"/>
      <c r="L4505" s="97"/>
      <c r="M4505" s="97"/>
      <c r="N4505" s="97"/>
    </row>
    <row r="4506" spans="8:14" x14ac:dyDescent="0.25">
      <c r="H4506" s="294"/>
      <c r="I4506" s="294"/>
      <c r="J4506" s="294"/>
      <c r="L4506" s="97"/>
      <c r="M4506" s="97"/>
      <c r="N4506" s="97"/>
    </row>
    <row r="4507" spans="8:14" x14ac:dyDescent="0.25">
      <c r="H4507" s="294"/>
      <c r="I4507" s="294"/>
      <c r="J4507" s="294"/>
      <c r="L4507" s="97"/>
      <c r="M4507" s="97"/>
      <c r="N4507" s="97"/>
    </row>
    <row r="4508" spans="8:14" x14ac:dyDescent="0.25">
      <c r="H4508" s="294"/>
      <c r="I4508" s="294"/>
      <c r="J4508" s="294"/>
      <c r="L4508" s="97"/>
      <c r="M4508" s="97"/>
      <c r="N4508" s="97"/>
    </row>
    <row r="4509" spans="8:14" x14ac:dyDescent="0.25">
      <c r="H4509" s="294"/>
      <c r="I4509" s="294"/>
      <c r="J4509" s="294"/>
      <c r="L4509" s="97"/>
      <c r="M4509" s="97"/>
      <c r="N4509" s="97"/>
    </row>
    <row r="4510" spans="8:14" x14ac:dyDescent="0.25">
      <c r="H4510" s="294"/>
      <c r="I4510" s="294"/>
      <c r="J4510" s="294"/>
      <c r="L4510" s="97"/>
      <c r="M4510" s="97"/>
      <c r="N4510" s="97"/>
    </row>
    <row r="4511" spans="8:14" x14ac:dyDescent="0.25">
      <c r="H4511" s="294"/>
      <c r="I4511" s="294"/>
      <c r="J4511" s="294"/>
      <c r="L4511" s="97"/>
      <c r="M4511" s="97"/>
      <c r="N4511" s="97"/>
    </row>
    <row r="4512" spans="8:14" x14ac:dyDescent="0.25">
      <c r="H4512" s="294"/>
      <c r="I4512" s="294"/>
      <c r="J4512" s="294"/>
      <c r="L4512" s="97"/>
      <c r="M4512" s="97"/>
      <c r="N4512" s="97"/>
    </row>
    <row r="4513" spans="8:14" x14ac:dyDescent="0.25">
      <c r="H4513" s="294"/>
      <c r="I4513" s="294"/>
      <c r="J4513" s="294"/>
      <c r="L4513" s="97"/>
      <c r="M4513" s="97"/>
      <c r="N4513" s="97"/>
    </row>
    <row r="4514" spans="8:14" x14ac:dyDescent="0.25">
      <c r="H4514" s="294"/>
      <c r="I4514" s="294"/>
      <c r="J4514" s="294"/>
      <c r="L4514" s="97"/>
      <c r="M4514" s="97"/>
      <c r="N4514" s="97"/>
    </row>
    <row r="4515" spans="8:14" x14ac:dyDescent="0.25">
      <c r="H4515" s="294"/>
      <c r="I4515" s="294"/>
      <c r="J4515" s="294"/>
      <c r="L4515" s="97"/>
      <c r="M4515" s="97"/>
      <c r="N4515" s="97"/>
    </row>
    <row r="4516" spans="8:14" x14ac:dyDescent="0.25">
      <c r="H4516" s="294"/>
      <c r="I4516" s="294"/>
      <c r="J4516" s="294"/>
      <c r="L4516" s="97"/>
      <c r="M4516" s="97"/>
      <c r="N4516" s="97"/>
    </row>
    <row r="4517" spans="8:14" x14ac:dyDescent="0.25">
      <c r="H4517" s="294"/>
      <c r="I4517" s="294"/>
      <c r="J4517" s="294"/>
      <c r="L4517" s="97"/>
      <c r="M4517" s="97"/>
      <c r="N4517" s="97"/>
    </row>
    <row r="4518" spans="8:14" x14ac:dyDescent="0.25">
      <c r="H4518" s="294"/>
      <c r="I4518" s="294"/>
      <c r="J4518" s="294"/>
      <c r="L4518" s="97"/>
      <c r="M4518" s="97"/>
      <c r="N4518" s="97"/>
    </row>
    <row r="4519" spans="8:14" x14ac:dyDescent="0.25">
      <c r="H4519" s="294"/>
      <c r="I4519" s="294"/>
      <c r="J4519" s="294"/>
      <c r="L4519" s="97"/>
      <c r="M4519" s="97"/>
      <c r="N4519" s="97"/>
    </row>
    <row r="4520" spans="8:14" x14ac:dyDescent="0.25">
      <c r="H4520" s="294"/>
      <c r="I4520" s="294"/>
      <c r="J4520" s="294"/>
      <c r="L4520" s="97"/>
      <c r="M4520" s="97"/>
      <c r="N4520" s="97"/>
    </row>
    <row r="4521" spans="8:14" x14ac:dyDescent="0.25">
      <c r="H4521" s="294"/>
      <c r="I4521" s="294"/>
      <c r="J4521" s="294"/>
      <c r="L4521" s="97"/>
      <c r="M4521" s="97"/>
      <c r="N4521" s="97"/>
    </row>
    <row r="4522" spans="8:14" x14ac:dyDescent="0.25">
      <c r="H4522" s="294"/>
      <c r="I4522" s="294"/>
      <c r="J4522" s="294"/>
      <c r="L4522" s="97"/>
      <c r="M4522" s="97"/>
      <c r="N4522" s="97"/>
    </row>
    <row r="4523" spans="8:14" x14ac:dyDescent="0.25">
      <c r="H4523" s="294"/>
      <c r="I4523" s="294"/>
      <c r="J4523" s="294"/>
      <c r="L4523" s="97"/>
      <c r="M4523" s="97"/>
      <c r="N4523" s="97"/>
    </row>
    <row r="4524" spans="8:14" x14ac:dyDescent="0.25">
      <c r="H4524" s="294"/>
      <c r="I4524" s="294"/>
      <c r="J4524" s="294"/>
      <c r="L4524" s="97"/>
      <c r="M4524" s="97"/>
      <c r="N4524" s="97"/>
    </row>
    <row r="4525" spans="8:14" x14ac:dyDescent="0.25">
      <c r="H4525" s="294"/>
      <c r="I4525" s="294"/>
      <c r="J4525" s="294"/>
      <c r="L4525" s="97"/>
      <c r="M4525" s="97"/>
      <c r="N4525" s="97"/>
    </row>
    <row r="4526" spans="8:14" x14ac:dyDescent="0.25">
      <c r="H4526" s="294"/>
      <c r="I4526" s="294"/>
      <c r="J4526" s="294"/>
      <c r="L4526" s="97"/>
      <c r="M4526" s="97"/>
      <c r="N4526" s="97"/>
    </row>
    <row r="4527" spans="8:14" x14ac:dyDescent="0.25">
      <c r="H4527" s="294"/>
      <c r="I4527" s="294"/>
      <c r="J4527" s="294"/>
      <c r="L4527" s="97"/>
      <c r="M4527" s="97"/>
      <c r="N4527" s="97"/>
    </row>
    <row r="4528" spans="8:14" x14ac:dyDescent="0.25">
      <c r="H4528" s="294"/>
      <c r="I4528" s="294"/>
      <c r="J4528" s="294"/>
      <c r="L4528" s="97"/>
      <c r="M4528" s="97"/>
      <c r="N4528" s="97"/>
    </row>
    <row r="4529" spans="8:14" x14ac:dyDescent="0.25">
      <c r="H4529" s="294"/>
      <c r="I4529" s="294"/>
      <c r="J4529" s="294"/>
      <c r="L4529" s="97"/>
      <c r="M4529" s="97"/>
      <c r="N4529" s="97"/>
    </row>
    <row r="4530" spans="8:14" x14ac:dyDescent="0.25">
      <c r="H4530" s="294"/>
      <c r="I4530" s="294"/>
      <c r="J4530" s="294"/>
      <c r="L4530" s="97"/>
      <c r="M4530" s="97"/>
      <c r="N4530" s="97"/>
    </row>
    <row r="4531" spans="8:14" x14ac:dyDescent="0.25">
      <c r="H4531" s="294"/>
      <c r="I4531" s="294"/>
      <c r="J4531" s="294"/>
      <c r="L4531" s="97"/>
      <c r="M4531" s="97"/>
      <c r="N4531" s="97"/>
    </row>
    <row r="4532" spans="8:14" x14ac:dyDescent="0.25">
      <c r="H4532" s="294"/>
      <c r="I4532" s="294"/>
      <c r="J4532" s="294"/>
      <c r="L4532" s="97"/>
      <c r="M4532" s="97"/>
      <c r="N4532" s="97"/>
    </row>
    <row r="4533" spans="8:14" x14ac:dyDescent="0.25">
      <c r="H4533" s="294"/>
      <c r="I4533" s="294"/>
      <c r="J4533" s="294"/>
      <c r="L4533" s="97"/>
      <c r="M4533" s="97"/>
      <c r="N4533" s="97"/>
    </row>
    <row r="4534" spans="8:14" x14ac:dyDescent="0.25">
      <c r="H4534" s="294"/>
      <c r="I4534" s="294"/>
      <c r="J4534" s="294"/>
      <c r="L4534" s="97"/>
      <c r="M4534" s="97"/>
      <c r="N4534" s="97"/>
    </row>
    <row r="4535" spans="8:14" x14ac:dyDescent="0.25">
      <c r="H4535" s="294"/>
      <c r="I4535" s="294"/>
      <c r="J4535" s="294"/>
      <c r="L4535" s="97"/>
      <c r="M4535" s="97"/>
      <c r="N4535" s="97"/>
    </row>
    <row r="4536" spans="8:14" x14ac:dyDescent="0.25">
      <c r="H4536" s="294"/>
      <c r="I4536" s="294"/>
      <c r="J4536" s="294"/>
      <c r="L4536" s="97"/>
      <c r="M4536" s="97"/>
      <c r="N4536" s="97"/>
    </row>
    <row r="4537" spans="8:14" x14ac:dyDescent="0.25">
      <c r="H4537" s="294"/>
      <c r="I4537" s="294"/>
      <c r="J4537" s="294"/>
      <c r="L4537" s="97"/>
      <c r="M4537" s="97"/>
      <c r="N4537" s="97"/>
    </row>
    <row r="4538" spans="8:14" x14ac:dyDescent="0.25">
      <c r="H4538" s="294"/>
      <c r="I4538" s="294"/>
      <c r="J4538" s="294"/>
      <c r="L4538" s="97"/>
      <c r="M4538" s="97"/>
      <c r="N4538" s="97"/>
    </row>
    <row r="4539" spans="8:14" x14ac:dyDescent="0.25">
      <c r="H4539" s="294"/>
      <c r="I4539" s="294"/>
      <c r="J4539" s="294"/>
      <c r="L4539" s="97"/>
      <c r="M4539" s="97"/>
      <c r="N4539" s="97"/>
    </row>
    <row r="4540" spans="8:14" x14ac:dyDescent="0.25">
      <c r="H4540" s="294"/>
      <c r="I4540" s="294"/>
      <c r="J4540" s="294"/>
      <c r="L4540" s="97"/>
      <c r="M4540" s="97"/>
      <c r="N4540" s="97"/>
    </row>
    <row r="4541" spans="8:14" x14ac:dyDescent="0.25">
      <c r="H4541" s="294"/>
      <c r="I4541" s="294"/>
      <c r="J4541" s="294"/>
      <c r="L4541" s="97"/>
      <c r="M4541" s="97"/>
      <c r="N4541" s="97"/>
    </row>
    <row r="4542" spans="8:14" x14ac:dyDescent="0.25">
      <c r="H4542" s="294"/>
      <c r="I4542" s="294"/>
      <c r="J4542" s="294"/>
      <c r="L4542" s="97"/>
      <c r="M4542" s="97"/>
      <c r="N4542" s="97"/>
    </row>
    <row r="4543" spans="8:14" x14ac:dyDescent="0.25">
      <c r="H4543" s="294"/>
      <c r="I4543" s="294"/>
      <c r="J4543" s="294"/>
      <c r="L4543" s="97"/>
      <c r="M4543" s="97"/>
      <c r="N4543" s="97"/>
    </row>
    <row r="4544" spans="8:14" x14ac:dyDescent="0.25">
      <c r="H4544" s="294"/>
      <c r="I4544" s="294"/>
      <c r="J4544" s="294"/>
      <c r="L4544" s="97"/>
      <c r="M4544" s="97"/>
      <c r="N4544" s="97"/>
    </row>
    <row r="4545" spans="8:14" x14ac:dyDescent="0.25">
      <c r="H4545" s="294"/>
      <c r="I4545" s="294"/>
      <c r="J4545" s="294"/>
      <c r="L4545" s="97"/>
      <c r="M4545" s="97"/>
      <c r="N4545" s="97"/>
    </row>
    <row r="4546" spans="8:14" x14ac:dyDescent="0.25">
      <c r="H4546" s="294"/>
      <c r="I4546" s="294"/>
      <c r="J4546" s="294"/>
      <c r="L4546" s="97"/>
      <c r="M4546" s="97"/>
      <c r="N4546" s="97"/>
    </row>
    <row r="4547" spans="8:14" x14ac:dyDescent="0.25">
      <c r="H4547" s="294"/>
      <c r="I4547" s="294"/>
      <c r="J4547" s="294"/>
      <c r="L4547" s="97"/>
      <c r="M4547" s="97"/>
      <c r="N4547" s="97"/>
    </row>
    <row r="4548" spans="8:14" x14ac:dyDescent="0.25">
      <c r="H4548" s="294"/>
      <c r="I4548" s="294"/>
      <c r="J4548" s="294"/>
      <c r="L4548" s="97"/>
      <c r="M4548" s="97"/>
      <c r="N4548" s="97"/>
    </row>
    <row r="4549" spans="8:14" x14ac:dyDescent="0.25">
      <c r="H4549" s="294"/>
      <c r="I4549" s="294"/>
      <c r="J4549" s="294"/>
      <c r="L4549" s="97"/>
      <c r="M4549" s="97"/>
      <c r="N4549" s="97"/>
    </row>
    <row r="4550" spans="8:14" x14ac:dyDescent="0.25">
      <c r="H4550" s="294"/>
      <c r="I4550" s="294"/>
      <c r="J4550" s="294"/>
      <c r="L4550" s="97"/>
      <c r="M4550" s="97"/>
      <c r="N4550" s="97"/>
    </row>
    <row r="4551" spans="8:14" x14ac:dyDescent="0.25">
      <c r="H4551" s="294"/>
      <c r="I4551" s="294"/>
      <c r="J4551" s="294"/>
      <c r="L4551" s="97"/>
      <c r="M4551" s="97"/>
      <c r="N4551" s="97"/>
    </row>
    <row r="4552" spans="8:14" x14ac:dyDescent="0.25">
      <c r="H4552" s="294"/>
      <c r="I4552" s="294"/>
      <c r="J4552" s="294"/>
      <c r="L4552" s="97"/>
      <c r="M4552" s="97"/>
      <c r="N4552" s="97"/>
    </row>
    <row r="4553" spans="8:14" x14ac:dyDescent="0.25">
      <c r="H4553" s="294"/>
      <c r="I4553" s="294"/>
      <c r="J4553" s="294"/>
      <c r="L4553" s="97"/>
      <c r="M4553" s="97"/>
      <c r="N4553" s="97"/>
    </row>
    <row r="4554" spans="8:14" x14ac:dyDescent="0.25">
      <c r="H4554" s="294"/>
      <c r="I4554" s="294"/>
      <c r="J4554" s="294"/>
      <c r="L4554" s="97"/>
      <c r="M4554" s="97"/>
      <c r="N4554" s="97"/>
    </row>
    <row r="4555" spans="8:14" x14ac:dyDescent="0.25">
      <c r="H4555" s="294"/>
      <c r="I4555" s="294"/>
      <c r="J4555" s="294"/>
      <c r="L4555" s="97"/>
      <c r="M4555" s="97"/>
      <c r="N4555" s="97"/>
    </row>
    <row r="4556" spans="8:14" x14ac:dyDescent="0.25">
      <c r="H4556" s="294"/>
      <c r="I4556" s="294"/>
      <c r="J4556" s="294"/>
      <c r="L4556" s="97"/>
      <c r="M4556" s="97"/>
      <c r="N4556" s="97"/>
    </row>
    <row r="4557" spans="8:14" x14ac:dyDescent="0.25">
      <c r="H4557" s="294"/>
      <c r="I4557" s="294"/>
      <c r="J4557" s="294"/>
      <c r="L4557" s="97"/>
      <c r="M4557" s="97"/>
      <c r="N4557" s="97"/>
    </row>
    <row r="4558" spans="8:14" x14ac:dyDescent="0.25">
      <c r="H4558" s="294"/>
      <c r="I4558" s="294"/>
      <c r="J4558" s="294"/>
      <c r="L4558" s="97"/>
      <c r="M4558" s="97"/>
      <c r="N4558" s="97"/>
    </row>
    <row r="4559" spans="8:14" x14ac:dyDescent="0.25">
      <c r="H4559" s="294"/>
      <c r="I4559" s="294"/>
      <c r="J4559" s="294"/>
      <c r="L4559" s="97"/>
      <c r="M4559" s="97"/>
      <c r="N4559" s="97"/>
    </row>
    <row r="4560" spans="8:14" x14ac:dyDescent="0.25">
      <c r="H4560" s="294"/>
      <c r="I4560" s="294"/>
      <c r="J4560" s="294"/>
      <c r="L4560" s="97"/>
      <c r="M4560" s="97"/>
      <c r="N4560" s="97"/>
    </row>
    <row r="4561" spans="8:14" x14ac:dyDescent="0.25">
      <c r="H4561" s="294"/>
      <c r="I4561" s="294"/>
      <c r="J4561" s="294"/>
      <c r="L4561" s="97"/>
      <c r="M4561" s="97"/>
      <c r="N4561" s="97"/>
    </row>
    <row r="4562" spans="8:14" x14ac:dyDescent="0.25">
      <c r="H4562" s="294"/>
      <c r="I4562" s="294"/>
      <c r="J4562" s="294"/>
      <c r="L4562" s="97"/>
      <c r="M4562" s="97"/>
      <c r="N4562" s="97"/>
    </row>
    <row r="4563" spans="8:14" x14ac:dyDescent="0.25">
      <c r="H4563" s="294"/>
      <c r="I4563" s="294"/>
      <c r="J4563" s="294"/>
      <c r="L4563" s="97"/>
      <c r="M4563" s="97"/>
      <c r="N4563" s="97"/>
    </row>
    <row r="4564" spans="8:14" x14ac:dyDescent="0.25">
      <c r="H4564" s="294"/>
      <c r="I4564" s="294"/>
      <c r="J4564" s="294"/>
      <c r="L4564" s="97"/>
      <c r="M4564" s="97"/>
      <c r="N4564" s="97"/>
    </row>
    <row r="4565" spans="8:14" x14ac:dyDescent="0.25">
      <c r="H4565" s="294"/>
      <c r="I4565" s="294"/>
      <c r="J4565" s="294"/>
      <c r="L4565" s="97"/>
      <c r="M4565" s="97"/>
      <c r="N4565" s="97"/>
    </row>
    <row r="4566" spans="8:14" x14ac:dyDescent="0.25">
      <c r="H4566" s="294"/>
      <c r="I4566" s="294"/>
      <c r="J4566" s="294"/>
      <c r="L4566" s="97"/>
      <c r="M4566" s="97"/>
      <c r="N4566" s="97"/>
    </row>
    <row r="4567" spans="8:14" x14ac:dyDescent="0.25">
      <c r="H4567" s="294"/>
      <c r="I4567" s="294"/>
      <c r="J4567" s="294"/>
      <c r="L4567" s="97"/>
      <c r="M4567" s="97"/>
      <c r="N4567" s="97"/>
    </row>
    <row r="4568" spans="8:14" x14ac:dyDescent="0.25">
      <c r="H4568" s="294"/>
      <c r="I4568" s="294"/>
      <c r="J4568" s="294"/>
      <c r="L4568" s="97"/>
      <c r="M4568" s="97"/>
      <c r="N4568" s="97"/>
    </row>
    <row r="4569" spans="8:14" x14ac:dyDescent="0.25">
      <c r="H4569" s="294"/>
      <c r="I4569" s="294"/>
      <c r="J4569" s="294"/>
      <c r="L4569" s="97"/>
      <c r="M4569" s="97"/>
      <c r="N4569" s="97"/>
    </row>
    <row r="4570" spans="8:14" x14ac:dyDescent="0.25">
      <c r="H4570" s="294"/>
      <c r="I4570" s="294"/>
      <c r="J4570" s="294"/>
      <c r="L4570" s="97"/>
      <c r="M4570" s="97"/>
      <c r="N4570" s="97"/>
    </row>
    <row r="4571" spans="8:14" x14ac:dyDescent="0.25">
      <c r="H4571" s="294"/>
      <c r="I4571" s="294"/>
      <c r="J4571" s="294"/>
      <c r="L4571" s="97"/>
      <c r="M4571" s="97"/>
      <c r="N4571" s="97"/>
    </row>
    <row r="4572" spans="8:14" x14ac:dyDescent="0.25">
      <c r="H4572" s="294"/>
      <c r="I4572" s="294"/>
      <c r="J4572" s="294"/>
      <c r="L4572" s="97"/>
      <c r="M4572" s="97"/>
      <c r="N4572" s="97"/>
    </row>
    <row r="4573" spans="8:14" x14ac:dyDescent="0.25">
      <c r="H4573" s="294"/>
      <c r="I4573" s="294"/>
      <c r="J4573" s="294"/>
      <c r="L4573" s="97"/>
      <c r="M4573" s="97"/>
      <c r="N4573" s="97"/>
    </row>
    <row r="4574" spans="8:14" x14ac:dyDescent="0.25">
      <c r="H4574" s="294"/>
      <c r="I4574" s="294"/>
      <c r="J4574" s="294"/>
      <c r="L4574" s="97"/>
      <c r="M4574" s="97"/>
      <c r="N4574" s="97"/>
    </row>
    <row r="4575" spans="8:14" x14ac:dyDescent="0.25">
      <c r="H4575" s="294"/>
      <c r="I4575" s="294"/>
      <c r="J4575" s="294"/>
      <c r="L4575" s="97"/>
      <c r="M4575" s="97"/>
      <c r="N4575" s="97"/>
    </row>
    <row r="4576" spans="8:14" x14ac:dyDescent="0.25">
      <c r="H4576" s="294"/>
      <c r="I4576" s="294"/>
      <c r="J4576" s="294"/>
      <c r="L4576" s="97"/>
      <c r="M4576" s="97"/>
      <c r="N4576" s="97"/>
    </row>
    <row r="4577" spans="8:14" x14ac:dyDescent="0.25">
      <c r="H4577" s="294"/>
      <c r="I4577" s="294"/>
      <c r="J4577" s="294"/>
      <c r="L4577" s="97"/>
      <c r="M4577" s="97"/>
      <c r="N4577" s="97"/>
    </row>
    <row r="4578" spans="8:14" x14ac:dyDescent="0.25">
      <c r="H4578" s="294"/>
      <c r="I4578" s="294"/>
      <c r="J4578" s="294"/>
      <c r="L4578" s="97"/>
      <c r="M4578" s="97"/>
      <c r="N4578" s="97"/>
    </row>
    <row r="4579" spans="8:14" x14ac:dyDescent="0.25">
      <c r="H4579" s="294"/>
      <c r="I4579" s="294"/>
      <c r="J4579" s="294"/>
      <c r="L4579" s="97"/>
      <c r="M4579" s="97"/>
      <c r="N4579" s="97"/>
    </row>
    <row r="4580" spans="8:14" x14ac:dyDescent="0.25">
      <c r="H4580" s="294"/>
      <c r="I4580" s="294"/>
      <c r="J4580" s="294"/>
      <c r="L4580" s="97"/>
      <c r="M4580" s="97"/>
      <c r="N4580" s="97"/>
    </row>
    <row r="4581" spans="8:14" x14ac:dyDescent="0.25">
      <c r="H4581" s="294"/>
      <c r="I4581" s="294"/>
      <c r="J4581" s="294"/>
      <c r="L4581" s="97"/>
      <c r="M4581" s="97"/>
      <c r="N4581" s="97"/>
    </row>
    <row r="4582" spans="8:14" x14ac:dyDescent="0.25">
      <c r="H4582" s="294"/>
      <c r="I4582" s="294"/>
      <c r="J4582" s="294"/>
      <c r="L4582" s="97"/>
      <c r="M4582" s="97"/>
      <c r="N4582" s="97"/>
    </row>
    <row r="4583" spans="8:14" x14ac:dyDescent="0.25">
      <c r="H4583" s="294"/>
      <c r="I4583" s="294"/>
      <c r="J4583" s="294"/>
      <c r="L4583" s="97"/>
      <c r="M4583" s="97"/>
      <c r="N4583" s="97"/>
    </row>
    <row r="4584" spans="8:14" x14ac:dyDescent="0.25">
      <c r="H4584" s="294"/>
      <c r="I4584" s="294"/>
      <c r="J4584" s="294"/>
      <c r="L4584" s="97"/>
      <c r="M4584" s="97"/>
      <c r="N4584" s="97"/>
    </row>
    <row r="4585" spans="8:14" x14ac:dyDescent="0.25">
      <c r="H4585" s="294"/>
      <c r="I4585" s="294"/>
      <c r="J4585" s="294"/>
      <c r="L4585" s="97"/>
      <c r="M4585" s="97"/>
      <c r="N4585" s="97"/>
    </row>
    <row r="4586" spans="8:14" x14ac:dyDescent="0.25">
      <c r="H4586" s="294"/>
      <c r="I4586" s="294"/>
      <c r="J4586" s="294"/>
      <c r="L4586" s="97"/>
      <c r="M4586" s="97"/>
      <c r="N4586" s="97"/>
    </row>
    <row r="4587" spans="8:14" x14ac:dyDescent="0.25">
      <c r="H4587" s="294"/>
      <c r="I4587" s="294"/>
      <c r="J4587" s="294"/>
      <c r="L4587" s="97"/>
      <c r="M4587" s="97"/>
      <c r="N4587" s="97"/>
    </row>
    <row r="4588" spans="8:14" x14ac:dyDescent="0.25">
      <c r="H4588" s="294"/>
      <c r="I4588" s="294"/>
      <c r="J4588" s="294"/>
      <c r="L4588" s="97"/>
      <c r="M4588" s="97"/>
      <c r="N4588" s="97"/>
    </row>
    <row r="4589" spans="8:14" x14ac:dyDescent="0.25">
      <c r="H4589" s="294"/>
      <c r="I4589" s="294"/>
      <c r="J4589" s="294"/>
      <c r="L4589" s="97"/>
      <c r="M4589" s="97"/>
      <c r="N4589" s="97"/>
    </row>
    <row r="4590" spans="8:14" x14ac:dyDescent="0.25">
      <c r="H4590" s="294"/>
      <c r="I4590" s="294"/>
      <c r="J4590" s="294"/>
      <c r="L4590" s="97"/>
      <c r="M4590" s="97"/>
      <c r="N4590" s="97"/>
    </row>
    <row r="4591" spans="8:14" x14ac:dyDescent="0.25">
      <c r="H4591" s="294"/>
      <c r="I4591" s="294"/>
      <c r="J4591" s="294"/>
      <c r="L4591" s="97"/>
      <c r="M4591" s="97"/>
      <c r="N4591" s="97"/>
    </row>
    <row r="4592" spans="8:14" x14ac:dyDescent="0.25">
      <c r="H4592" s="294"/>
      <c r="I4592" s="294"/>
      <c r="J4592" s="294"/>
      <c r="L4592" s="97"/>
      <c r="M4592" s="97"/>
      <c r="N4592" s="97"/>
    </row>
    <row r="4593" spans="8:14" x14ac:dyDescent="0.25">
      <c r="H4593" s="294"/>
      <c r="I4593" s="294"/>
      <c r="J4593" s="294"/>
      <c r="L4593" s="97"/>
      <c r="M4593" s="97"/>
      <c r="N4593" s="97"/>
    </row>
    <row r="4594" spans="8:14" x14ac:dyDescent="0.25">
      <c r="H4594" s="294"/>
      <c r="I4594" s="294"/>
      <c r="J4594" s="294"/>
      <c r="L4594" s="97"/>
      <c r="M4594" s="97"/>
      <c r="N4594" s="97"/>
    </row>
    <row r="4595" spans="8:14" x14ac:dyDescent="0.25">
      <c r="H4595" s="294"/>
      <c r="I4595" s="294"/>
      <c r="J4595" s="294"/>
      <c r="L4595" s="97"/>
      <c r="M4595" s="97"/>
      <c r="N4595" s="97"/>
    </row>
    <row r="4596" spans="8:14" x14ac:dyDescent="0.25">
      <c r="H4596" s="294"/>
      <c r="I4596" s="294"/>
      <c r="J4596" s="294"/>
      <c r="L4596" s="97"/>
      <c r="M4596" s="97"/>
      <c r="N4596" s="97"/>
    </row>
    <row r="4597" spans="8:14" x14ac:dyDescent="0.25">
      <c r="H4597" s="294"/>
      <c r="I4597" s="294"/>
      <c r="J4597" s="294"/>
      <c r="L4597" s="97"/>
      <c r="M4597" s="97"/>
      <c r="N4597" s="97"/>
    </row>
    <row r="4598" spans="8:14" x14ac:dyDescent="0.25">
      <c r="H4598" s="294"/>
      <c r="I4598" s="294"/>
      <c r="J4598" s="294"/>
      <c r="L4598" s="97"/>
      <c r="M4598" s="97"/>
      <c r="N4598" s="97"/>
    </row>
    <row r="4599" spans="8:14" x14ac:dyDescent="0.25">
      <c r="H4599" s="294"/>
      <c r="I4599" s="294"/>
      <c r="J4599" s="294"/>
      <c r="L4599" s="97"/>
      <c r="M4599" s="97"/>
      <c r="N4599" s="97"/>
    </row>
    <row r="4600" spans="8:14" x14ac:dyDescent="0.25">
      <c r="H4600" s="294"/>
      <c r="I4600" s="294"/>
      <c r="J4600" s="294"/>
      <c r="L4600" s="97"/>
      <c r="M4600" s="97"/>
      <c r="N4600" s="97"/>
    </row>
    <row r="4601" spans="8:14" x14ac:dyDescent="0.25">
      <c r="H4601" s="294"/>
      <c r="I4601" s="294"/>
      <c r="J4601" s="294"/>
      <c r="L4601" s="97"/>
      <c r="M4601" s="97"/>
      <c r="N4601" s="97"/>
    </row>
    <row r="4602" spans="8:14" x14ac:dyDescent="0.25">
      <c r="H4602" s="294"/>
      <c r="I4602" s="294"/>
      <c r="J4602" s="294"/>
      <c r="L4602" s="97"/>
      <c r="M4602" s="97"/>
      <c r="N4602" s="97"/>
    </row>
    <row r="4603" spans="8:14" x14ac:dyDescent="0.25">
      <c r="H4603" s="294"/>
      <c r="I4603" s="294"/>
      <c r="J4603" s="294"/>
      <c r="L4603" s="97"/>
      <c r="M4603" s="97"/>
      <c r="N4603" s="97"/>
    </row>
    <row r="4604" spans="8:14" x14ac:dyDescent="0.25">
      <c r="H4604" s="294"/>
      <c r="I4604" s="294"/>
      <c r="J4604" s="294"/>
      <c r="L4604" s="97"/>
      <c r="M4604" s="97"/>
      <c r="N4604" s="97"/>
    </row>
    <row r="4605" spans="8:14" x14ac:dyDescent="0.25">
      <c r="H4605" s="294"/>
      <c r="I4605" s="294"/>
      <c r="J4605" s="294"/>
      <c r="L4605" s="97"/>
      <c r="M4605" s="97"/>
      <c r="N4605" s="97"/>
    </row>
    <row r="4606" spans="8:14" x14ac:dyDescent="0.25">
      <c r="H4606" s="294"/>
      <c r="I4606" s="294"/>
      <c r="J4606" s="294"/>
      <c r="L4606" s="97"/>
      <c r="M4606" s="97"/>
      <c r="N4606" s="97"/>
    </row>
    <row r="4607" spans="8:14" x14ac:dyDescent="0.25">
      <c r="H4607" s="294"/>
      <c r="I4607" s="294"/>
      <c r="J4607" s="294"/>
      <c r="L4607" s="97"/>
      <c r="M4607" s="97"/>
      <c r="N4607" s="97"/>
    </row>
    <row r="4608" spans="8:14" x14ac:dyDescent="0.25">
      <c r="H4608" s="294"/>
      <c r="I4608" s="294"/>
      <c r="J4608" s="294"/>
      <c r="L4608" s="97"/>
      <c r="M4608" s="97"/>
      <c r="N4608" s="97"/>
    </row>
    <row r="4609" spans="8:14" x14ac:dyDescent="0.25">
      <c r="H4609" s="294"/>
      <c r="I4609" s="294"/>
      <c r="J4609" s="294"/>
      <c r="L4609" s="97"/>
      <c r="M4609" s="97"/>
      <c r="N4609" s="97"/>
    </row>
    <row r="4610" spans="8:14" x14ac:dyDescent="0.25">
      <c r="H4610" s="294"/>
      <c r="I4610" s="294"/>
      <c r="J4610" s="294"/>
      <c r="L4610" s="97"/>
      <c r="M4610" s="97"/>
      <c r="N4610" s="97"/>
    </row>
    <row r="4611" spans="8:14" x14ac:dyDescent="0.25">
      <c r="H4611" s="294"/>
      <c r="I4611" s="294"/>
      <c r="J4611" s="294"/>
      <c r="L4611" s="97"/>
      <c r="M4611" s="97"/>
      <c r="N4611" s="97"/>
    </row>
    <row r="4612" spans="8:14" x14ac:dyDescent="0.25">
      <c r="H4612" s="294"/>
      <c r="I4612" s="294"/>
      <c r="J4612" s="294"/>
      <c r="L4612" s="97"/>
      <c r="M4612" s="97"/>
      <c r="N4612" s="97"/>
    </row>
    <row r="4613" spans="8:14" x14ac:dyDescent="0.25">
      <c r="H4613" s="294"/>
      <c r="I4613" s="294"/>
      <c r="J4613" s="294"/>
      <c r="L4613" s="97"/>
      <c r="M4613" s="97"/>
      <c r="N4613" s="97"/>
    </row>
    <row r="4614" spans="8:14" x14ac:dyDescent="0.25">
      <c r="H4614" s="294"/>
      <c r="I4614" s="294"/>
      <c r="J4614" s="294"/>
      <c r="L4614" s="97"/>
      <c r="M4614" s="97"/>
      <c r="N4614" s="97"/>
    </row>
    <row r="4615" spans="8:14" x14ac:dyDescent="0.25">
      <c r="H4615" s="294"/>
      <c r="I4615" s="294"/>
      <c r="J4615" s="294"/>
      <c r="L4615" s="97"/>
      <c r="M4615" s="97"/>
      <c r="N4615" s="97"/>
    </row>
    <row r="4616" spans="8:14" x14ac:dyDescent="0.25">
      <c r="H4616" s="294"/>
      <c r="I4616" s="294"/>
      <c r="J4616" s="294"/>
      <c r="L4616" s="97"/>
      <c r="M4616" s="97"/>
      <c r="N4616" s="97"/>
    </row>
    <row r="4617" spans="8:14" x14ac:dyDescent="0.25">
      <c r="H4617" s="294"/>
      <c r="I4617" s="294"/>
      <c r="J4617" s="294"/>
      <c r="L4617" s="97"/>
      <c r="M4617" s="97"/>
      <c r="N4617" s="97"/>
    </row>
    <row r="4618" spans="8:14" x14ac:dyDescent="0.25">
      <c r="H4618" s="294"/>
      <c r="I4618" s="294"/>
      <c r="J4618" s="294"/>
      <c r="L4618" s="97"/>
      <c r="M4618" s="97"/>
      <c r="N4618" s="97"/>
    </row>
    <row r="4619" spans="8:14" x14ac:dyDescent="0.25">
      <c r="H4619" s="294"/>
      <c r="I4619" s="294"/>
      <c r="J4619" s="294"/>
      <c r="L4619" s="97"/>
      <c r="M4619" s="97"/>
      <c r="N4619" s="97"/>
    </row>
    <row r="4620" spans="8:14" x14ac:dyDescent="0.25">
      <c r="H4620" s="294"/>
      <c r="I4620" s="294"/>
      <c r="J4620" s="294"/>
      <c r="L4620" s="97"/>
      <c r="M4620" s="97"/>
      <c r="N4620" s="97"/>
    </row>
    <row r="4621" spans="8:14" x14ac:dyDescent="0.25">
      <c r="H4621" s="294"/>
      <c r="I4621" s="294"/>
      <c r="J4621" s="294"/>
      <c r="L4621" s="97"/>
      <c r="M4621" s="97"/>
      <c r="N4621" s="97"/>
    </row>
    <row r="4622" spans="8:14" x14ac:dyDescent="0.25">
      <c r="H4622" s="294"/>
      <c r="I4622" s="294"/>
      <c r="J4622" s="294"/>
      <c r="L4622" s="97"/>
      <c r="M4622" s="97"/>
      <c r="N4622" s="97"/>
    </row>
    <row r="4623" spans="8:14" x14ac:dyDescent="0.25">
      <c r="H4623" s="294"/>
      <c r="I4623" s="294"/>
      <c r="J4623" s="294"/>
      <c r="L4623" s="97"/>
      <c r="M4623" s="97"/>
      <c r="N4623" s="97"/>
    </row>
    <row r="4624" spans="8:14" x14ac:dyDescent="0.25">
      <c r="H4624" s="294"/>
      <c r="I4624" s="294"/>
      <c r="J4624" s="294"/>
      <c r="L4624" s="97"/>
      <c r="M4624" s="97"/>
      <c r="N4624" s="97"/>
    </row>
    <row r="4625" spans="8:14" x14ac:dyDescent="0.25">
      <c r="H4625" s="294"/>
      <c r="I4625" s="294"/>
      <c r="J4625" s="294"/>
      <c r="L4625" s="97"/>
      <c r="M4625" s="97"/>
      <c r="N4625" s="97"/>
    </row>
    <row r="4626" spans="8:14" x14ac:dyDescent="0.25">
      <c r="H4626" s="294"/>
      <c r="I4626" s="294"/>
      <c r="J4626" s="294"/>
      <c r="L4626" s="97"/>
      <c r="M4626" s="97"/>
      <c r="N4626" s="97"/>
    </row>
    <row r="4627" spans="8:14" x14ac:dyDescent="0.25">
      <c r="H4627" s="294"/>
      <c r="I4627" s="294"/>
      <c r="J4627" s="294"/>
      <c r="L4627" s="97"/>
      <c r="M4627" s="97"/>
      <c r="N4627" s="97"/>
    </row>
    <row r="4628" spans="8:14" x14ac:dyDescent="0.25">
      <c r="H4628" s="294"/>
      <c r="I4628" s="294"/>
      <c r="J4628" s="294"/>
      <c r="L4628" s="97"/>
      <c r="M4628" s="97"/>
      <c r="N4628" s="97"/>
    </row>
    <row r="4629" spans="8:14" x14ac:dyDescent="0.25">
      <c r="H4629" s="294"/>
      <c r="I4629" s="294"/>
      <c r="J4629" s="294"/>
      <c r="L4629" s="97"/>
      <c r="M4629" s="97"/>
      <c r="N4629" s="97"/>
    </row>
    <row r="4630" spans="8:14" x14ac:dyDescent="0.25">
      <c r="H4630" s="294"/>
      <c r="I4630" s="294"/>
      <c r="J4630" s="294"/>
      <c r="L4630" s="97"/>
      <c r="M4630" s="97"/>
      <c r="N4630" s="97"/>
    </row>
    <row r="4631" spans="8:14" x14ac:dyDescent="0.25">
      <c r="H4631" s="294"/>
      <c r="I4631" s="294"/>
      <c r="J4631" s="294"/>
      <c r="L4631" s="97"/>
      <c r="M4631" s="97"/>
      <c r="N4631" s="97"/>
    </row>
    <row r="4632" spans="8:14" x14ac:dyDescent="0.25">
      <c r="H4632" s="294"/>
      <c r="I4632" s="294"/>
      <c r="J4632" s="294"/>
      <c r="L4632" s="97"/>
      <c r="M4632" s="97"/>
      <c r="N4632" s="97"/>
    </row>
    <row r="4633" spans="8:14" x14ac:dyDescent="0.25">
      <c r="H4633" s="294"/>
      <c r="I4633" s="294"/>
      <c r="J4633" s="294"/>
      <c r="L4633" s="97"/>
      <c r="M4633" s="97"/>
      <c r="N4633" s="97"/>
    </row>
    <row r="4634" spans="8:14" x14ac:dyDescent="0.25">
      <c r="H4634" s="294"/>
      <c r="I4634" s="294"/>
      <c r="J4634" s="294"/>
      <c r="L4634" s="97"/>
      <c r="M4634" s="97"/>
      <c r="N4634" s="97"/>
    </row>
    <row r="4635" spans="8:14" x14ac:dyDescent="0.25">
      <c r="H4635" s="294"/>
      <c r="I4635" s="294"/>
      <c r="J4635" s="294"/>
      <c r="L4635" s="97"/>
      <c r="M4635" s="97"/>
      <c r="N4635" s="97"/>
    </row>
    <row r="4636" spans="8:14" x14ac:dyDescent="0.25">
      <c r="H4636" s="294"/>
      <c r="I4636" s="294"/>
      <c r="J4636" s="294"/>
      <c r="L4636" s="97"/>
      <c r="M4636" s="97"/>
      <c r="N4636" s="97"/>
    </row>
    <row r="4637" spans="8:14" x14ac:dyDescent="0.25">
      <c r="H4637" s="294"/>
      <c r="I4637" s="294"/>
      <c r="J4637" s="294"/>
      <c r="L4637" s="97"/>
      <c r="M4637" s="97"/>
      <c r="N4637" s="97"/>
    </row>
    <row r="4638" spans="8:14" x14ac:dyDescent="0.25">
      <c r="H4638" s="294"/>
      <c r="I4638" s="294"/>
      <c r="J4638" s="294"/>
      <c r="L4638" s="97"/>
      <c r="M4638" s="97"/>
      <c r="N4638" s="97"/>
    </row>
    <row r="4639" spans="8:14" x14ac:dyDescent="0.25">
      <c r="H4639" s="294"/>
      <c r="I4639" s="294"/>
      <c r="J4639" s="294"/>
      <c r="L4639" s="97"/>
      <c r="M4639" s="97"/>
      <c r="N4639" s="97"/>
    </row>
    <row r="4640" spans="8:14" x14ac:dyDescent="0.25">
      <c r="H4640" s="294"/>
      <c r="I4640" s="294"/>
      <c r="J4640" s="294"/>
      <c r="L4640" s="97"/>
      <c r="M4640" s="97"/>
      <c r="N4640" s="97"/>
    </row>
    <row r="4641" spans="8:14" x14ac:dyDescent="0.25">
      <c r="H4641" s="294"/>
      <c r="I4641" s="294"/>
      <c r="J4641" s="294"/>
      <c r="L4641" s="97"/>
      <c r="M4641" s="97"/>
      <c r="N4641" s="97"/>
    </row>
    <row r="4642" spans="8:14" x14ac:dyDescent="0.25">
      <c r="H4642" s="294"/>
      <c r="I4642" s="294"/>
      <c r="J4642" s="294"/>
      <c r="L4642" s="97"/>
      <c r="M4642" s="97"/>
      <c r="N4642" s="97"/>
    </row>
    <row r="4643" spans="8:14" x14ac:dyDescent="0.25">
      <c r="H4643" s="294"/>
      <c r="I4643" s="294"/>
      <c r="J4643" s="294"/>
      <c r="L4643" s="97"/>
      <c r="M4643" s="97"/>
      <c r="N4643" s="97"/>
    </row>
    <row r="4644" spans="8:14" x14ac:dyDescent="0.25">
      <c r="H4644" s="294"/>
      <c r="I4644" s="294"/>
      <c r="J4644" s="294"/>
      <c r="L4644" s="97"/>
      <c r="M4644" s="97"/>
      <c r="N4644" s="97"/>
    </row>
    <row r="4645" spans="8:14" x14ac:dyDescent="0.25">
      <c r="H4645" s="294"/>
      <c r="I4645" s="294"/>
      <c r="J4645" s="294"/>
      <c r="L4645" s="97"/>
      <c r="M4645" s="97"/>
      <c r="N4645" s="97"/>
    </row>
    <row r="4646" spans="8:14" x14ac:dyDescent="0.25">
      <c r="H4646" s="294"/>
      <c r="I4646" s="294"/>
      <c r="J4646" s="294"/>
      <c r="L4646" s="97"/>
      <c r="M4646" s="97"/>
      <c r="N4646" s="97"/>
    </row>
    <row r="4647" spans="8:14" x14ac:dyDescent="0.25">
      <c r="H4647" s="294"/>
      <c r="I4647" s="294"/>
      <c r="J4647" s="294"/>
      <c r="L4647" s="97"/>
      <c r="M4647" s="97"/>
      <c r="N4647" s="97"/>
    </row>
    <row r="4648" spans="8:14" x14ac:dyDescent="0.25">
      <c r="H4648" s="294"/>
      <c r="I4648" s="294"/>
      <c r="J4648" s="294"/>
      <c r="L4648" s="97"/>
      <c r="M4648" s="97"/>
      <c r="N4648" s="97"/>
    </row>
    <row r="4649" spans="8:14" x14ac:dyDescent="0.25">
      <c r="H4649" s="294"/>
      <c r="I4649" s="294"/>
      <c r="J4649" s="294"/>
      <c r="L4649" s="97"/>
      <c r="M4649" s="97"/>
      <c r="N4649" s="97"/>
    </row>
    <row r="4650" spans="8:14" x14ac:dyDescent="0.25">
      <c r="H4650" s="294"/>
      <c r="I4650" s="294"/>
      <c r="J4650" s="294"/>
      <c r="L4650" s="97"/>
      <c r="M4650" s="97"/>
      <c r="N4650" s="97"/>
    </row>
    <row r="4651" spans="8:14" x14ac:dyDescent="0.25">
      <c r="H4651" s="294"/>
      <c r="I4651" s="294"/>
      <c r="J4651" s="294"/>
      <c r="L4651" s="97"/>
      <c r="M4651" s="97"/>
      <c r="N4651" s="97"/>
    </row>
    <row r="4652" spans="8:14" x14ac:dyDescent="0.25">
      <c r="H4652" s="294"/>
      <c r="I4652" s="294"/>
      <c r="J4652" s="294"/>
      <c r="L4652" s="97"/>
      <c r="M4652" s="97"/>
      <c r="N4652" s="97"/>
    </row>
    <row r="4653" spans="8:14" x14ac:dyDescent="0.25">
      <c r="H4653" s="294"/>
      <c r="I4653" s="294"/>
      <c r="J4653" s="294"/>
      <c r="L4653" s="97"/>
      <c r="M4653" s="97"/>
      <c r="N4653" s="97"/>
    </row>
    <row r="4654" spans="8:14" x14ac:dyDescent="0.25">
      <c r="H4654" s="294"/>
      <c r="I4654" s="294"/>
      <c r="J4654" s="294"/>
      <c r="L4654" s="97"/>
      <c r="M4654" s="97"/>
      <c r="N4654" s="97"/>
    </row>
    <row r="4655" spans="8:14" x14ac:dyDescent="0.25">
      <c r="H4655" s="294"/>
      <c r="I4655" s="294"/>
      <c r="J4655" s="294"/>
      <c r="L4655" s="97"/>
      <c r="M4655" s="97"/>
      <c r="N4655" s="97"/>
    </row>
    <row r="4656" spans="8:14" x14ac:dyDescent="0.25">
      <c r="H4656" s="294"/>
      <c r="I4656" s="294"/>
      <c r="J4656" s="294"/>
      <c r="L4656" s="97"/>
      <c r="M4656" s="97"/>
      <c r="N4656" s="97"/>
    </row>
    <row r="4657" spans="8:14" x14ac:dyDescent="0.25">
      <c r="H4657" s="294"/>
      <c r="I4657" s="294"/>
      <c r="J4657" s="294"/>
      <c r="L4657" s="97"/>
      <c r="M4657" s="97"/>
      <c r="N4657" s="97"/>
    </row>
    <row r="4658" spans="8:14" x14ac:dyDescent="0.25">
      <c r="H4658" s="294"/>
      <c r="I4658" s="294"/>
      <c r="J4658" s="294"/>
      <c r="L4658" s="97"/>
      <c r="M4658" s="97"/>
      <c r="N4658" s="97"/>
    </row>
    <row r="4659" spans="8:14" x14ac:dyDescent="0.25">
      <c r="H4659" s="294"/>
      <c r="I4659" s="294"/>
      <c r="J4659" s="294"/>
      <c r="L4659" s="97"/>
      <c r="M4659" s="97"/>
      <c r="N4659" s="97"/>
    </row>
    <row r="4660" spans="8:14" x14ac:dyDescent="0.25">
      <c r="H4660" s="294"/>
      <c r="I4660" s="294"/>
      <c r="J4660" s="294"/>
      <c r="L4660" s="97"/>
      <c r="M4660" s="97"/>
      <c r="N4660" s="97"/>
    </row>
    <row r="4661" spans="8:14" x14ac:dyDescent="0.25">
      <c r="H4661" s="294"/>
      <c r="I4661" s="294"/>
      <c r="J4661" s="294"/>
      <c r="L4661" s="97"/>
      <c r="M4661" s="97"/>
      <c r="N4661" s="97"/>
    </row>
    <row r="4662" spans="8:14" x14ac:dyDescent="0.25">
      <c r="H4662" s="294"/>
      <c r="I4662" s="294"/>
      <c r="J4662" s="294"/>
      <c r="L4662" s="97"/>
      <c r="M4662" s="97"/>
      <c r="N4662" s="97"/>
    </row>
    <row r="4663" spans="8:14" x14ac:dyDescent="0.25">
      <c r="H4663" s="294"/>
      <c r="I4663" s="294"/>
      <c r="J4663" s="294"/>
      <c r="L4663" s="97"/>
      <c r="M4663" s="97"/>
      <c r="N4663" s="97"/>
    </row>
    <row r="4664" spans="8:14" x14ac:dyDescent="0.25">
      <c r="H4664" s="294"/>
      <c r="I4664" s="294"/>
      <c r="J4664" s="294"/>
      <c r="L4664" s="97"/>
      <c r="M4664" s="97"/>
      <c r="N4664" s="97"/>
    </row>
    <row r="4665" spans="8:14" x14ac:dyDescent="0.25">
      <c r="H4665" s="294"/>
      <c r="I4665" s="294"/>
      <c r="J4665" s="294"/>
      <c r="L4665" s="97"/>
      <c r="M4665" s="97"/>
      <c r="N4665" s="97"/>
    </row>
    <row r="4666" spans="8:14" x14ac:dyDescent="0.25">
      <c r="H4666" s="294"/>
      <c r="I4666" s="294"/>
      <c r="J4666" s="294"/>
      <c r="L4666" s="97"/>
      <c r="M4666" s="97"/>
      <c r="N4666" s="97"/>
    </row>
    <row r="4667" spans="8:14" x14ac:dyDescent="0.25">
      <c r="H4667" s="294"/>
      <c r="I4667" s="294"/>
      <c r="J4667" s="294"/>
      <c r="L4667" s="97"/>
      <c r="M4667" s="97"/>
      <c r="N4667" s="97"/>
    </row>
    <row r="4668" spans="8:14" x14ac:dyDescent="0.25">
      <c r="H4668" s="294"/>
      <c r="I4668" s="294"/>
      <c r="J4668" s="294"/>
      <c r="L4668" s="97"/>
      <c r="M4668" s="97"/>
      <c r="N4668" s="97"/>
    </row>
    <row r="4669" spans="8:14" x14ac:dyDescent="0.25">
      <c r="H4669" s="294"/>
      <c r="I4669" s="294"/>
      <c r="J4669" s="294"/>
      <c r="L4669" s="97"/>
      <c r="M4669" s="97"/>
      <c r="N4669" s="97"/>
    </row>
    <row r="4670" spans="8:14" x14ac:dyDescent="0.25">
      <c r="H4670" s="294"/>
      <c r="I4670" s="294"/>
      <c r="J4670" s="294"/>
      <c r="L4670" s="97"/>
      <c r="M4670" s="97"/>
      <c r="N4670" s="97"/>
    </row>
    <row r="4671" spans="8:14" x14ac:dyDescent="0.25">
      <c r="H4671" s="294"/>
      <c r="I4671" s="294"/>
      <c r="J4671" s="294"/>
      <c r="L4671" s="97"/>
      <c r="M4671" s="97"/>
      <c r="N4671" s="97"/>
    </row>
    <row r="4672" spans="8:14" x14ac:dyDescent="0.25">
      <c r="H4672" s="294"/>
      <c r="I4672" s="294"/>
      <c r="J4672" s="294"/>
      <c r="L4672" s="97"/>
      <c r="M4672" s="97"/>
      <c r="N4672" s="97"/>
    </row>
    <row r="4673" spans="8:14" x14ac:dyDescent="0.25">
      <c r="H4673" s="294"/>
      <c r="I4673" s="294"/>
      <c r="J4673" s="294"/>
      <c r="L4673" s="97"/>
      <c r="M4673" s="97"/>
      <c r="N4673" s="97"/>
    </row>
    <row r="4674" spans="8:14" x14ac:dyDescent="0.25">
      <c r="H4674" s="294"/>
      <c r="I4674" s="294"/>
      <c r="J4674" s="294"/>
      <c r="L4674" s="97"/>
      <c r="M4674" s="97"/>
      <c r="N4674" s="97"/>
    </row>
    <row r="4675" spans="8:14" x14ac:dyDescent="0.25">
      <c r="H4675" s="294"/>
      <c r="I4675" s="294"/>
      <c r="J4675" s="294"/>
      <c r="L4675" s="97"/>
      <c r="M4675" s="97"/>
      <c r="N4675" s="97"/>
    </row>
    <row r="4676" spans="8:14" x14ac:dyDescent="0.25">
      <c r="H4676" s="294"/>
      <c r="I4676" s="294"/>
      <c r="J4676" s="294"/>
      <c r="L4676" s="97"/>
      <c r="M4676" s="97"/>
      <c r="N4676" s="97"/>
    </row>
    <row r="4677" spans="8:14" x14ac:dyDescent="0.25">
      <c r="H4677" s="294"/>
      <c r="I4677" s="294"/>
      <c r="J4677" s="294"/>
      <c r="L4677" s="97"/>
      <c r="M4677" s="97"/>
      <c r="N4677" s="97"/>
    </row>
    <row r="4678" spans="8:14" x14ac:dyDescent="0.25">
      <c r="H4678" s="294"/>
      <c r="I4678" s="294"/>
      <c r="J4678" s="294"/>
      <c r="L4678" s="97"/>
      <c r="M4678" s="97"/>
      <c r="N4678" s="97"/>
    </row>
    <row r="4679" spans="8:14" x14ac:dyDescent="0.25">
      <c r="H4679" s="294"/>
      <c r="I4679" s="294"/>
      <c r="J4679" s="294"/>
      <c r="L4679" s="97"/>
      <c r="M4679" s="97"/>
      <c r="N4679" s="97"/>
    </row>
    <row r="4680" spans="8:14" x14ac:dyDescent="0.25">
      <c r="H4680" s="294"/>
      <c r="I4680" s="294"/>
      <c r="J4680" s="294"/>
      <c r="L4680" s="97"/>
      <c r="M4680" s="97"/>
      <c r="N4680" s="97"/>
    </row>
    <row r="4681" spans="8:14" x14ac:dyDescent="0.25">
      <c r="H4681" s="294"/>
      <c r="I4681" s="294"/>
      <c r="J4681" s="294"/>
      <c r="L4681" s="97"/>
      <c r="M4681" s="97"/>
      <c r="N4681" s="97"/>
    </row>
    <row r="4682" spans="8:14" x14ac:dyDescent="0.25">
      <c r="H4682" s="294"/>
      <c r="I4682" s="294"/>
      <c r="J4682" s="294"/>
      <c r="L4682" s="97"/>
      <c r="M4682" s="97"/>
      <c r="N4682" s="97"/>
    </row>
    <row r="4683" spans="8:14" x14ac:dyDescent="0.25">
      <c r="H4683" s="294"/>
      <c r="I4683" s="294"/>
      <c r="J4683" s="294"/>
      <c r="L4683" s="97"/>
      <c r="M4683" s="97"/>
      <c r="N4683" s="97"/>
    </row>
    <row r="4684" spans="8:14" x14ac:dyDescent="0.25">
      <c r="H4684" s="294"/>
      <c r="I4684" s="294"/>
      <c r="J4684" s="294"/>
      <c r="L4684" s="97"/>
      <c r="M4684" s="97"/>
      <c r="N4684" s="97"/>
    </row>
    <row r="4685" spans="8:14" x14ac:dyDescent="0.25">
      <c r="H4685" s="294"/>
      <c r="I4685" s="294"/>
      <c r="J4685" s="294"/>
      <c r="L4685" s="97"/>
      <c r="M4685" s="97"/>
      <c r="N4685" s="97"/>
    </row>
    <row r="4686" spans="8:14" x14ac:dyDescent="0.25">
      <c r="H4686" s="294"/>
      <c r="I4686" s="294"/>
      <c r="J4686" s="294"/>
      <c r="L4686" s="97"/>
      <c r="M4686" s="97"/>
      <c r="N4686" s="97"/>
    </row>
    <row r="4687" spans="8:14" x14ac:dyDescent="0.25">
      <c r="H4687" s="294"/>
      <c r="I4687" s="294"/>
      <c r="J4687" s="294"/>
      <c r="L4687" s="97"/>
      <c r="M4687" s="97"/>
      <c r="N4687" s="97"/>
    </row>
    <row r="4688" spans="8:14" x14ac:dyDescent="0.25">
      <c r="H4688" s="294"/>
      <c r="I4688" s="294"/>
      <c r="J4688" s="294"/>
      <c r="L4688" s="97"/>
      <c r="M4688" s="97"/>
      <c r="N4688" s="97"/>
    </row>
    <row r="4689" spans="8:14" x14ac:dyDescent="0.25">
      <c r="H4689" s="294"/>
      <c r="I4689" s="294"/>
      <c r="J4689" s="294"/>
      <c r="L4689" s="97"/>
      <c r="M4689" s="97"/>
      <c r="N4689" s="97"/>
    </row>
    <row r="4690" spans="8:14" x14ac:dyDescent="0.25">
      <c r="H4690" s="294"/>
      <c r="I4690" s="294"/>
      <c r="J4690" s="294"/>
      <c r="L4690" s="97"/>
      <c r="M4690" s="97"/>
      <c r="N4690" s="97"/>
    </row>
    <row r="4691" spans="8:14" x14ac:dyDescent="0.25">
      <c r="H4691" s="294"/>
      <c r="I4691" s="294"/>
      <c r="J4691" s="294"/>
      <c r="L4691" s="97"/>
      <c r="M4691" s="97"/>
      <c r="N4691" s="97"/>
    </row>
    <row r="4692" spans="8:14" x14ac:dyDescent="0.25">
      <c r="H4692" s="294"/>
      <c r="I4692" s="294"/>
      <c r="J4692" s="294"/>
      <c r="L4692" s="97"/>
      <c r="M4692" s="97"/>
      <c r="N4692" s="97"/>
    </row>
    <row r="4693" spans="8:14" x14ac:dyDescent="0.25">
      <c r="H4693" s="294"/>
      <c r="I4693" s="294"/>
      <c r="J4693" s="294"/>
      <c r="L4693" s="97"/>
      <c r="M4693" s="97"/>
      <c r="N4693" s="97"/>
    </row>
    <row r="4694" spans="8:14" x14ac:dyDescent="0.25">
      <c r="H4694" s="294"/>
      <c r="I4694" s="294"/>
      <c r="J4694" s="294"/>
      <c r="L4694" s="97"/>
      <c r="M4694" s="97"/>
      <c r="N4694" s="97"/>
    </row>
    <row r="4695" spans="8:14" x14ac:dyDescent="0.25">
      <c r="H4695" s="294"/>
      <c r="I4695" s="294"/>
      <c r="J4695" s="294"/>
      <c r="L4695" s="97"/>
      <c r="M4695" s="97"/>
      <c r="N4695" s="97"/>
    </row>
    <row r="4696" spans="8:14" x14ac:dyDescent="0.25">
      <c r="H4696" s="294"/>
      <c r="I4696" s="294"/>
      <c r="J4696" s="294"/>
      <c r="L4696" s="97"/>
      <c r="M4696" s="97"/>
      <c r="N4696" s="97"/>
    </row>
    <row r="4697" spans="8:14" x14ac:dyDescent="0.25">
      <c r="H4697" s="294"/>
      <c r="I4697" s="294"/>
      <c r="J4697" s="294"/>
      <c r="L4697" s="97"/>
      <c r="M4697" s="97"/>
      <c r="N4697" s="97"/>
    </row>
    <row r="4698" spans="8:14" x14ac:dyDescent="0.25">
      <c r="H4698" s="294"/>
      <c r="I4698" s="294"/>
      <c r="J4698" s="294"/>
      <c r="L4698" s="97"/>
      <c r="M4698" s="97"/>
      <c r="N4698" s="97"/>
    </row>
    <row r="4699" spans="8:14" x14ac:dyDescent="0.25">
      <c r="H4699" s="294"/>
      <c r="I4699" s="294"/>
      <c r="J4699" s="294"/>
      <c r="L4699" s="97"/>
      <c r="M4699" s="97"/>
      <c r="N4699" s="97"/>
    </row>
    <row r="4700" spans="8:14" x14ac:dyDescent="0.25">
      <c r="H4700" s="294"/>
      <c r="I4700" s="294"/>
      <c r="J4700" s="294"/>
      <c r="L4700" s="97"/>
      <c r="M4700" s="97"/>
      <c r="N4700" s="97"/>
    </row>
    <row r="4701" spans="8:14" x14ac:dyDescent="0.25">
      <c r="H4701" s="294"/>
      <c r="I4701" s="294"/>
      <c r="J4701" s="294"/>
      <c r="L4701" s="97"/>
      <c r="M4701" s="97"/>
      <c r="N4701" s="97"/>
    </row>
    <row r="4702" spans="8:14" x14ac:dyDescent="0.25">
      <c r="H4702" s="294"/>
      <c r="I4702" s="294"/>
      <c r="J4702" s="294"/>
      <c r="L4702" s="97"/>
      <c r="M4702" s="97"/>
      <c r="N4702" s="97"/>
    </row>
    <row r="4703" spans="8:14" x14ac:dyDescent="0.25">
      <c r="H4703" s="294"/>
      <c r="I4703" s="294"/>
      <c r="J4703" s="294"/>
      <c r="L4703" s="97"/>
      <c r="M4703" s="97"/>
      <c r="N4703" s="97"/>
    </row>
    <row r="4704" spans="8:14" x14ac:dyDescent="0.25">
      <c r="H4704" s="294"/>
      <c r="I4704" s="294"/>
      <c r="J4704" s="294"/>
      <c r="L4704" s="97"/>
      <c r="M4704" s="97"/>
      <c r="N4704" s="97"/>
    </row>
    <row r="4705" spans="8:14" x14ac:dyDescent="0.25">
      <c r="H4705" s="294"/>
      <c r="I4705" s="294"/>
      <c r="J4705" s="294"/>
      <c r="L4705" s="97"/>
      <c r="M4705" s="97"/>
      <c r="N4705" s="97"/>
    </row>
    <row r="4706" spans="8:14" x14ac:dyDescent="0.25">
      <c r="H4706" s="294"/>
      <c r="I4706" s="294"/>
      <c r="J4706" s="294"/>
      <c r="L4706" s="97"/>
      <c r="M4706" s="97"/>
      <c r="N4706" s="97"/>
    </row>
    <row r="4707" spans="8:14" x14ac:dyDescent="0.25">
      <c r="H4707" s="294"/>
      <c r="I4707" s="294"/>
      <c r="J4707" s="294"/>
      <c r="L4707" s="97"/>
      <c r="M4707" s="97"/>
      <c r="N4707" s="97"/>
    </row>
    <row r="4708" spans="8:14" x14ac:dyDescent="0.25">
      <c r="H4708" s="294"/>
      <c r="I4708" s="294"/>
      <c r="J4708" s="294"/>
      <c r="L4708" s="97"/>
      <c r="M4708" s="97"/>
      <c r="N4708" s="97"/>
    </row>
    <row r="4709" spans="8:14" x14ac:dyDescent="0.25">
      <c r="H4709" s="294"/>
      <c r="I4709" s="294"/>
      <c r="J4709" s="294"/>
      <c r="L4709" s="97"/>
      <c r="M4709" s="97"/>
      <c r="N4709" s="97"/>
    </row>
    <row r="4710" spans="8:14" x14ac:dyDescent="0.25">
      <c r="H4710" s="294"/>
      <c r="I4710" s="294"/>
      <c r="J4710" s="294"/>
      <c r="L4710" s="97"/>
      <c r="M4710" s="97"/>
      <c r="N4710" s="97"/>
    </row>
    <row r="4711" spans="8:14" x14ac:dyDescent="0.25">
      <c r="H4711" s="294"/>
      <c r="I4711" s="294"/>
      <c r="J4711" s="294"/>
      <c r="L4711" s="97"/>
      <c r="M4711" s="97"/>
      <c r="N4711" s="97"/>
    </row>
    <row r="4712" spans="8:14" x14ac:dyDescent="0.25">
      <c r="H4712" s="294"/>
      <c r="I4712" s="294"/>
      <c r="J4712" s="294"/>
      <c r="L4712" s="97"/>
      <c r="M4712" s="97"/>
      <c r="N4712" s="97"/>
    </row>
    <row r="4713" spans="8:14" x14ac:dyDescent="0.25">
      <c r="H4713" s="294"/>
      <c r="I4713" s="294"/>
      <c r="J4713" s="294"/>
      <c r="L4713" s="97"/>
      <c r="M4713" s="97"/>
      <c r="N4713" s="97"/>
    </row>
    <row r="4714" spans="8:14" x14ac:dyDescent="0.25">
      <c r="H4714" s="294"/>
      <c r="I4714" s="294"/>
      <c r="J4714" s="294"/>
      <c r="L4714" s="97"/>
      <c r="M4714" s="97"/>
      <c r="N4714" s="97"/>
    </row>
    <row r="4715" spans="8:14" x14ac:dyDescent="0.25">
      <c r="H4715" s="294"/>
      <c r="I4715" s="294"/>
      <c r="J4715" s="294"/>
      <c r="L4715" s="97"/>
      <c r="M4715" s="97"/>
      <c r="N4715" s="97"/>
    </row>
    <row r="4716" spans="8:14" x14ac:dyDescent="0.25">
      <c r="H4716" s="294"/>
      <c r="I4716" s="294"/>
      <c r="J4716" s="294"/>
      <c r="L4716" s="97"/>
      <c r="M4716" s="97"/>
      <c r="N4716" s="97"/>
    </row>
    <row r="4717" spans="8:14" x14ac:dyDescent="0.25">
      <c r="H4717" s="294"/>
      <c r="I4717" s="294"/>
      <c r="J4717" s="294"/>
      <c r="L4717" s="97"/>
      <c r="M4717" s="97"/>
      <c r="N4717" s="97"/>
    </row>
    <row r="4718" spans="8:14" x14ac:dyDescent="0.25">
      <c r="H4718" s="294"/>
      <c r="I4718" s="294"/>
      <c r="J4718" s="294"/>
      <c r="L4718" s="97"/>
      <c r="M4718" s="97"/>
      <c r="N4718" s="97"/>
    </row>
    <row r="4719" spans="8:14" x14ac:dyDescent="0.25">
      <c r="H4719" s="294"/>
      <c r="I4719" s="294"/>
      <c r="J4719" s="294"/>
      <c r="L4719" s="97"/>
      <c r="M4719" s="97"/>
      <c r="N4719" s="97"/>
    </row>
    <row r="4720" spans="8:14" x14ac:dyDescent="0.25">
      <c r="H4720" s="294"/>
      <c r="I4720" s="294"/>
      <c r="J4720" s="294"/>
      <c r="L4720" s="97"/>
      <c r="M4720" s="97"/>
      <c r="N4720" s="97"/>
    </row>
    <row r="4721" spans="8:14" x14ac:dyDescent="0.25">
      <c r="H4721" s="294"/>
      <c r="I4721" s="294"/>
      <c r="J4721" s="294"/>
      <c r="L4721" s="97"/>
      <c r="M4721" s="97"/>
      <c r="N4721" s="97"/>
    </row>
    <row r="4722" spans="8:14" x14ac:dyDescent="0.25">
      <c r="H4722" s="294"/>
      <c r="I4722" s="294"/>
      <c r="J4722" s="294"/>
      <c r="L4722" s="97"/>
      <c r="M4722" s="97"/>
      <c r="N4722" s="97"/>
    </row>
    <row r="4723" spans="8:14" x14ac:dyDescent="0.25">
      <c r="H4723" s="294"/>
      <c r="I4723" s="294"/>
      <c r="J4723" s="294"/>
      <c r="L4723" s="97"/>
      <c r="M4723" s="97"/>
      <c r="N4723" s="97"/>
    </row>
    <row r="4724" spans="8:14" x14ac:dyDescent="0.25">
      <c r="H4724" s="294"/>
      <c r="I4724" s="294"/>
      <c r="J4724" s="294"/>
      <c r="L4724" s="97"/>
      <c r="M4724" s="97"/>
      <c r="N4724" s="97"/>
    </row>
    <row r="4725" spans="8:14" x14ac:dyDescent="0.25">
      <c r="H4725" s="294"/>
      <c r="I4725" s="294"/>
      <c r="J4725" s="294"/>
      <c r="L4725" s="97"/>
      <c r="M4725" s="97"/>
      <c r="N4725" s="97"/>
    </row>
    <row r="4726" spans="8:14" x14ac:dyDescent="0.25">
      <c r="H4726" s="294"/>
      <c r="I4726" s="294"/>
      <c r="J4726" s="294"/>
      <c r="L4726" s="97"/>
      <c r="M4726" s="97"/>
      <c r="N4726" s="97"/>
    </row>
    <row r="4727" spans="8:14" x14ac:dyDescent="0.25">
      <c r="H4727" s="294"/>
      <c r="I4727" s="294"/>
      <c r="J4727" s="294"/>
      <c r="L4727" s="97"/>
      <c r="M4727" s="97"/>
      <c r="N4727" s="97"/>
    </row>
    <row r="4728" spans="8:14" x14ac:dyDescent="0.25">
      <c r="H4728" s="294"/>
      <c r="I4728" s="294"/>
      <c r="J4728" s="294"/>
      <c r="L4728" s="97"/>
      <c r="M4728" s="97"/>
      <c r="N4728" s="97"/>
    </row>
    <row r="4729" spans="8:14" x14ac:dyDescent="0.25">
      <c r="H4729" s="294"/>
      <c r="I4729" s="294"/>
      <c r="J4729" s="294"/>
      <c r="L4729" s="97"/>
      <c r="M4729" s="97"/>
      <c r="N4729" s="97"/>
    </row>
    <row r="4730" spans="8:14" x14ac:dyDescent="0.25">
      <c r="H4730" s="294"/>
      <c r="I4730" s="294"/>
      <c r="J4730" s="294"/>
      <c r="L4730" s="97"/>
      <c r="M4730" s="97"/>
      <c r="N4730" s="97"/>
    </row>
    <row r="4731" spans="8:14" x14ac:dyDescent="0.25">
      <c r="H4731" s="294"/>
      <c r="I4731" s="294"/>
      <c r="J4731" s="294"/>
      <c r="L4731" s="97"/>
      <c r="M4731" s="97"/>
      <c r="N4731" s="97"/>
    </row>
    <row r="4732" spans="8:14" x14ac:dyDescent="0.25">
      <c r="H4732" s="294"/>
      <c r="I4732" s="294"/>
      <c r="J4732" s="294"/>
      <c r="L4732" s="97"/>
      <c r="M4732" s="97"/>
      <c r="N4732" s="97"/>
    </row>
    <row r="4733" spans="8:14" x14ac:dyDescent="0.25">
      <c r="H4733" s="294"/>
      <c r="I4733" s="294"/>
      <c r="J4733" s="294"/>
      <c r="L4733" s="97"/>
      <c r="M4733" s="97"/>
      <c r="N4733" s="97"/>
    </row>
    <row r="4734" spans="8:14" x14ac:dyDescent="0.25">
      <c r="H4734" s="294"/>
      <c r="I4734" s="294"/>
      <c r="J4734" s="294"/>
      <c r="L4734" s="97"/>
      <c r="M4734" s="97"/>
      <c r="N4734" s="97"/>
    </row>
    <row r="4735" spans="8:14" x14ac:dyDescent="0.25">
      <c r="H4735" s="294"/>
      <c r="I4735" s="294"/>
      <c r="J4735" s="294"/>
      <c r="L4735" s="97"/>
      <c r="M4735" s="97"/>
      <c r="N4735" s="97"/>
    </row>
    <row r="4736" spans="8:14" x14ac:dyDescent="0.25">
      <c r="H4736" s="294"/>
      <c r="I4736" s="294"/>
      <c r="J4736" s="294"/>
      <c r="L4736" s="97"/>
      <c r="M4736" s="97"/>
      <c r="N4736" s="97"/>
    </row>
    <row r="4737" spans="8:14" x14ac:dyDescent="0.25">
      <c r="H4737" s="294"/>
      <c r="I4737" s="294"/>
      <c r="J4737" s="294"/>
      <c r="L4737" s="97"/>
      <c r="M4737" s="97"/>
      <c r="N4737" s="97"/>
    </row>
    <row r="4738" spans="8:14" x14ac:dyDescent="0.25">
      <c r="H4738" s="294"/>
      <c r="I4738" s="294"/>
      <c r="J4738" s="294"/>
      <c r="L4738" s="97"/>
      <c r="M4738" s="97"/>
      <c r="N4738" s="97"/>
    </row>
    <row r="4739" spans="8:14" x14ac:dyDescent="0.25">
      <c r="H4739" s="294"/>
      <c r="I4739" s="294"/>
      <c r="J4739" s="294"/>
      <c r="L4739" s="97"/>
      <c r="M4739" s="97"/>
      <c r="N4739" s="97"/>
    </row>
    <row r="4740" spans="8:14" x14ac:dyDescent="0.25">
      <c r="H4740" s="294"/>
      <c r="I4740" s="294"/>
      <c r="J4740" s="294"/>
      <c r="L4740" s="97"/>
      <c r="M4740" s="97"/>
      <c r="N4740" s="97"/>
    </row>
    <row r="4741" spans="8:14" x14ac:dyDescent="0.25">
      <c r="H4741" s="294"/>
      <c r="I4741" s="294"/>
      <c r="J4741" s="294"/>
      <c r="L4741" s="97"/>
      <c r="M4741" s="97"/>
      <c r="N4741" s="97"/>
    </row>
    <row r="4742" spans="8:14" x14ac:dyDescent="0.25">
      <c r="H4742" s="294"/>
      <c r="I4742" s="294"/>
      <c r="J4742" s="294"/>
      <c r="L4742" s="97"/>
      <c r="M4742" s="97"/>
      <c r="N4742" s="97"/>
    </row>
    <row r="4743" spans="8:14" x14ac:dyDescent="0.25">
      <c r="H4743" s="294"/>
      <c r="I4743" s="294"/>
      <c r="J4743" s="294"/>
      <c r="L4743" s="97"/>
      <c r="M4743" s="97"/>
      <c r="N4743" s="97"/>
    </row>
    <row r="4744" spans="8:14" x14ac:dyDescent="0.25">
      <c r="H4744" s="294"/>
      <c r="I4744" s="294"/>
      <c r="J4744" s="294"/>
      <c r="L4744" s="97"/>
      <c r="M4744" s="97"/>
      <c r="N4744" s="97"/>
    </row>
    <row r="4745" spans="8:14" x14ac:dyDescent="0.25">
      <c r="H4745" s="294"/>
      <c r="I4745" s="294"/>
      <c r="J4745" s="294"/>
      <c r="L4745" s="97"/>
      <c r="M4745" s="97"/>
      <c r="N4745" s="97"/>
    </row>
    <row r="4746" spans="8:14" x14ac:dyDescent="0.25">
      <c r="H4746" s="294"/>
      <c r="I4746" s="294"/>
      <c r="J4746" s="294"/>
      <c r="L4746" s="97"/>
      <c r="M4746" s="97"/>
      <c r="N4746" s="97"/>
    </row>
    <row r="4747" spans="8:14" x14ac:dyDescent="0.25">
      <c r="H4747" s="294"/>
      <c r="I4747" s="294"/>
      <c r="J4747" s="294"/>
      <c r="L4747" s="97"/>
      <c r="M4747" s="97"/>
      <c r="N4747" s="97"/>
    </row>
    <row r="4748" spans="8:14" x14ac:dyDescent="0.25">
      <c r="H4748" s="294"/>
      <c r="I4748" s="294"/>
      <c r="J4748" s="294"/>
      <c r="L4748" s="97"/>
      <c r="M4748" s="97"/>
      <c r="N4748" s="97"/>
    </row>
    <row r="4749" spans="8:14" x14ac:dyDescent="0.25">
      <c r="H4749" s="294"/>
      <c r="I4749" s="294"/>
      <c r="J4749" s="294"/>
      <c r="L4749" s="97"/>
      <c r="M4749" s="97"/>
      <c r="N4749" s="97"/>
    </row>
    <row r="4750" spans="8:14" x14ac:dyDescent="0.25">
      <c r="H4750" s="294"/>
      <c r="I4750" s="294"/>
      <c r="J4750" s="294"/>
      <c r="L4750" s="97"/>
      <c r="M4750" s="97"/>
      <c r="N4750" s="97"/>
    </row>
    <row r="4751" spans="8:14" x14ac:dyDescent="0.25">
      <c r="H4751" s="294"/>
      <c r="I4751" s="294"/>
      <c r="J4751" s="294"/>
      <c r="L4751" s="97"/>
      <c r="M4751" s="97"/>
      <c r="N4751" s="97"/>
    </row>
    <row r="4752" spans="8:14" x14ac:dyDescent="0.25">
      <c r="H4752" s="294"/>
      <c r="I4752" s="294"/>
      <c r="J4752" s="294"/>
      <c r="L4752" s="97"/>
      <c r="M4752" s="97"/>
      <c r="N4752" s="97"/>
    </row>
    <row r="4753" spans="8:14" x14ac:dyDescent="0.25">
      <c r="H4753" s="294"/>
      <c r="I4753" s="294"/>
      <c r="J4753" s="294"/>
      <c r="L4753" s="97"/>
      <c r="M4753" s="97"/>
      <c r="N4753" s="97"/>
    </row>
    <row r="4754" spans="8:14" x14ac:dyDescent="0.25">
      <c r="H4754" s="294"/>
      <c r="I4754" s="294"/>
      <c r="J4754" s="294"/>
      <c r="L4754" s="97"/>
      <c r="M4754" s="97"/>
      <c r="N4754" s="97"/>
    </row>
    <row r="4755" spans="8:14" x14ac:dyDescent="0.25">
      <c r="H4755" s="294"/>
      <c r="I4755" s="294"/>
      <c r="J4755" s="294"/>
      <c r="L4755" s="97"/>
      <c r="M4755" s="97"/>
      <c r="N4755" s="97"/>
    </row>
    <row r="4756" spans="8:14" x14ac:dyDescent="0.25">
      <c r="H4756" s="294"/>
      <c r="I4756" s="294"/>
      <c r="J4756" s="294"/>
      <c r="L4756" s="97"/>
      <c r="M4756" s="97"/>
      <c r="N4756" s="97"/>
    </row>
    <row r="4757" spans="8:14" x14ac:dyDescent="0.25">
      <c r="H4757" s="294"/>
      <c r="I4757" s="294"/>
      <c r="J4757" s="294"/>
      <c r="L4757" s="97"/>
      <c r="M4757" s="97"/>
      <c r="N4757" s="97"/>
    </row>
    <row r="4758" spans="8:14" x14ac:dyDescent="0.25">
      <c r="H4758" s="294"/>
      <c r="I4758" s="294"/>
      <c r="J4758" s="294"/>
      <c r="L4758" s="97"/>
      <c r="M4758" s="97"/>
      <c r="N4758" s="97"/>
    </row>
    <row r="4759" spans="8:14" x14ac:dyDescent="0.25">
      <c r="H4759" s="294"/>
      <c r="I4759" s="294"/>
      <c r="J4759" s="294"/>
      <c r="L4759" s="97"/>
      <c r="M4759" s="97"/>
      <c r="N4759" s="97"/>
    </row>
    <row r="4760" spans="8:14" x14ac:dyDescent="0.25">
      <c r="H4760" s="294"/>
      <c r="I4760" s="294"/>
      <c r="J4760" s="294"/>
      <c r="L4760" s="97"/>
      <c r="M4760" s="97"/>
      <c r="N4760" s="97"/>
    </row>
    <row r="4761" spans="8:14" x14ac:dyDescent="0.25">
      <c r="H4761" s="294"/>
      <c r="I4761" s="294"/>
      <c r="J4761" s="294"/>
      <c r="L4761" s="97"/>
      <c r="M4761" s="97"/>
      <c r="N4761" s="97"/>
    </row>
    <row r="4762" spans="8:14" x14ac:dyDescent="0.25">
      <c r="H4762" s="294"/>
      <c r="I4762" s="294"/>
      <c r="J4762" s="294"/>
      <c r="L4762" s="97"/>
      <c r="M4762" s="97"/>
      <c r="N4762" s="97"/>
    </row>
    <row r="4763" spans="8:14" x14ac:dyDescent="0.25">
      <c r="H4763" s="294"/>
      <c r="I4763" s="294"/>
      <c r="J4763" s="294"/>
      <c r="L4763" s="97"/>
      <c r="M4763" s="97"/>
      <c r="N4763" s="97"/>
    </row>
    <row r="4764" spans="8:14" x14ac:dyDescent="0.25">
      <c r="H4764" s="294"/>
      <c r="I4764" s="294"/>
      <c r="J4764" s="294"/>
      <c r="L4764" s="97"/>
      <c r="M4764" s="97"/>
      <c r="N4764" s="97"/>
    </row>
    <row r="4765" spans="8:14" x14ac:dyDescent="0.25">
      <c r="H4765" s="294"/>
      <c r="I4765" s="294"/>
      <c r="J4765" s="294"/>
      <c r="L4765" s="97"/>
      <c r="M4765" s="97"/>
      <c r="N4765" s="97"/>
    </row>
    <row r="4766" spans="8:14" x14ac:dyDescent="0.25">
      <c r="H4766" s="294"/>
      <c r="I4766" s="294"/>
      <c r="J4766" s="294"/>
      <c r="L4766" s="97"/>
      <c r="M4766" s="97"/>
      <c r="N4766" s="97"/>
    </row>
    <row r="4767" spans="8:14" x14ac:dyDescent="0.25">
      <c r="H4767" s="294"/>
      <c r="I4767" s="294"/>
      <c r="J4767" s="294"/>
      <c r="L4767" s="97"/>
      <c r="M4767" s="97"/>
      <c r="N4767" s="97"/>
    </row>
    <row r="4768" spans="8:14" x14ac:dyDescent="0.25">
      <c r="H4768" s="294"/>
      <c r="I4768" s="294"/>
      <c r="J4768" s="294"/>
      <c r="L4768" s="97"/>
      <c r="M4768" s="97"/>
      <c r="N4768" s="97"/>
    </row>
    <row r="4769" spans="8:14" x14ac:dyDescent="0.25">
      <c r="H4769" s="294"/>
      <c r="I4769" s="294"/>
      <c r="J4769" s="294"/>
      <c r="L4769" s="97"/>
      <c r="M4769" s="97"/>
      <c r="N4769" s="97"/>
    </row>
    <row r="4770" spans="8:14" x14ac:dyDescent="0.25">
      <c r="H4770" s="294"/>
      <c r="I4770" s="294"/>
      <c r="J4770" s="294"/>
      <c r="L4770" s="97"/>
      <c r="M4770" s="97"/>
      <c r="N4770" s="97"/>
    </row>
    <row r="4771" spans="8:14" x14ac:dyDescent="0.25">
      <c r="H4771" s="294"/>
      <c r="I4771" s="294"/>
      <c r="J4771" s="294"/>
      <c r="L4771" s="97"/>
      <c r="M4771" s="97"/>
      <c r="N4771" s="97"/>
    </row>
    <row r="4772" spans="8:14" x14ac:dyDescent="0.25">
      <c r="H4772" s="294"/>
      <c r="I4772" s="294"/>
      <c r="J4772" s="294"/>
      <c r="L4772" s="97"/>
      <c r="M4772" s="97"/>
      <c r="N4772" s="97"/>
    </row>
    <row r="4773" spans="8:14" x14ac:dyDescent="0.25">
      <c r="H4773" s="294"/>
      <c r="I4773" s="294"/>
      <c r="J4773" s="294"/>
      <c r="L4773" s="97"/>
      <c r="M4773" s="97"/>
      <c r="N4773" s="97"/>
    </row>
    <row r="4774" spans="8:14" x14ac:dyDescent="0.25">
      <c r="H4774" s="294"/>
      <c r="I4774" s="294"/>
      <c r="J4774" s="294"/>
      <c r="L4774" s="97"/>
      <c r="M4774" s="97"/>
      <c r="N4774" s="97"/>
    </row>
    <row r="4775" spans="8:14" x14ac:dyDescent="0.25">
      <c r="H4775" s="294"/>
      <c r="I4775" s="294"/>
      <c r="J4775" s="294"/>
      <c r="L4775" s="97"/>
      <c r="M4775" s="97"/>
      <c r="N4775" s="97"/>
    </row>
    <row r="4776" spans="8:14" x14ac:dyDescent="0.25">
      <c r="H4776" s="294"/>
      <c r="I4776" s="294"/>
      <c r="J4776" s="294"/>
      <c r="L4776" s="97"/>
      <c r="M4776" s="97"/>
      <c r="N4776" s="97"/>
    </row>
    <row r="4777" spans="8:14" x14ac:dyDescent="0.25">
      <c r="H4777" s="294"/>
      <c r="I4777" s="294"/>
      <c r="J4777" s="294"/>
      <c r="L4777" s="97"/>
      <c r="M4777" s="97"/>
      <c r="N4777" s="97"/>
    </row>
    <row r="4778" spans="8:14" x14ac:dyDescent="0.25">
      <c r="H4778" s="294"/>
      <c r="I4778" s="294"/>
      <c r="J4778" s="294"/>
      <c r="L4778" s="97"/>
      <c r="M4778" s="97"/>
      <c r="N4778" s="97"/>
    </row>
    <row r="4779" spans="8:14" x14ac:dyDescent="0.25">
      <c r="H4779" s="294"/>
      <c r="I4779" s="294"/>
      <c r="J4779" s="294"/>
      <c r="L4779" s="97"/>
      <c r="M4779" s="97"/>
      <c r="N4779" s="97"/>
    </row>
    <row r="4780" spans="8:14" x14ac:dyDescent="0.25">
      <c r="H4780" s="294"/>
      <c r="I4780" s="294"/>
      <c r="J4780" s="294"/>
      <c r="L4780" s="97"/>
      <c r="M4780" s="97"/>
      <c r="N4780" s="97"/>
    </row>
    <row r="4781" spans="8:14" x14ac:dyDescent="0.25">
      <c r="H4781" s="294"/>
      <c r="I4781" s="294"/>
      <c r="J4781" s="294"/>
      <c r="L4781" s="97"/>
      <c r="M4781" s="97"/>
      <c r="N4781" s="97"/>
    </row>
    <row r="4782" spans="8:14" x14ac:dyDescent="0.25">
      <c r="H4782" s="294"/>
      <c r="I4782" s="294"/>
      <c r="J4782" s="294"/>
      <c r="L4782" s="97"/>
      <c r="M4782" s="97"/>
      <c r="N4782" s="97"/>
    </row>
    <row r="4783" spans="8:14" x14ac:dyDescent="0.25">
      <c r="H4783" s="294"/>
      <c r="I4783" s="294"/>
      <c r="J4783" s="294"/>
      <c r="L4783" s="97"/>
      <c r="M4783" s="97"/>
      <c r="N4783" s="97"/>
    </row>
    <row r="4784" spans="8:14" x14ac:dyDescent="0.25">
      <c r="H4784" s="294"/>
      <c r="I4784" s="294"/>
      <c r="J4784" s="294"/>
      <c r="L4784" s="97"/>
      <c r="M4784" s="97"/>
      <c r="N4784" s="97"/>
    </row>
    <row r="4785" spans="8:14" x14ac:dyDescent="0.25">
      <c r="H4785" s="294"/>
      <c r="I4785" s="294"/>
      <c r="J4785" s="294"/>
      <c r="L4785" s="97"/>
      <c r="M4785" s="97"/>
      <c r="N4785" s="97"/>
    </row>
    <row r="4786" spans="8:14" x14ac:dyDescent="0.25">
      <c r="H4786" s="294"/>
      <c r="I4786" s="294"/>
      <c r="J4786" s="294"/>
      <c r="L4786" s="97"/>
      <c r="M4786" s="97"/>
      <c r="N4786" s="97"/>
    </row>
    <row r="4787" spans="8:14" x14ac:dyDescent="0.25">
      <c r="H4787" s="294"/>
      <c r="I4787" s="294"/>
      <c r="J4787" s="294"/>
      <c r="L4787" s="97"/>
      <c r="M4787" s="97"/>
      <c r="N4787" s="97"/>
    </row>
    <row r="4788" spans="8:14" x14ac:dyDescent="0.25">
      <c r="H4788" s="294"/>
      <c r="I4788" s="294"/>
      <c r="J4788" s="294"/>
      <c r="L4788" s="97"/>
      <c r="M4788" s="97"/>
      <c r="N4788" s="97"/>
    </row>
    <row r="4789" spans="8:14" x14ac:dyDescent="0.25">
      <c r="H4789" s="294"/>
      <c r="I4789" s="294"/>
      <c r="J4789" s="294"/>
      <c r="L4789" s="97"/>
      <c r="M4789" s="97"/>
      <c r="N4789" s="97"/>
    </row>
    <row r="4790" spans="8:14" x14ac:dyDescent="0.25">
      <c r="H4790" s="294"/>
      <c r="I4790" s="294"/>
      <c r="J4790" s="294"/>
      <c r="L4790" s="97"/>
      <c r="M4790" s="97"/>
      <c r="N4790" s="97"/>
    </row>
    <row r="4791" spans="8:14" x14ac:dyDescent="0.25">
      <c r="H4791" s="294"/>
      <c r="I4791" s="294"/>
      <c r="J4791" s="294"/>
      <c r="L4791" s="97"/>
      <c r="M4791" s="97"/>
      <c r="N4791" s="97"/>
    </row>
    <row r="4792" spans="8:14" x14ac:dyDescent="0.25">
      <c r="H4792" s="294"/>
      <c r="I4792" s="294"/>
      <c r="J4792" s="294"/>
      <c r="L4792" s="97"/>
      <c r="M4792" s="97"/>
      <c r="N4792" s="97"/>
    </row>
    <row r="4793" spans="8:14" x14ac:dyDescent="0.25">
      <c r="H4793" s="294"/>
      <c r="I4793" s="294"/>
      <c r="J4793" s="294"/>
      <c r="L4793" s="97"/>
      <c r="M4793" s="97"/>
      <c r="N4793" s="97"/>
    </row>
    <row r="4794" spans="8:14" x14ac:dyDescent="0.25">
      <c r="H4794" s="294"/>
      <c r="I4794" s="294"/>
      <c r="J4794" s="294"/>
      <c r="L4794" s="97"/>
      <c r="M4794" s="97"/>
      <c r="N4794" s="97"/>
    </row>
    <row r="4795" spans="8:14" x14ac:dyDescent="0.25">
      <c r="H4795" s="294"/>
      <c r="I4795" s="294"/>
      <c r="J4795" s="294"/>
      <c r="L4795" s="97"/>
      <c r="M4795" s="97"/>
      <c r="N4795" s="97"/>
    </row>
    <row r="4796" spans="8:14" x14ac:dyDescent="0.25">
      <c r="H4796" s="294"/>
      <c r="I4796" s="294"/>
      <c r="J4796" s="294"/>
      <c r="L4796" s="97"/>
      <c r="M4796" s="97"/>
      <c r="N4796" s="97"/>
    </row>
    <row r="4797" spans="8:14" x14ac:dyDescent="0.25">
      <c r="H4797" s="294"/>
      <c r="I4797" s="294"/>
      <c r="J4797" s="294"/>
      <c r="L4797" s="97"/>
      <c r="M4797" s="97"/>
      <c r="N4797" s="97"/>
    </row>
    <row r="4798" spans="8:14" x14ac:dyDescent="0.25">
      <c r="H4798" s="294"/>
      <c r="I4798" s="294"/>
      <c r="J4798" s="294"/>
      <c r="L4798" s="97"/>
      <c r="M4798" s="97"/>
      <c r="N4798" s="97"/>
    </row>
    <row r="4799" spans="8:14" x14ac:dyDescent="0.25">
      <c r="H4799" s="294"/>
      <c r="I4799" s="294"/>
      <c r="J4799" s="294"/>
      <c r="L4799" s="97"/>
      <c r="M4799" s="97"/>
      <c r="N4799" s="97"/>
    </row>
    <row r="4800" spans="8:14" x14ac:dyDescent="0.25">
      <c r="H4800" s="294"/>
      <c r="I4800" s="294"/>
      <c r="J4800" s="294"/>
      <c r="L4800" s="97"/>
      <c r="M4800" s="97"/>
      <c r="N4800" s="97"/>
    </row>
    <row r="4801" spans="8:14" x14ac:dyDescent="0.25">
      <c r="H4801" s="294"/>
      <c r="I4801" s="294"/>
      <c r="J4801" s="294"/>
      <c r="L4801" s="97"/>
      <c r="M4801" s="97"/>
      <c r="N4801" s="97"/>
    </row>
    <row r="4802" spans="8:14" x14ac:dyDescent="0.25">
      <c r="H4802" s="294"/>
      <c r="I4802" s="294"/>
      <c r="J4802" s="294"/>
      <c r="L4802" s="97"/>
      <c r="M4802" s="97"/>
      <c r="N4802" s="97"/>
    </row>
    <row r="4803" spans="8:14" x14ac:dyDescent="0.25">
      <c r="H4803" s="294"/>
      <c r="I4803" s="294"/>
      <c r="J4803" s="294"/>
      <c r="L4803" s="97"/>
      <c r="M4803" s="97"/>
      <c r="N4803" s="97"/>
    </row>
    <row r="4804" spans="8:14" x14ac:dyDescent="0.25">
      <c r="H4804" s="294"/>
      <c r="I4804" s="294"/>
      <c r="J4804" s="294"/>
      <c r="L4804" s="97"/>
      <c r="M4804" s="97"/>
      <c r="N4804" s="97"/>
    </row>
    <row r="4805" spans="8:14" x14ac:dyDescent="0.25">
      <c r="H4805" s="294"/>
      <c r="I4805" s="294"/>
      <c r="J4805" s="294"/>
      <c r="L4805" s="97"/>
      <c r="M4805" s="97"/>
      <c r="N4805" s="97"/>
    </row>
    <row r="4806" spans="8:14" x14ac:dyDescent="0.25">
      <c r="H4806" s="294"/>
      <c r="I4806" s="294"/>
      <c r="J4806" s="294"/>
      <c r="L4806" s="97"/>
      <c r="M4806" s="97"/>
      <c r="N4806" s="97"/>
    </row>
    <row r="4807" spans="8:14" x14ac:dyDescent="0.25">
      <c r="H4807" s="294"/>
      <c r="I4807" s="294"/>
      <c r="J4807" s="294"/>
      <c r="L4807" s="97"/>
      <c r="M4807" s="97"/>
      <c r="N4807" s="97"/>
    </row>
    <row r="4808" spans="8:14" x14ac:dyDescent="0.25">
      <c r="H4808" s="294"/>
      <c r="I4808" s="294"/>
      <c r="J4808" s="294"/>
      <c r="L4808" s="97"/>
      <c r="M4808" s="97"/>
      <c r="N4808" s="97"/>
    </row>
    <row r="4809" spans="8:14" x14ac:dyDescent="0.25">
      <c r="H4809" s="294"/>
      <c r="I4809" s="294"/>
      <c r="J4809" s="294"/>
      <c r="L4809" s="97"/>
      <c r="M4809" s="97"/>
      <c r="N4809" s="97"/>
    </row>
    <row r="4810" spans="8:14" x14ac:dyDescent="0.25">
      <c r="H4810" s="294"/>
      <c r="I4810" s="294"/>
      <c r="J4810" s="294"/>
      <c r="L4810" s="97"/>
      <c r="M4810" s="97"/>
      <c r="N4810" s="97"/>
    </row>
    <row r="4811" spans="8:14" x14ac:dyDescent="0.25">
      <c r="H4811" s="294"/>
      <c r="I4811" s="294"/>
      <c r="J4811" s="294"/>
      <c r="L4811" s="97"/>
      <c r="M4811" s="97"/>
      <c r="N4811" s="97"/>
    </row>
    <row r="4812" spans="8:14" x14ac:dyDescent="0.25">
      <c r="H4812" s="294"/>
      <c r="I4812" s="294"/>
      <c r="J4812" s="294"/>
      <c r="L4812" s="97"/>
      <c r="M4812" s="97"/>
      <c r="N4812" s="97"/>
    </row>
    <row r="4813" spans="8:14" x14ac:dyDescent="0.25">
      <c r="H4813" s="294"/>
      <c r="I4813" s="294"/>
      <c r="J4813" s="294"/>
      <c r="L4813" s="97"/>
      <c r="M4813" s="97"/>
      <c r="N4813" s="97"/>
    </row>
    <row r="4814" spans="8:14" x14ac:dyDescent="0.25">
      <c r="H4814" s="294"/>
      <c r="I4814" s="294"/>
      <c r="J4814" s="294"/>
      <c r="L4814" s="97"/>
      <c r="M4814" s="97"/>
      <c r="N4814" s="97"/>
    </row>
    <row r="4815" spans="8:14" x14ac:dyDescent="0.25">
      <c r="H4815" s="294"/>
      <c r="I4815" s="294"/>
      <c r="J4815" s="294"/>
      <c r="L4815" s="97"/>
      <c r="M4815" s="97"/>
      <c r="N4815" s="97"/>
    </row>
    <row r="4816" spans="8:14" x14ac:dyDescent="0.25">
      <c r="H4816" s="294"/>
      <c r="I4816" s="294"/>
      <c r="J4816" s="294"/>
      <c r="L4816" s="97"/>
      <c r="M4816" s="97"/>
      <c r="N4816" s="97"/>
    </row>
    <row r="4817" spans="8:14" x14ac:dyDescent="0.25">
      <c r="H4817" s="294"/>
      <c r="I4817" s="294"/>
      <c r="J4817" s="294"/>
      <c r="L4817" s="97"/>
      <c r="M4817" s="97"/>
      <c r="N4817" s="97"/>
    </row>
    <row r="4818" spans="8:14" x14ac:dyDescent="0.25">
      <c r="H4818" s="294"/>
      <c r="I4818" s="294"/>
      <c r="J4818" s="294"/>
      <c r="L4818" s="97"/>
      <c r="M4818" s="97"/>
      <c r="N4818" s="97"/>
    </row>
    <row r="4819" spans="8:14" x14ac:dyDescent="0.25">
      <c r="H4819" s="294"/>
      <c r="I4819" s="294"/>
      <c r="J4819" s="294"/>
      <c r="L4819" s="97"/>
      <c r="M4819" s="97"/>
      <c r="N4819" s="97"/>
    </row>
    <row r="4820" spans="8:14" x14ac:dyDescent="0.25">
      <c r="H4820" s="294"/>
      <c r="I4820" s="294"/>
      <c r="J4820" s="294"/>
      <c r="L4820" s="97"/>
      <c r="M4820" s="97"/>
      <c r="N4820" s="97"/>
    </row>
    <row r="4821" spans="8:14" x14ac:dyDescent="0.25">
      <c r="H4821" s="294"/>
      <c r="I4821" s="294"/>
      <c r="J4821" s="294"/>
      <c r="L4821" s="97"/>
      <c r="M4821" s="97"/>
      <c r="N4821" s="97"/>
    </row>
    <row r="4822" spans="8:14" x14ac:dyDescent="0.25">
      <c r="H4822" s="294"/>
      <c r="I4822" s="294"/>
      <c r="J4822" s="294"/>
      <c r="L4822" s="97"/>
      <c r="M4822" s="97"/>
      <c r="N4822" s="97"/>
    </row>
    <row r="4823" spans="8:14" x14ac:dyDescent="0.25">
      <c r="H4823" s="294"/>
      <c r="I4823" s="294"/>
      <c r="J4823" s="294"/>
      <c r="L4823" s="97"/>
      <c r="M4823" s="97"/>
      <c r="N4823" s="97"/>
    </row>
    <row r="4824" spans="8:14" x14ac:dyDescent="0.25">
      <c r="H4824" s="294"/>
      <c r="I4824" s="294"/>
      <c r="J4824" s="294"/>
      <c r="L4824" s="97"/>
      <c r="M4824" s="97"/>
      <c r="N4824" s="97"/>
    </row>
    <row r="4825" spans="8:14" x14ac:dyDescent="0.25">
      <c r="H4825" s="294"/>
      <c r="I4825" s="294"/>
      <c r="J4825" s="294"/>
      <c r="L4825" s="97"/>
      <c r="M4825" s="97"/>
      <c r="N4825" s="97"/>
    </row>
    <row r="4826" spans="8:14" x14ac:dyDescent="0.25">
      <c r="H4826" s="294"/>
      <c r="I4826" s="294"/>
      <c r="J4826" s="294"/>
      <c r="L4826" s="97"/>
      <c r="M4826" s="97"/>
      <c r="N4826" s="97"/>
    </row>
    <row r="4827" spans="8:14" x14ac:dyDescent="0.25">
      <c r="H4827" s="294"/>
      <c r="I4827" s="294"/>
      <c r="J4827" s="294"/>
      <c r="L4827" s="97"/>
      <c r="M4827" s="97"/>
      <c r="N4827" s="97"/>
    </row>
    <row r="4828" spans="8:14" x14ac:dyDescent="0.25">
      <c r="H4828" s="294"/>
      <c r="I4828" s="294"/>
      <c r="J4828" s="294"/>
      <c r="L4828" s="97"/>
      <c r="M4828" s="97"/>
      <c r="N4828" s="97"/>
    </row>
    <row r="4829" spans="8:14" x14ac:dyDescent="0.25">
      <c r="H4829" s="294"/>
      <c r="I4829" s="294"/>
      <c r="J4829" s="294"/>
      <c r="L4829" s="97"/>
      <c r="M4829" s="97"/>
      <c r="N4829" s="97"/>
    </row>
    <row r="4830" spans="8:14" x14ac:dyDescent="0.25">
      <c r="H4830" s="294"/>
      <c r="I4830" s="294"/>
      <c r="J4830" s="294"/>
      <c r="L4830" s="97"/>
      <c r="M4830" s="97"/>
      <c r="N4830" s="97"/>
    </row>
    <row r="4831" spans="8:14" x14ac:dyDescent="0.25">
      <c r="H4831" s="294"/>
      <c r="I4831" s="294"/>
      <c r="J4831" s="294"/>
      <c r="L4831" s="97"/>
      <c r="M4831" s="97"/>
      <c r="N4831" s="97"/>
    </row>
    <row r="4832" spans="8:14" x14ac:dyDescent="0.25">
      <c r="H4832" s="294"/>
      <c r="I4832" s="294"/>
      <c r="J4832" s="294"/>
      <c r="L4832" s="97"/>
      <c r="M4832" s="97"/>
      <c r="N4832" s="97"/>
    </row>
    <row r="4833" spans="8:14" x14ac:dyDescent="0.25">
      <c r="H4833" s="294"/>
      <c r="I4833" s="294"/>
      <c r="J4833" s="294"/>
      <c r="L4833" s="97"/>
      <c r="M4833" s="97"/>
      <c r="N4833" s="97"/>
    </row>
    <row r="4834" spans="8:14" x14ac:dyDescent="0.25">
      <c r="H4834" s="294"/>
      <c r="I4834" s="294"/>
      <c r="J4834" s="294"/>
      <c r="L4834" s="97"/>
      <c r="M4834" s="97"/>
      <c r="N4834" s="97"/>
    </row>
    <row r="4835" spans="8:14" x14ac:dyDescent="0.25">
      <c r="H4835" s="294"/>
      <c r="I4835" s="294"/>
      <c r="J4835" s="294"/>
      <c r="L4835" s="97"/>
      <c r="M4835" s="97"/>
      <c r="N4835" s="97"/>
    </row>
    <row r="4836" spans="8:14" x14ac:dyDescent="0.25">
      <c r="H4836" s="294"/>
      <c r="I4836" s="294"/>
      <c r="J4836" s="294"/>
      <c r="L4836" s="97"/>
      <c r="M4836" s="97"/>
      <c r="N4836" s="97"/>
    </row>
    <row r="4837" spans="8:14" x14ac:dyDescent="0.25">
      <c r="H4837" s="294"/>
      <c r="I4837" s="294"/>
      <c r="J4837" s="294"/>
      <c r="L4837" s="97"/>
      <c r="M4837" s="97"/>
      <c r="N4837" s="97"/>
    </row>
    <row r="4838" spans="8:14" x14ac:dyDescent="0.25">
      <c r="H4838" s="294"/>
      <c r="I4838" s="294"/>
      <c r="J4838" s="294"/>
      <c r="L4838" s="97"/>
      <c r="M4838" s="97"/>
      <c r="N4838" s="97"/>
    </row>
    <row r="4839" spans="8:14" x14ac:dyDescent="0.25">
      <c r="H4839" s="294"/>
      <c r="I4839" s="294"/>
      <c r="J4839" s="294"/>
      <c r="L4839" s="97"/>
      <c r="M4839" s="97"/>
      <c r="N4839" s="97"/>
    </row>
    <row r="4840" spans="8:14" x14ac:dyDescent="0.25">
      <c r="H4840" s="294"/>
      <c r="I4840" s="294"/>
      <c r="J4840" s="294"/>
      <c r="L4840" s="97"/>
      <c r="M4840" s="97"/>
      <c r="N4840" s="97"/>
    </row>
    <row r="4841" spans="8:14" x14ac:dyDescent="0.25">
      <c r="H4841" s="294"/>
      <c r="I4841" s="294"/>
      <c r="J4841" s="294"/>
      <c r="L4841" s="97"/>
      <c r="M4841" s="97"/>
      <c r="N4841" s="97"/>
    </row>
    <row r="4842" spans="8:14" x14ac:dyDescent="0.25">
      <c r="H4842" s="294"/>
      <c r="I4842" s="294"/>
      <c r="J4842" s="294"/>
      <c r="L4842" s="97"/>
      <c r="M4842" s="97"/>
      <c r="N4842" s="97"/>
    </row>
    <row r="4843" spans="8:14" x14ac:dyDescent="0.25">
      <c r="H4843" s="294"/>
      <c r="I4843" s="294"/>
      <c r="J4843" s="294"/>
      <c r="L4843" s="97"/>
      <c r="M4843" s="97"/>
      <c r="N4843" s="97"/>
    </row>
    <row r="4844" spans="8:14" x14ac:dyDescent="0.25">
      <c r="H4844" s="294"/>
      <c r="I4844" s="294"/>
      <c r="J4844" s="294"/>
      <c r="L4844" s="97"/>
      <c r="M4844" s="97"/>
      <c r="N4844" s="97"/>
    </row>
    <row r="4845" spans="8:14" x14ac:dyDescent="0.25">
      <c r="H4845" s="294"/>
      <c r="I4845" s="294"/>
      <c r="J4845" s="294"/>
      <c r="L4845" s="97"/>
      <c r="M4845" s="97"/>
      <c r="N4845" s="97"/>
    </row>
    <row r="4846" spans="8:14" x14ac:dyDescent="0.25">
      <c r="H4846" s="294"/>
      <c r="I4846" s="294"/>
      <c r="J4846" s="294"/>
      <c r="L4846" s="97"/>
      <c r="M4846" s="97"/>
      <c r="N4846" s="97"/>
    </row>
    <row r="4847" spans="8:14" x14ac:dyDescent="0.25">
      <c r="H4847" s="294"/>
      <c r="I4847" s="294"/>
      <c r="J4847" s="294"/>
      <c r="L4847" s="97"/>
      <c r="M4847" s="97"/>
      <c r="N4847" s="97"/>
    </row>
    <row r="4848" spans="8:14" x14ac:dyDescent="0.25">
      <c r="H4848" s="294"/>
      <c r="I4848" s="294"/>
      <c r="J4848" s="294"/>
      <c r="L4848" s="97"/>
      <c r="M4848" s="97"/>
      <c r="N4848" s="97"/>
    </row>
    <row r="4849" spans="8:14" x14ac:dyDescent="0.25">
      <c r="H4849" s="294"/>
      <c r="I4849" s="294"/>
      <c r="J4849" s="294"/>
      <c r="L4849" s="97"/>
      <c r="M4849" s="97"/>
      <c r="N4849" s="97"/>
    </row>
    <row r="4850" spans="8:14" x14ac:dyDescent="0.25">
      <c r="H4850" s="294"/>
      <c r="I4850" s="294"/>
      <c r="J4850" s="294"/>
      <c r="L4850" s="97"/>
      <c r="M4850" s="97"/>
      <c r="N4850" s="97"/>
    </row>
    <row r="4851" spans="8:14" x14ac:dyDescent="0.25">
      <c r="H4851" s="294"/>
      <c r="I4851" s="294"/>
      <c r="J4851" s="294"/>
      <c r="L4851" s="97"/>
      <c r="M4851" s="97"/>
      <c r="N4851" s="97"/>
    </row>
    <row r="4852" spans="8:14" x14ac:dyDescent="0.25">
      <c r="H4852" s="294"/>
      <c r="I4852" s="294"/>
      <c r="J4852" s="294"/>
      <c r="L4852" s="97"/>
      <c r="M4852" s="97"/>
      <c r="N4852" s="97"/>
    </row>
    <row r="4853" spans="8:14" x14ac:dyDescent="0.25">
      <c r="H4853" s="294"/>
      <c r="I4853" s="294"/>
      <c r="J4853" s="294"/>
      <c r="L4853" s="97"/>
      <c r="M4853" s="97"/>
      <c r="N4853" s="97"/>
    </row>
    <row r="4854" spans="8:14" x14ac:dyDescent="0.25">
      <c r="H4854" s="294"/>
      <c r="I4854" s="294"/>
      <c r="J4854" s="294"/>
      <c r="L4854" s="97"/>
      <c r="M4854" s="97"/>
      <c r="N4854" s="97"/>
    </row>
    <row r="4855" spans="8:14" x14ac:dyDescent="0.25">
      <c r="H4855" s="294"/>
      <c r="I4855" s="294"/>
      <c r="J4855" s="294"/>
      <c r="L4855" s="97"/>
      <c r="M4855" s="97"/>
      <c r="N4855" s="97"/>
    </row>
    <row r="4856" spans="8:14" x14ac:dyDescent="0.25">
      <c r="H4856" s="294"/>
      <c r="I4856" s="294"/>
      <c r="J4856" s="294"/>
      <c r="L4856" s="97"/>
      <c r="M4856" s="97"/>
      <c r="N4856" s="97"/>
    </row>
    <row r="4857" spans="8:14" x14ac:dyDescent="0.25">
      <c r="H4857" s="294"/>
      <c r="I4857" s="294"/>
      <c r="J4857" s="294"/>
      <c r="L4857" s="97"/>
      <c r="M4857" s="97"/>
      <c r="N4857" s="97"/>
    </row>
    <row r="4858" spans="8:14" x14ac:dyDescent="0.25">
      <c r="H4858" s="294"/>
      <c r="I4858" s="294"/>
      <c r="J4858" s="294"/>
      <c r="L4858" s="97"/>
      <c r="M4858" s="97"/>
      <c r="N4858" s="97"/>
    </row>
    <row r="4859" spans="8:14" x14ac:dyDescent="0.25">
      <c r="H4859" s="294"/>
      <c r="I4859" s="294"/>
      <c r="J4859" s="294"/>
      <c r="L4859" s="97"/>
      <c r="M4859" s="97"/>
      <c r="N4859" s="97"/>
    </row>
    <row r="4860" spans="8:14" x14ac:dyDescent="0.25">
      <c r="H4860" s="294"/>
      <c r="I4860" s="294"/>
      <c r="J4860" s="294"/>
      <c r="L4860" s="97"/>
      <c r="M4860" s="97"/>
      <c r="N4860" s="97"/>
    </row>
    <row r="4861" spans="8:14" x14ac:dyDescent="0.25">
      <c r="H4861" s="294"/>
      <c r="I4861" s="294"/>
      <c r="J4861" s="294"/>
      <c r="L4861" s="97"/>
      <c r="M4861" s="97"/>
      <c r="N4861" s="97"/>
    </row>
    <row r="4862" spans="8:14" x14ac:dyDescent="0.25">
      <c r="H4862" s="294"/>
      <c r="I4862" s="294"/>
      <c r="J4862" s="294"/>
      <c r="L4862" s="97"/>
      <c r="M4862" s="97"/>
      <c r="N4862" s="97"/>
    </row>
    <row r="4863" spans="8:14" x14ac:dyDescent="0.25">
      <c r="H4863" s="294"/>
      <c r="I4863" s="294"/>
      <c r="J4863" s="294"/>
      <c r="L4863" s="97"/>
      <c r="M4863" s="97"/>
      <c r="N4863" s="97"/>
    </row>
    <row r="4864" spans="8:14" x14ac:dyDescent="0.25">
      <c r="H4864" s="294"/>
      <c r="I4864" s="294"/>
      <c r="J4864" s="294"/>
      <c r="L4864" s="97"/>
      <c r="M4864" s="97"/>
      <c r="N4864" s="97"/>
    </row>
    <row r="4865" spans="8:14" x14ac:dyDescent="0.25">
      <c r="H4865" s="294"/>
      <c r="I4865" s="294"/>
      <c r="J4865" s="294"/>
      <c r="L4865" s="97"/>
      <c r="M4865" s="97"/>
      <c r="N4865" s="97"/>
    </row>
    <row r="4866" spans="8:14" x14ac:dyDescent="0.25">
      <c r="H4866" s="294"/>
      <c r="I4866" s="294"/>
      <c r="J4866" s="294"/>
      <c r="L4866" s="97"/>
      <c r="M4866" s="97"/>
      <c r="N4866" s="97"/>
    </row>
    <row r="4867" spans="8:14" x14ac:dyDescent="0.25">
      <c r="H4867" s="294"/>
      <c r="I4867" s="294"/>
      <c r="J4867" s="294"/>
      <c r="L4867" s="97"/>
      <c r="M4867" s="97"/>
      <c r="N4867" s="97"/>
    </row>
    <row r="4868" spans="8:14" x14ac:dyDescent="0.25">
      <c r="H4868" s="294"/>
      <c r="I4868" s="294"/>
      <c r="J4868" s="294"/>
      <c r="L4868" s="97"/>
      <c r="M4868" s="97"/>
      <c r="N4868" s="97"/>
    </row>
    <row r="4869" spans="8:14" x14ac:dyDescent="0.25">
      <c r="H4869" s="294"/>
      <c r="I4869" s="294"/>
      <c r="J4869" s="294"/>
      <c r="L4869" s="97"/>
      <c r="M4869" s="97"/>
      <c r="N4869" s="97"/>
    </row>
    <row r="4870" spans="8:14" x14ac:dyDescent="0.25">
      <c r="H4870" s="294"/>
      <c r="I4870" s="294"/>
      <c r="J4870" s="294"/>
      <c r="L4870" s="97"/>
      <c r="M4870" s="97"/>
      <c r="N4870" s="97"/>
    </row>
    <row r="4871" spans="8:14" x14ac:dyDescent="0.25">
      <c r="H4871" s="294"/>
      <c r="I4871" s="294"/>
      <c r="J4871" s="294"/>
      <c r="L4871" s="97"/>
      <c r="M4871" s="97"/>
      <c r="N4871" s="97"/>
    </row>
    <row r="4872" spans="8:14" x14ac:dyDescent="0.25">
      <c r="H4872" s="294"/>
      <c r="I4872" s="294"/>
      <c r="J4872" s="294"/>
      <c r="L4872" s="97"/>
      <c r="M4872" s="97"/>
      <c r="N4872" s="97"/>
    </row>
    <row r="4873" spans="8:14" x14ac:dyDescent="0.25">
      <c r="H4873" s="294"/>
      <c r="I4873" s="294"/>
      <c r="J4873" s="294"/>
      <c r="L4873" s="97"/>
      <c r="M4873" s="97"/>
      <c r="N4873" s="97"/>
    </row>
    <row r="4874" spans="8:14" x14ac:dyDescent="0.25">
      <c r="H4874" s="294"/>
      <c r="I4874" s="294"/>
      <c r="J4874" s="294"/>
      <c r="L4874" s="97"/>
      <c r="M4874" s="97"/>
      <c r="N4874" s="97"/>
    </row>
    <row r="4875" spans="8:14" x14ac:dyDescent="0.25">
      <c r="H4875" s="294"/>
      <c r="I4875" s="294"/>
      <c r="J4875" s="294"/>
      <c r="L4875" s="97"/>
      <c r="M4875" s="97"/>
      <c r="N4875" s="97"/>
    </row>
    <row r="4876" spans="8:14" x14ac:dyDescent="0.25">
      <c r="H4876" s="294"/>
      <c r="I4876" s="294"/>
      <c r="J4876" s="294"/>
      <c r="L4876" s="97"/>
      <c r="M4876" s="97"/>
      <c r="N4876" s="97"/>
    </row>
    <row r="4877" spans="8:14" x14ac:dyDescent="0.25">
      <c r="H4877" s="294"/>
      <c r="I4877" s="294"/>
      <c r="J4877" s="294"/>
      <c r="L4877" s="97"/>
      <c r="M4877" s="97"/>
      <c r="N4877" s="97"/>
    </row>
    <row r="4878" spans="8:14" x14ac:dyDescent="0.25">
      <c r="H4878" s="294"/>
      <c r="I4878" s="294"/>
      <c r="J4878" s="294"/>
      <c r="L4878" s="97"/>
      <c r="M4878" s="97"/>
      <c r="N4878" s="97"/>
    </row>
    <row r="4879" spans="8:14" x14ac:dyDescent="0.25">
      <c r="H4879" s="294"/>
      <c r="I4879" s="294"/>
      <c r="J4879" s="294"/>
      <c r="L4879" s="97"/>
      <c r="M4879" s="97"/>
      <c r="N4879" s="97"/>
    </row>
    <row r="4880" spans="8:14" x14ac:dyDescent="0.25">
      <c r="H4880" s="294"/>
      <c r="I4880" s="294"/>
      <c r="J4880" s="294"/>
      <c r="L4880" s="97"/>
      <c r="M4880" s="97"/>
      <c r="N4880" s="97"/>
    </row>
    <row r="4881" spans="8:14" x14ac:dyDescent="0.25">
      <c r="H4881" s="294"/>
      <c r="I4881" s="294"/>
      <c r="J4881" s="294"/>
      <c r="L4881" s="97"/>
      <c r="M4881" s="97"/>
      <c r="N4881" s="97"/>
    </row>
    <row r="4882" spans="8:14" x14ac:dyDescent="0.25">
      <c r="H4882" s="294"/>
      <c r="I4882" s="294"/>
      <c r="J4882" s="294"/>
      <c r="L4882" s="97"/>
      <c r="M4882" s="97"/>
      <c r="N4882" s="97"/>
    </row>
    <row r="4883" spans="8:14" x14ac:dyDescent="0.25">
      <c r="H4883" s="294"/>
      <c r="I4883" s="294"/>
      <c r="J4883" s="294"/>
      <c r="L4883" s="97"/>
      <c r="M4883" s="97"/>
      <c r="N4883" s="97"/>
    </row>
    <row r="4884" spans="8:14" x14ac:dyDescent="0.25">
      <c r="H4884" s="294"/>
      <c r="I4884" s="294"/>
      <c r="J4884" s="294"/>
      <c r="L4884" s="97"/>
      <c r="M4884" s="97"/>
      <c r="N4884" s="97"/>
    </row>
    <row r="4885" spans="8:14" x14ac:dyDescent="0.25">
      <c r="H4885" s="294"/>
      <c r="I4885" s="294"/>
      <c r="J4885" s="294"/>
      <c r="L4885" s="97"/>
      <c r="M4885" s="97"/>
      <c r="N4885" s="97"/>
    </row>
    <row r="4886" spans="8:14" x14ac:dyDescent="0.25">
      <c r="H4886" s="294"/>
      <c r="I4886" s="294"/>
      <c r="J4886" s="294"/>
      <c r="L4886" s="97"/>
      <c r="M4886" s="97"/>
      <c r="N4886" s="97"/>
    </row>
    <row r="4887" spans="8:14" x14ac:dyDescent="0.25">
      <c r="H4887" s="294"/>
      <c r="I4887" s="294"/>
      <c r="J4887" s="294"/>
      <c r="L4887" s="97"/>
      <c r="M4887" s="97"/>
      <c r="N4887" s="97"/>
    </row>
    <row r="4888" spans="8:14" x14ac:dyDescent="0.25">
      <c r="H4888" s="294"/>
      <c r="I4888" s="294"/>
      <c r="J4888" s="294"/>
      <c r="L4888" s="97"/>
      <c r="M4888" s="97"/>
      <c r="N4888" s="97"/>
    </row>
    <row r="4889" spans="8:14" x14ac:dyDescent="0.25">
      <c r="H4889" s="294"/>
      <c r="I4889" s="294"/>
      <c r="J4889" s="294"/>
      <c r="L4889" s="97"/>
      <c r="M4889" s="97"/>
      <c r="N4889" s="97"/>
    </row>
    <row r="4890" spans="8:14" x14ac:dyDescent="0.25">
      <c r="H4890" s="294"/>
      <c r="I4890" s="294"/>
      <c r="J4890" s="294"/>
      <c r="L4890" s="97"/>
      <c r="M4890" s="97"/>
      <c r="N4890" s="97"/>
    </row>
    <row r="4891" spans="8:14" x14ac:dyDescent="0.25">
      <c r="H4891" s="294"/>
      <c r="I4891" s="294"/>
      <c r="J4891" s="294"/>
      <c r="L4891" s="97"/>
      <c r="M4891" s="97"/>
      <c r="N4891" s="97"/>
    </row>
    <row r="4892" spans="8:14" x14ac:dyDescent="0.25">
      <c r="H4892" s="294"/>
      <c r="I4892" s="294"/>
      <c r="J4892" s="294"/>
      <c r="L4892" s="97"/>
      <c r="M4892" s="97"/>
      <c r="N4892" s="97"/>
    </row>
    <row r="4893" spans="8:14" x14ac:dyDescent="0.25">
      <c r="H4893" s="294"/>
      <c r="I4893" s="294"/>
      <c r="J4893" s="294"/>
      <c r="L4893" s="97"/>
      <c r="M4893" s="97"/>
      <c r="N4893" s="97"/>
    </row>
    <row r="4894" spans="8:14" x14ac:dyDescent="0.25">
      <c r="H4894" s="294"/>
      <c r="I4894" s="294"/>
      <c r="J4894" s="294"/>
      <c r="L4894" s="97"/>
      <c r="M4894" s="97"/>
      <c r="N4894" s="97"/>
    </row>
    <row r="4895" spans="8:14" x14ac:dyDescent="0.25">
      <c r="H4895" s="294"/>
      <c r="I4895" s="294"/>
      <c r="J4895" s="294"/>
      <c r="L4895" s="97"/>
      <c r="M4895" s="97"/>
      <c r="N4895" s="97"/>
    </row>
    <row r="4896" spans="8:14" x14ac:dyDescent="0.25">
      <c r="H4896" s="294"/>
      <c r="I4896" s="294"/>
      <c r="J4896" s="294"/>
      <c r="L4896" s="97"/>
      <c r="M4896" s="97"/>
      <c r="N4896" s="97"/>
    </row>
    <row r="4897" spans="8:14" x14ac:dyDescent="0.25">
      <c r="H4897" s="294"/>
      <c r="I4897" s="294"/>
      <c r="J4897" s="294"/>
      <c r="L4897" s="97"/>
      <c r="M4897" s="97"/>
      <c r="N4897" s="97"/>
    </row>
    <row r="4898" spans="8:14" x14ac:dyDescent="0.25">
      <c r="H4898" s="294"/>
      <c r="I4898" s="294"/>
      <c r="J4898" s="294"/>
      <c r="L4898" s="97"/>
      <c r="M4898" s="97"/>
      <c r="N4898" s="97"/>
    </row>
    <row r="4899" spans="8:14" x14ac:dyDescent="0.25">
      <c r="H4899" s="294"/>
      <c r="I4899" s="294"/>
      <c r="J4899" s="294"/>
      <c r="L4899" s="97"/>
      <c r="M4899" s="97"/>
      <c r="N4899" s="97"/>
    </row>
    <row r="4900" spans="8:14" x14ac:dyDescent="0.25">
      <c r="H4900" s="294"/>
      <c r="I4900" s="294"/>
      <c r="J4900" s="294"/>
      <c r="L4900" s="97"/>
      <c r="M4900" s="97"/>
      <c r="N4900" s="97"/>
    </row>
    <row r="4901" spans="8:14" x14ac:dyDescent="0.25">
      <c r="H4901" s="294"/>
      <c r="I4901" s="294"/>
      <c r="J4901" s="294"/>
      <c r="L4901" s="97"/>
      <c r="M4901" s="97"/>
      <c r="N4901" s="97"/>
    </row>
    <row r="4902" spans="8:14" x14ac:dyDescent="0.25">
      <c r="H4902" s="294"/>
      <c r="I4902" s="294"/>
      <c r="J4902" s="294"/>
      <c r="L4902" s="97"/>
      <c r="M4902" s="97"/>
      <c r="N4902" s="97"/>
    </row>
    <row r="4903" spans="8:14" x14ac:dyDescent="0.25">
      <c r="H4903" s="294"/>
      <c r="I4903" s="294"/>
      <c r="J4903" s="294"/>
      <c r="L4903" s="97"/>
      <c r="M4903" s="97"/>
      <c r="N4903" s="97"/>
    </row>
    <row r="4904" spans="8:14" x14ac:dyDescent="0.25">
      <c r="H4904" s="294"/>
      <c r="I4904" s="294"/>
      <c r="J4904" s="294"/>
      <c r="L4904" s="97"/>
      <c r="M4904" s="97"/>
      <c r="N4904" s="97"/>
    </row>
    <row r="4905" spans="8:14" x14ac:dyDescent="0.25">
      <c r="H4905" s="294"/>
      <c r="I4905" s="294"/>
      <c r="J4905" s="294"/>
      <c r="L4905" s="97"/>
      <c r="M4905" s="97"/>
      <c r="N4905" s="97"/>
    </row>
    <row r="4906" spans="8:14" x14ac:dyDescent="0.25">
      <c r="H4906" s="294"/>
      <c r="I4906" s="294"/>
      <c r="J4906" s="294"/>
      <c r="L4906" s="97"/>
      <c r="M4906" s="97"/>
      <c r="N4906" s="97"/>
    </row>
    <row r="4907" spans="8:14" x14ac:dyDescent="0.25">
      <c r="H4907" s="294"/>
      <c r="I4907" s="294"/>
      <c r="J4907" s="294"/>
      <c r="L4907" s="97"/>
      <c r="M4907" s="97"/>
      <c r="N4907" s="97"/>
    </row>
    <row r="4908" spans="8:14" x14ac:dyDescent="0.25">
      <c r="H4908" s="294"/>
      <c r="I4908" s="294"/>
      <c r="J4908" s="294"/>
      <c r="L4908" s="97"/>
      <c r="M4908" s="97"/>
      <c r="N4908" s="97"/>
    </row>
    <row r="4909" spans="8:14" x14ac:dyDescent="0.25">
      <c r="H4909" s="294"/>
      <c r="I4909" s="294"/>
      <c r="J4909" s="294"/>
      <c r="L4909" s="97"/>
      <c r="M4909" s="97"/>
      <c r="N4909" s="97"/>
    </row>
    <row r="4910" spans="8:14" x14ac:dyDescent="0.25">
      <c r="H4910" s="294"/>
      <c r="I4910" s="294"/>
      <c r="J4910" s="294"/>
      <c r="L4910" s="97"/>
      <c r="M4910" s="97"/>
      <c r="N4910" s="97"/>
    </row>
    <row r="4911" spans="8:14" x14ac:dyDescent="0.25">
      <c r="H4911" s="294"/>
      <c r="I4911" s="294"/>
      <c r="J4911" s="294"/>
      <c r="L4911" s="97"/>
      <c r="M4911" s="97"/>
      <c r="N4911" s="97"/>
    </row>
    <row r="4912" spans="8:14" x14ac:dyDescent="0.25">
      <c r="H4912" s="294"/>
      <c r="I4912" s="294"/>
      <c r="J4912" s="294"/>
      <c r="L4912" s="97"/>
      <c r="M4912" s="97"/>
      <c r="N4912" s="97"/>
    </row>
    <row r="4913" spans="8:14" x14ac:dyDescent="0.25">
      <c r="H4913" s="294"/>
      <c r="I4913" s="294"/>
      <c r="J4913" s="294"/>
      <c r="L4913" s="97"/>
      <c r="M4913" s="97"/>
      <c r="N4913" s="97"/>
    </row>
    <row r="4914" spans="8:14" x14ac:dyDescent="0.25">
      <c r="H4914" s="294"/>
      <c r="I4914" s="294"/>
      <c r="J4914" s="294"/>
      <c r="L4914" s="97"/>
      <c r="M4914" s="97"/>
      <c r="N4914" s="97"/>
    </row>
    <row r="4915" spans="8:14" x14ac:dyDescent="0.25">
      <c r="H4915" s="294"/>
      <c r="I4915" s="294"/>
      <c r="J4915" s="294"/>
      <c r="L4915" s="97"/>
      <c r="M4915" s="97"/>
      <c r="N4915" s="97"/>
    </row>
    <row r="4916" spans="8:14" x14ac:dyDescent="0.25">
      <c r="H4916" s="294"/>
      <c r="I4916" s="294"/>
      <c r="J4916" s="294"/>
      <c r="L4916" s="97"/>
      <c r="M4916" s="97"/>
      <c r="N4916" s="97"/>
    </row>
    <row r="4917" spans="8:14" x14ac:dyDescent="0.25">
      <c r="H4917" s="294"/>
      <c r="I4917" s="294"/>
      <c r="J4917" s="294"/>
      <c r="L4917" s="97"/>
      <c r="M4917" s="97"/>
      <c r="N4917" s="97"/>
    </row>
    <row r="4918" spans="8:14" x14ac:dyDescent="0.25">
      <c r="H4918" s="294"/>
      <c r="I4918" s="294"/>
      <c r="J4918" s="294"/>
      <c r="L4918" s="97"/>
      <c r="M4918" s="97"/>
      <c r="N4918" s="97"/>
    </row>
    <row r="4919" spans="8:14" x14ac:dyDescent="0.25">
      <c r="H4919" s="294"/>
      <c r="I4919" s="294"/>
      <c r="J4919" s="294"/>
      <c r="L4919" s="97"/>
      <c r="M4919" s="97"/>
      <c r="N4919" s="97"/>
    </row>
    <row r="4920" spans="8:14" x14ac:dyDescent="0.25">
      <c r="H4920" s="294"/>
      <c r="I4920" s="294"/>
      <c r="J4920" s="294"/>
      <c r="L4920" s="97"/>
      <c r="M4920" s="97"/>
      <c r="N4920" s="97"/>
    </row>
    <row r="4921" spans="8:14" x14ac:dyDescent="0.25">
      <c r="H4921" s="294"/>
      <c r="I4921" s="294"/>
      <c r="J4921" s="294"/>
      <c r="L4921" s="97"/>
      <c r="M4921" s="97"/>
      <c r="N4921" s="97"/>
    </row>
    <row r="4922" spans="8:14" x14ac:dyDescent="0.25">
      <c r="H4922" s="294"/>
      <c r="I4922" s="294"/>
      <c r="J4922" s="294"/>
      <c r="L4922" s="97"/>
      <c r="M4922" s="97"/>
      <c r="N4922" s="97"/>
    </row>
    <row r="4923" spans="8:14" x14ac:dyDescent="0.25">
      <c r="H4923" s="294"/>
      <c r="I4923" s="294"/>
      <c r="J4923" s="294"/>
      <c r="L4923" s="97"/>
      <c r="M4923" s="97"/>
      <c r="N4923" s="97"/>
    </row>
    <row r="4924" spans="8:14" x14ac:dyDescent="0.25">
      <c r="H4924" s="294"/>
      <c r="I4924" s="294"/>
      <c r="J4924" s="294"/>
      <c r="L4924" s="97"/>
      <c r="M4924" s="97"/>
      <c r="N4924" s="97"/>
    </row>
    <row r="4925" spans="8:14" x14ac:dyDescent="0.25">
      <c r="H4925" s="294"/>
      <c r="I4925" s="294"/>
      <c r="J4925" s="294"/>
      <c r="L4925" s="97"/>
      <c r="M4925" s="97"/>
      <c r="N4925" s="97"/>
    </row>
    <row r="4926" spans="8:14" x14ac:dyDescent="0.25">
      <c r="H4926" s="294"/>
      <c r="I4926" s="294"/>
      <c r="J4926" s="294"/>
      <c r="L4926" s="97"/>
      <c r="M4926" s="97"/>
      <c r="N4926" s="97"/>
    </row>
    <row r="4927" spans="8:14" x14ac:dyDescent="0.25">
      <c r="H4927" s="294"/>
      <c r="I4927" s="294"/>
      <c r="J4927" s="294"/>
      <c r="L4927" s="97"/>
      <c r="M4927" s="97"/>
      <c r="N4927" s="97"/>
    </row>
    <row r="4928" spans="8:14" x14ac:dyDescent="0.25">
      <c r="H4928" s="294"/>
      <c r="I4928" s="294"/>
      <c r="J4928" s="294"/>
      <c r="L4928" s="97"/>
      <c r="M4928" s="97"/>
      <c r="N4928" s="97"/>
    </row>
    <row r="4929" spans="8:14" x14ac:dyDescent="0.25">
      <c r="H4929" s="294"/>
      <c r="I4929" s="294"/>
      <c r="J4929" s="294"/>
      <c r="L4929" s="97"/>
      <c r="M4929" s="97"/>
      <c r="N4929" s="97"/>
    </row>
    <row r="4930" spans="8:14" x14ac:dyDescent="0.25">
      <c r="H4930" s="294"/>
      <c r="I4930" s="294"/>
      <c r="J4930" s="294"/>
      <c r="L4930" s="97"/>
      <c r="M4930" s="97"/>
      <c r="N4930" s="97"/>
    </row>
    <row r="4931" spans="8:14" x14ac:dyDescent="0.25">
      <c r="H4931" s="294"/>
      <c r="I4931" s="294"/>
      <c r="J4931" s="294"/>
      <c r="L4931" s="97"/>
      <c r="M4931" s="97"/>
      <c r="N4931" s="97"/>
    </row>
    <row r="4932" spans="8:14" x14ac:dyDescent="0.25">
      <c r="H4932" s="294"/>
      <c r="I4932" s="294"/>
      <c r="J4932" s="294"/>
      <c r="L4932" s="97"/>
      <c r="M4932" s="97"/>
      <c r="N4932" s="97"/>
    </row>
    <row r="4933" spans="8:14" x14ac:dyDescent="0.25">
      <c r="H4933" s="294"/>
      <c r="I4933" s="294"/>
      <c r="J4933" s="294"/>
      <c r="L4933" s="97"/>
      <c r="M4933" s="97"/>
      <c r="N4933" s="97"/>
    </row>
    <row r="4934" spans="8:14" x14ac:dyDescent="0.25">
      <c r="H4934" s="294"/>
      <c r="I4934" s="294"/>
      <c r="J4934" s="294"/>
      <c r="L4934" s="97"/>
      <c r="M4934" s="97"/>
      <c r="N4934" s="97"/>
    </row>
    <row r="4935" spans="8:14" x14ac:dyDescent="0.25">
      <c r="H4935" s="294"/>
      <c r="I4935" s="294"/>
      <c r="J4935" s="294"/>
      <c r="L4935" s="97"/>
      <c r="M4935" s="97"/>
      <c r="N4935" s="97"/>
    </row>
    <row r="4936" spans="8:14" x14ac:dyDescent="0.25">
      <c r="H4936" s="294"/>
      <c r="I4936" s="294"/>
      <c r="J4936" s="294"/>
      <c r="L4936" s="97"/>
      <c r="M4936" s="97"/>
      <c r="N4936" s="97"/>
    </row>
    <row r="4937" spans="8:14" x14ac:dyDescent="0.25">
      <c r="H4937" s="294"/>
      <c r="I4937" s="294"/>
      <c r="J4937" s="294"/>
      <c r="L4937" s="97"/>
      <c r="M4937" s="97"/>
      <c r="N4937" s="97"/>
    </row>
    <row r="4938" spans="8:14" x14ac:dyDescent="0.25">
      <c r="H4938" s="294"/>
      <c r="I4938" s="294"/>
      <c r="J4938" s="294"/>
      <c r="L4938" s="97"/>
      <c r="M4938" s="97"/>
      <c r="N4938" s="97"/>
    </row>
    <row r="4939" spans="8:14" x14ac:dyDescent="0.25">
      <c r="H4939" s="294"/>
      <c r="I4939" s="294"/>
      <c r="J4939" s="294"/>
      <c r="L4939" s="97"/>
      <c r="M4939" s="97"/>
      <c r="N4939" s="97"/>
    </row>
    <row r="4940" spans="8:14" x14ac:dyDescent="0.25">
      <c r="H4940" s="294"/>
      <c r="I4940" s="294"/>
      <c r="J4940" s="294"/>
      <c r="L4940" s="97"/>
      <c r="M4940" s="97"/>
      <c r="N4940" s="97"/>
    </row>
    <row r="4941" spans="8:14" x14ac:dyDescent="0.25">
      <c r="H4941" s="294"/>
      <c r="I4941" s="294"/>
      <c r="J4941" s="294"/>
      <c r="L4941" s="97"/>
      <c r="M4941" s="97"/>
      <c r="N4941" s="97"/>
    </row>
    <row r="4942" spans="8:14" x14ac:dyDescent="0.25">
      <c r="H4942" s="294"/>
      <c r="I4942" s="294"/>
      <c r="J4942" s="294"/>
      <c r="L4942" s="97"/>
      <c r="M4942" s="97"/>
      <c r="N4942" s="97"/>
    </row>
    <row r="4943" spans="8:14" x14ac:dyDescent="0.25">
      <c r="H4943" s="294"/>
      <c r="I4943" s="294"/>
      <c r="J4943" s="294"/>
      <c r="L4943" s="97"/>
      <c r="M4943" s="97"/>
      <c r="N4943" s="97"/>
    </row>
    <row r="4944" spans="8:14" x14ac:dyDescent="0.25">
      <c r="H4944" s="294"/>
      <c r="I4944" s="294"/>
      <c r="J4944" s="294"/>
      <c r="L4944" s="97"/>
      <c r="M4944" s="97"/>
      <c r="N4944" s="97"/>
    </row>
    <row r="4945" spans="8:14" x14ac:dyDescent="0.25">
      <c r="H4945" s="294"/>
      <c r="I4945" s="294"/>
      <c r="J4945" s="294"/>
      <c r="L4945" s="97"/>
      <c r="M4945" s="97"/>
      <c r="N4945" s="97"/>
    </row>
    <row r="4946" spans="8:14" x14ac:dyDescent="0.25">
      <c r="H4946" s="294"/>
      <c r="I4946" s="294"/>
      <c r="J4946" s="294"/>
      <c r="L4946" s="97"/>
      <c r="M4946" s="97"/>
      <c r="N4946" s="97"/>
    </row>
    <row r="4947" spans="8:14" x14ac:dyDescent="0.25">
      <c r="H4947" s="294"/>
      <c r="I4947" s="294"/>
      <c r="J4947" s="294"/>
      <c r="L4947" s="97"/>
      <c r="M4947" s="97"/>
      <c r="N4947" s="97"/>
    </row>
    <row r="4948" spans="8:14" x14ac:dyDescent="0.25">
      <c r="H4948" s="294"/>
      <c r="I4948" s="294"/>
      <c r="J4948" s="294"/>
      <c r="L4948" s="97"/>
      <c r="M4948" s="97"/>
      <c r="N4948" s="97"/>
    </row>
    <row r="4949" spans="8:14" x14ac:dyDescent="0.25">
      <c r="H4949" s="294"/>
      <c r="I4949" s="294"/>
      <c r="J4949" s="294"/>
      <c r="L4949" s="97"/>
      <c r="M4949" s="97"/>
      <c r="N4949" s="97"/>
    </row>
    <row r="4950" spans="8:14" x14ac:dyDescent="0.25">
      <c r="H4950" s="294"/>
      <c r="I4950" s="294"/>
      <c r="J4950" s="294"/>
      <c r="L4950" s="97"/>
      <c r="M4950" s="97"/>
      <c r="N4950" s="97"/>
    </row>
    <row r="4951" spans="8:14" x14ac:dyDescent="0.25">
      <c r="H4951" s="294"/>
      <c r="I4951" s="294"/>
      <c r="J4951" s="294"/>
      <c r="L4951" s="97"/>
      <c r="M4951" s="97"/>
      <c r="N4951" s="97"/>
    </row>
    <row r="4952" spans="8:14" x14ac:dyDescent="0.25">
      <c r="H4952" s="294"/>
      <c r="I4952" s="294"/>
      <c r="J4952" s="294"/>
      <c r="L4952" s="97"/>
      <c r="M4952" s="97"/>
      <c r="N4952" s="97"/>
    </row>
    <row r="4953" spans="8:14" x14ac:dyDescent="0.25">
      <c r="H4953" s="294"/>
      <c r="I4953" s="294"/>
      <c r="J4953" s="294"/>
      <c r="L4953" s="97"/>
      <c r="M4953" s="97"/>
      <c r="N4953" s="97"/>
    </row>
    <row r="4954" spans="8:14" x14ac:dyDescent="0.25">
      <c r="H4954" s="294"/>
      <c r="I4954" s="294"/>
      <c r="J4954" s="294"/>
      <c r="L4954" s="97"/>
      <c r="M4954" s="97"/>
      <c r="N4954" s="97"/>
    </row>
    <row r="4955" spans="8:14" x14ac:dyDescent="0.25">
      <c r="H4955" s="294"/>
      <c r="I4955" s="294"/>
      <c r="J4955" s="294"/>
      <c r="L4955" s="97"/>
      <c r="M4955" s="97"/>
      <c r="N4955" s="97"/>
    </row>
    <row r="4956" spans="8:14" x14ac:dyDescent="0.25">
      <c r="H4956" s="294"/>
      <c r="I4956" s="294"/>
      <c r="J4956" s="294"/>
      <c r="L4956" s="97"/>
      <c r="M4956" s="97"/>
      <c r="N4956" s="97"/>
    </row>
    <row r="4957" spans="8:14" x14ac:dyDescent="0.25">
      <c r="H4957" s="294"/>
      <c r="I4957" s="294"/>
      <c r="J4957" s="294"/>
      <c r="L4957" s="97"/>
      <c r="M4957" s="97"/>
      <c r="N4957" s="97"/>
    </row>
    <row r="4958" spans="8:14" x14ac:dyDescent="0.25">
      <c r="H4958" s="294"/>
      <c r="I4958" s="294"/>
      <c r="J4958" s="294"/>
      <c r="L4958" s="97"/>
      <c r="M4958" s="97"/>
      <c r="N4958" s="97"/>
    </row>
    <row r="4959" spans="8:14" x14ac:dyDescent="0.25">
      <c r="H4959" s="294"/>
      <c r="I4959" s="294"/>
      <c r="J4959" s="294"/>
      <c r="L4959" s="97"/>
      <c r="M4959" s="97"/>
      <c r="N4959" s="97"/>
    </row>
    <row r="4960" spans="8:14" x14ac:dyDescent="0.25">
      <c r="H4960" s="294"/>
      <c r="I4960" s="294"/>
      <c r="J4960" s="294"/>
      <c r="L4960" s="97"/>
      <c r="M4960" s="97"/>
      <c r="N4960" s="97"/>
    </row>
    <row r="4961" spans="8:14" x14ac:dyDescent="0.25">
      <c r="H4961" s="294"/>
      <c r="I4961" s="294"/>
      <c r="J4961" s="294"/>
      <c r="L4961" s="97"/>
      <c r="M4961" s="97"/>
      <c r="N4961" s="97"/>
    </row>
    <row r="4962" spans="8:14" x14ac:dyDescent="0.25">
      <c r="H4962" s="294"/>
      <c r="I4962" s="294"/>
      <c r="J4962" s="294"/>
      <c r="L4962" s="97"/>
      <c r="M4962" s="97"/>
      <c r="N4962" s="97"/>
    </row>
    <row r="4963" spans="8:14" x14ac:dyDescent="0.25">
      <c r="H4963" s="294"/>
      <c r="I4963" s="294"/>
      <c r="J4963" s="294"/>
      <c r="L4963" s="97"/>
      <c r="M4963" s="97"/>
      <c r="N4963" s="97"/>
    </row>
    <row r="4964" spans="8:14" x14ac:dyDescent="0.25">
      <c r="H4964" s="294"/>
      <c r="I4964" s="294"/>
      <c r="J4964" s="294"/>
      <c r="L4964" s="97"/>
      <c r="M4964" s="97"/>
      <c r="N4964" s="97"/>
    </row>
    <row r="4965" spans="8:14" x14ac:dyDescent="0.25">
      <c r="H4965" s="294"/>
      <c r="I4965" s="294"/>
      <c r="J4965" s="294"/>
      <c r="L4965" s="97"/>
      <c r="M4965" s="97"/>
      <c r="N4965" s="97"/>
    </row>
    <row r="4966" spans="8:14" x14ac:dyDescent="0.25">
      <c r="H4966" s="294"/>
      <c r="I4966" s="294"/>
      <c r="J4966" s="294"/>
      <c r="L4966" s="97"/>
      <c r="M4966" s="97"/>
      <c r="N4966" s="97"/>
    </row>
    <row r="4967" spans="8:14" x14ac:dyDescent="0.25">
      <c r="H4967" s="294"/>
      <c r="I4967" s="294"/>
      <c r="J4967" s="294"/>
      <c r="L4967" s="97"/>
      <c r="M4967" s="97"/>
      <c r="N4967" s="97"/>
    </row>
    <row r="4968" spans="8:14" x14ac:dyDescent="0.25">
      <c r="H4968" s="294"/>
      <c r="I4968" s="294"/>
      <c r="J4968" s="294"/>
      <c r="L4968" s="97"/>
      <c r="M4968" s="97"/>
      <c r="N4968" s="97"/>
    </row>
    <row r="4969" spans="8:14" x14ac:dyDescent="0.25">
      <c r="H4969" s="294"/>
      <c r="I4969" s="294"/>
      <c r="J4969" s="294"/>
      <c r="L4969" s="97"/>
      <c r="M4969" s="97"/>
      <c r="N4969" s="97"/>
    </row>
    <row r="4970" spans="8:14" x14ac:dyDescent="0.25">
      <c r="H4970" s="294"/>
      <c r="I4970" s="294"/>
      <c r="J4970" s="294"/>
      <c r="L4970" s="97"/>
      <c r="M4970" s="97"/>
      <c r="N4970" s="97"/>
    </row>
    <row r="4971" spans="8:14" x14ac:dyDescent="0.25">
      <c r="H4971" s="294"/>
      <c r="I4971" s="294"/>
      <c r="J4971" s="294"/>
      <c r="L4971" s="97"/>
      <c r="M4971" s="97"/>
      <c r="N4971" s="97"/>
    </row>
    <row r="4972" spans="8:14" x14ac:dyDescent="0.25">
      <c r="H4972" s="294"/>
      <c r="I4972" s="294"/>
      <c r="J4972" s="294"/>
      <c r="L4972" s="97"/>
      <c r="M4972" s="97"/>
      <c r="N4972" s="97"/>
    </row>
    <row r="4973" spans="8:14" x14ac:dyDescent="0.25">
      <c r="H4973" s="294"/>
      <c r="I4973" s="294"/>
      <c r="J4973" s="294"/>
      <c r="L4973" s="97"/>
      <c r="M4973" s="97"/>
      <c r="N4973" s="97"/>
    </row>
    <row r="4974" spans="8:14" x14ac:dyDescent="0.25">
      <c r="H4974" s="294"/>
      <c r="I4974" s="294"/>
      <c r="J4974" s="294"/>
      <c r="L4974" s="97"/>
      <c r="M4974" s="97"/>
      <c r="N4974" s="97"/>
    </row>
    <row r="4975" spans="8:14" x14ac:dyDescent="0.25">
      <c r="H4975" s="294"/>
      <c r="I4975" s="294"/>
      <c r="J4975" s="294"/>
      <c r="L4975" s="97"/>
      <c r="M4975" s="97"/>
      <c r="N4975" s="97"/>
    </row>
    <row r="4976" spans="8:14" x14ac:dyDescent="0.25">
      <c r="H4976" s="294"/>
      <c r="I4976" s="294"/>
      <c r="J4976" s="294"/>
      <c r="L4976" s="97"/>
      <c r="M4976" s="97"/>
      <c r="N4976" s="97"/>
    </row>
    <row r="4977" spans="8:14" x14ac:dyDescent="0.25">
      <c r="H4977" s="294"/>
      <c r="I4977" s="294"/>
      <c r="J4977" s="294"/>
      <c r="L4977" s="97"/>
      <c r="M4977" s="97"/>
      <c r="N4977" s="97"/>
    </row>
    <row r="4978" spans="8:14" x14ac:dyDescent="0.25">
      <c r="H4978" s="294"/>
      <c r="I4978" s="294"/>
      <c r="J4978" s="294"/>
      <c r="L4978" s="97"/>
      <c r="M4978" s="97"/>
      <c r="N4978" s="97"/>
    </row>
    <row r="4979" spans="8:14" x14ac:dyDescent="0.25">
      <c r="H4979" s="294"/>
      <c r="I4979" s="294"/>
      <c r="J4979" s="294"/>
      <c r="L4979" s="97"/>
      <c r="M4979" s="97"/>
      <c r="N4979" s="97"/>
    </row>
    <row r="4980" spans="8:14" x14ac:dyDescent="0.25">
      <c r="H4980" s="294"/>
      <c r="I4980" s="294"/>
      <c r="J4980" s="294"/>
      <c r="L4980" s="97"/>
      <c r="M4980" s="97"/>
      <c r="N4980" s="97"/>
    </row>
    <row r="4981" spans="8:14" x14ac:dyDescent="0.25">
      <c r="H4981" s="294"/>
      <c r="I4981" s="294"/>
      <c r="J4981" s="294"/>
      <c r="L4981" s="97"/>
      <c r="M4981" s="97"/>
      <c r="N4981" s="97"/>
    </row>
    <row r="4982" spans="8:14" x14ac:dyDescent="0.25">
      <c r="H4982" s="294"/>
      <c r="I4982" s="294"/>
      <c r="J4982" s="294"/>
      <c r="L4982" s="97"/>
      <c r="M4982" s="97"/>
      <c r="N4982" s="97"/>
    </row>
    <row r="4983" spans="8:14" x14ac:dyDescent="0.25">
      <c r="H4983" s="294"/>
      <c r="I4983" s="294"/>
      <c r="J4983" s="294"/>
      <c r="L4983" s="97"/>
      <c r="M4983" s="97"/>
      <c r="N4983" s="97"/>
    </row>
    <row r="4984" spans="8:14" x14ac:dyDescent="0.25">
      <c r="H4984" s="294"/>
      <c r="I4984" s="294"/>
      <c r="J4984" s="294"/>
      <c r="L4984" s="97"/>
      <c r="M4984" s="97"/>
      <c r="N4984" s="97"/>
    </row>
    <row r="4985" spans="8:14" x14ac:dyDescent="0.25">
      <c r="H4985" s="294"/>
      <c r="I4985" s="294"/>
      <c r="J4985" s="294"/>
      <c r="L4985" s="97"/>
      <c r="M4985" s="97"/>
      <c r="N4985" s="97"/>
    </row>
    <row r="4986" spans="8:14" x14ac:dyDescent="0.25">
      <c r="H4986" s="294"/>
      <c r="I4986" s="294"/>
      <c r="J4986" s="294"/>
      <c r="L4986" s="97"/>
      <c r="M4986" s="97"/>
      <c r="N4986" s="97"/>
    </row>
    <row r="4987" spans="8:14" x14ac:dyDescent="0.25">
      <c r="H4987" s="294"/>
      <c r="I4987" s="294"/>
      <c r="J4987" s="294"/>
      <c r="L4987" s="97"/>
      <c r="M4987" s="97"/>
      <c r="N4987" s="97"/>
    </row>
    <row r="4988" spans="8:14" x14ac:dyDescent="0.25">
      <c r="H4988" s="294"/>
      <c r="I4988" s="294"/>
      <c r="J4988" s="294"/>
      <c r="L4988" s="97"/>
      <c r="M4988" s="97"/>
      <c r="N4988" s="97"/>
    </row>
    <row r="4989" spans="8:14" x14ac:dyDescent="0.25">
      <c r="H4989" s="294"/>
      <c r="I4989" s="294"/>
      <c r="J4989" s="294"/>
      <c r="L4989" s="97"/>
      <c r="M4989" s="97"/>
      <c r="N4989" s="97"/>
    </row>
    <row r="4990" spans="8:14" x14ac:dyDescent="0.25">
      <c r="H4990" s="294"/>
      <c r="I4990" s="294"/>
      <c r="J4990" s="294"/>
      <c r="L4990" s="97"/>
      <c r="M4990" s="97"/>
      <c r="N4990" s="97"/>
    </row>
    <row r="4991" spans="8:14" x14ac:dyDescent="0.25">
      <c r="H4991" s="294"/>
      <c r="I4991" s="294"/>
      <c r="J4991" s="294"/>
      <c r="L4991" s="97"/>
      <c r="M4991" s="97"/>
      <c r="N4991" s="97"/>
    </row>
    <row r="4992" spans="8:14" x14ac:dyDescent="0.25">
      <c r="H4992" s="294"/>
      <c r="I4992" s="294"/>
      <c r="J4992" s="294"/>
      <c r="L4992" s="97"/>
      <c r="M4992" s="97"/>
      <c r="N4992" s="97"/>
    </row>
    <row r="4993" spans="8:14" x14ac:dyDescent="0.25">
      <c r="H4993" s="294"/>
      <c r="I4993" s="294"/>
      <c r="J4993" s="294"/>
      <c r="L4993" s="97"/>
      <c r="M4993" s="97"/>
      <c r="N4993" s="97"/>
    </row>
    <row r="4994" spans="8:14" x14ac:dyDescent="0.25">
      <c r="H4994" s="294"/>
      <c r="I4994" s="294"/>
      <c r="J4994" s="294"/>
      <c r="L4994" s="97"/>
      <c r="M4994" s="97"/>
      <c r="N4994" s="97"/>
    </row>
    <row r="4995" spans="8:14" x14ac:dyDescent="0.25">
      <c r="H4995" s="294"/>
      <c r="I4995" s="294"/>
      <c r="J4995" s="294"/>
      <c r="L4995" s="97"/>
      <c r="M4995" s="97"/>
      <c r="N4995" s="97"/>
    </row>
    <row r="4996" spans="8:14" x14ac:dyDescent="0.25">
      <c r="H4996" s="294"/>
      <c r="I4996" s="294"/>
      <c r="J4996" s="294"/>
      <c r="L4996" s="97"/>
      <c r="M4996" s="97"/>
      <c r="N4996" s="97"/>
    </row>
    <row r="4997" spans="8:14" x14ac:dyDescent="0.25">
      <c r="H4997" s="294"/>
      <c r="I4997" s="294"/>
      <c r="J4997" s="294"/>
      <c r="L4997" s="97"/>
      <c r="M4997" s="97"/>
      <c r="N4997" s="97"/>
    </row>
    <row r="4998" spans="8:14" x14ac:dyDescent="0.25">
      <c r="H4998" s="294"/>
      <c r="I4998" s="294"/>
      <c r="J4998" s="294"/>
      <c r="L4998" s="97"/>
      <c r="M4998" s="97"/>
      <c r="N4998" s="97"/>
    </row>
    <row r="4999" spans="8:14" x14ac:dyDescent="0.25">
      <c r="H4999" s="294"/>
      <c r="I4999" s="294"/>
      <c r="J4999" s="294"/>
      <c r="L4999" s="97"/>
      <c r="M4999" s="97"/>
      <c r="N4999" s="97"/>
    </row>
    <row r="5000" spans="8:14" x14ac:dyDescent="0.25">
      <c r="H5000" s="294"/>
      <c r="I5000" s="294"/>
      <c r="J5000" s="294"/>
      <c r="L5000" s="97"/>
      <c r="M5000" s="97"/>
      <c r="N5000" s="97"/>
    </row>
    <row r="5001" spans="8:14" x14ac:dyDescent="0.25">
      <c r="H5001" s="294"/>
      <c r="I5001" s="294"/>
      <c r="J5001" s="294"/>
      <c r="L5001" s="97"/>
      <c r="M5001" s="97"/>
      <c r="N5001" s="97"/>
    </row>
    <row r="5002" spans="8:14" x14ac:dyDescent="0.25">
      <c r="H5002" s="294"/>
      <c r="I5002" s="294"/>
      <c r="J5002" s="294"/>
      <c r="L5002" s="97"/>
      <c r="M5002" s="97"/>
      <c r="N5002" s="97"/>
    </row>
    <row r="5003" spans="8:14" x14ac:dyDescent="0.25">
      <c r="H5003" s="294"/>
      <c r="I5003" s="294"/>
      <c r="J5003" s="294"/>
      <c r="L5003" s="97"/>
      <c r="M5003" s="97"/>
      <c r="N5003" s="97"/>
    </row>
    <row r="5004" spans="8:14" x14ac:dyDescent="0.25">
      <c r="H5004" s="294"/>
      <c r="I5004" s="294"/>
      <c r="J5004" s="294"/>
      <c r="L5004" s="97"/>
      <c r="M5004" s="97"/>
      <c r="N5004" s="97"/>
    </row>
    <row r="5005" spans="8:14" x14ac:dyDescent="0.25">
      <c r="H5005" s="294"/>
      <c r="I5005" s="294"/>
      <c r="J5005" s="294"/>
      <c r="L5005" s="97"/>
      <c r="M5005" s="97"/>
      <c r="N5005" s="97"/>
    </row>
    <row r="5006" spans="8:14" x14ac:dyDescent="0.25">
      <c r="H5006" s="294"/>
      <c r="I5006" s="294"/>
      <c r="J5006" s="294"/>
      <c r="L5006" s="97"/>
      <c r="M5006" s="97"/>
      <c r="N5006" s="97"/>
    </row>
    <row r="5007" spans="8:14" x14ac:dyDescent="0.25">
      <c r="H5007" s="294"/>
      <c r="I5007" s="294"/>
      <c r="J5007" s="294"/>
      <c r="L5007" s="97"/>
      <c r="M5007" s="97"/>
      <c r="N5007" s="97"/>
    </row>
    <row r="5008" spans="8:14" x14ac:dyDescent="0.25">
      <c r="H5008" s="294"/>
      <c r="I5008" s="294"/>
      <c r="J5008" s="294"/>
      <c r="L5008" s="97"/>
      <c r="M5008" s="97"/>
      <c r="N5008" s="97"/>
    </row>
    <row r="5009" spans="8:14" x14ac:dyDescent="0.25">
      <c r="H5009" s="294"/>
      <c r="I5009" s="294"/>
      <c r="J5009" s="294"/>
      <c r="L5009" s="97"/>
      <c r="M5009" s="97"/>
      <c r="N5009" s="97"/>
    </row>
    <row r="5010" spans="8:14" x14ac:dyDescent="0.25">
      <c r="H5010" s="294"/>
      <c r="I5010" s="294"/>
      <c r="J5010" s="294"/>
      <c r="L5010" s="97"/>
      <c r="M5010" s="97"/>
      <c r="N5010" s="97"/>
    </row>
    <row r="5011" spans="8:14" x14ac:dyDescent="0.25">
      <c r="H5011" s="294"/>
      <c r="I5011" s="294"/>
      <c r="J5011" s="294"/>
      <c r="L5011" s="97"/>
      <c r="M5011" s="97"/>
      <c r="N5011" s="97"/>
    </row>
    <row r="5012" spans="8:14" x14ac:dyDescent="0.25">
      <c r="H5012" s="294"/>
      <c r="I5012" s="294"/>
      <c r="J5012" s="294"/>
      <c r="L5012" s="97"/>
      <c r="M5012" s="97"/>
      <c r="N5012" s="97"/>
    </row>
    <row r="5013" spans="8:14" x14ac:dyDescent="0.25">
      <c r="H5013" s="294"/>
      <c r="I5013" s="294"/>
      <c r="J5013" s="294"/>
      <c r="L5013" s="97"/>
      <c r="M5013" s="97"/>
      <c r="N5013" s="97"/>
    </row>
    <row r="5014" spans="8:14" x14ac:dyDescent="0.25">
      <c r="H5014" s="294"/>
      <c r="I5014" s="294"/>
      <c r="J5014" s="294"/>
      <c r="L5014" s="97"/>
      <c r="M5014" s="97"/>
      <c r="N5014" s="97"/>
    </row>
    <row r="5015" spans="8:14" x14ac:dyDescent="0.25">
      <c r="H5015" s="294"/>
      <c r="I5015" s="294"/>
      <c r="J5015" s="294"/>
      <c r="L5015" s="97"/>
      <c r="M5015" s="97"/>
      <c r="N5015" s="97"/>
    </row>
    <row r="5016" spans="8:14" x14ac:dyDescent="0.25">
      <c r="H5016" s="294"/>
      <c r="I5016" s="294"/>
      <c r="J5016" s="294"/>
      <c r="L5016" s="97"/>
      <c r="M5016" s="97"/>
      <c r="N5016" s="97"/>
    </row>
    <row r="5017" spans="8:14" x14ac:dyDescent="0.25">
      <c r="H5017" s="294"/>
      <c r="I5017" s="294"/>
      <c r="J5017" s="294"/>
      <c r="L5017" s="97"/>
      <c r="M5017" s="97"/>
      <c r="N5017" s="97"/>
    </row>
    <row r="5018" spans="8:14" x14ac:dyDescent="0.25">
      <c r="H5018" s="294"/>
      <c r="I5018" s="294"/>
      <c r="J5018" s="294"/>
      <c r="L5018" s="97"/>
      <c r="M5018" s="97"/>
      <c r="N5018" s="97"/>
    </row>
    <row r="5019" spans="8:14" x14ac:dyDescent="0.25">
      <c r="H5019" s="294"/>
      <c r="I5019" s="294"/>
      <c r="J5019" s="294"/>
      <c r="L5019" s="97"/>
      <c r="M5019" s="97"/>
      <c r="N5019" s="97"/>
    </row>
    <row r="5020" spans="8:14" x14ac:dyDescent="0.25">
      <c r="H5020" s="294"/>
      <c r="I5020" s="294"/>
      <c r="J5020" s="294"/>
      <c r="L5020" s="97"/>
      <c r="M5020" s="97"/>
      <c r="N5020" s="97"/>
    </row>
    <row r="5021" spans="8:14" x14ac:dyDescent="0.25">
      <c r="H5021" s="294"/>
      <c r="I5021" s="294"/>
      <c r="J5021" s="294"/>
      <c r="L5021" s="97"/>
      <c r="M5021" s="97"/>
      <c r="N5021" s="97"/>
    </row>
    <row r="5022" spans="8:14" x14ac:dyDescent="0.25">
      <c r="H5022" s="294"/>
      <c r="I5022" s="294"/>
      <c r="J5022" s="294"/>
      <c r="L5022" s="97"/>
      <c r="M5022" s="97"/>
      <c r="N5022" s="97"/>
    </row>
    <row r="5023" spans="8:14" x14ac:dyDescent="0.25">
      <c r="H5023" s="294"/>
      <c r="I5023" s="294"/>
      <c r="J5023" s="294"/>
      <c r="L5023" s="97"/>
      <c r="M5023" s="97"/>
      <c r="N5023" s="97"/>
    </row>
    <row r="5024" spans="8:14" x14ac:dyDescent="0.25">
      <c r="H5024" s="294"/>
      <c r="I5024" s="294"/>
      <c r="J5024" s="294"/>
      <c r="L5024" s="97"/>
      <c r="M5024" s="97"/>
      <c r="N5024" s="97"/>
    </row>
    <row r="5025" spans="8:14" x14ac:dyDescent="0.25">
      <c r="H5025" s="294"/>
      <c r="I5025" s="294"/>
      <c r="J5025" s="294"/>
      <c r="L5025" s="97"/>
      <c r="M5025" s="97"/>
      <c r="N5025" s="97"/>
    </row>
    <row r="5026" spans="8:14" x14ac:dyDescent="0.25">
      <c r="H5026" s="294"/>
      <c r="I5026" s="294"/>
      <c r="J5026" s="294"/>
      <c r="L5026" s="97"/>
      <c r="M5026" s="97"/>
      <c r="N5026" s="97"/>
    </row>
    <row r="5027" spans="8:14" x14ac:dyDescent="0.25">
      <c r="H5027" s="294"/>
      <c r="I5027" s="294"/>
      <c r="J5027" s="294"/>
      <c r="L5027" s="97"/>
      <c r="M5027" s="97"/>
      <c r="N5027" s="97"/>
    </row>
    <row r="5028" spans="8:14" x14ac:dyDescent="0.25">
      <c r="H5028" s="294"/>
      <c r="I5028" s="294"/>
      <c r="J5028" s="294"/>
      <c r="L5028" s="97"/>
      <c r="M5028" s="97"/>
      <c r="N5028" s="97"/>
    </row>
    <row r="5029" spans="8:14" x14ac:dyDescent="0.25">
      <c r="H5029" s="294"/>
      <c r="I5029" s="294"/>
      <c r="J5029" s="294"/>
      <c r="L5029" s="97"/>
      <c r="M5029" s="97"/>
      <c r="N5029" s="97"/>
    </row>
    <row r="5030" spans="8:14" x14ac:dyDescent="0.25">
      <c r="H5030" s="294"/>
      <c r="I5030" s="294"/>
      <c r="J5030" s="294"/>
      <c r="L5030" s="97"/>
      <c r="M5030" s="97"/>
      <c r="N5030" s="97"/>
    </row>
    <row r="5031" spans="8:14" x14ac:dyDescent="0.25">
      <c r="H5031" s="294"/>
      <c r="I5031" s="294"/>
      <c r="J5031" s="294"/>
      <c r="L5031" s="97"/>
      <c r="M5031" s="97"/>
      <c r="N5031" s="97"/>
    </row>
    <row r="5032" spans="8:14" x14ac:dyDescent="0.25">
      <c r="H5032" s="294"/>
      <c r="I5032" s="294"/>
      <c r="J5032" s="294"/>
      <c r="L5032" s="97"/>
      <c r="M5032" s="97"/>
      <c r="N5032" s="97"/>
    </row>
    <row r="5033" spans="8:14" x14ac:dyDescent="0.25">
      <c r="H5033" s="294"/>
      <c r="I5033" s="294"/>
      <c r="J5033" s="294"/>
      <c r="L5033" s="97"/>
      <c r="M5033" s="97"/>
      <c r="N5033" s="97"/>
    </row>
    <row r="5034" spans="8:14" x14ac:dyDescent="0.25">
      <c r="H5034" s="294"/>
      <c r="I5034" s="294"/>
      <c r="J5034" s="294"/>
      <c r="L5034" s="97"/>
      <c r="M5034" s="97"/>
      <c r="N5034" s="97"/>
    </row>
    <row r="5035" spans="8:14" x14ac:dyDescent="0.25">
      <c r="H5035" s="294"/>
      <c r="I5035" s="294"/>
      <c r="J5035" s="294"/>
      <c r="L5035" s="97"/>
      <c r="M5035" s="97"/>
      <c r="N5035" s="97"/>
    </row>
    <row r="5036" spans="8:14" x14ac:dyDescent="0.25">
      <c r="H5036" s="294"/>
      <c r="I5036" s="294"/>
      <c r="J5036" s="294"/>
      <c r="L5036" s="97"/>
      <c r="M5036" s="97"/>
      <c r="N5036" s="97"/>
    </row>
    <row r="5037" spans="8:14" x14ac:dyDescent="0.25">
      <c r="H5037" s="294"/>
      <c r="I5037" s="294"/>
      <c r="J5037" s="294"/>
      <c r="L5037" s="97"/>
      <c r="M5037" s="97"/>
      <c r="N5037" s="97"/>
    </row>
    <row r="5038" spans="8:14" x14ac:dyDescent="0.25">
      <c r="H5038" s="294"/>
      <c r="I5038" s="294"/>
      <c r="J5038" s="294"/>
      <c r="L5038" s="97"/>
      <c r="M5038" s="97"/>
      <c r="N5038" s="97"/>
    </row>
    <row r="5039" spans="8:14" x14ac:dyDescent="0.25">
      <c r="H5039" s="294"/>
      <c r="I5039" s="294"/>
      <c r="J5039" s="294"/>
      <c r="L5039" s="97"/>
      <c r="M5039" s="97"/>
      <c r="N5039" s="97"/>
    </row>
    <row r="5040" spans="8:14" x14ac:dyDescent="0.25">
      <c r="H5040" s="294"/>
      <c r="I5040" s="294"/>
      <c r="J5040" s="294"/>
      <c r="L5040" s="97"/>
      <c r="M5040" s="97"/>
      <c r="N5040" s="97"/>
    </row>
    <row r="5041" spans="8:14" x14ac:dyDescent="0.25">
      <c r="H5041" s="294"/>
      <c r="I5041" s="294"/>
      <c r="J5041" s="294"/>
      <c r="L5041" s="97"/>
      <c r="M5041" s="97"/>
      <c r="N5041" s="97"/>
    </row>
    <row r="5042" spans="8:14" x14ac:dyDescent="0.25">
      <c r="H5042" s="294"/>
      <c r="I5042" s="294"/>
      <c r="J5042" s="294"/>
      <c r="L5042" s="97"/>
      <c r="M5042" s="97"/>
      <c r="N5042" s="97"/>
    </row>
    <row r="5043" spans="8:14" x14ac:dyDescent="0.25">
      <c r="H5043" s="294"/>
      <c r="I5043" s="294"/>
      <c r="J5043" s="294"/>
      <c r="L5043" s="97"/>
      <c r="M5043" s="97"/>
      <c r="N5043" s="97"/>
    </row>
    <row r="5044" spans="8:14" x14ac:dyDescent="0.25">
      <c r="H5044" s="294"/>
      <c r="I5044" s="294"/>
      <c r="J5044" s="294"/>
      <c r="L5044" s="97"/>
      <c r="M5044" s="97"/>
      <c r="N5044" s="97"/>
    </row>
    <row r="5045" spans="8:14" x14ac:dyDescent="0.25">
      <c r="H5045" s="294"/>
      <c r="I5045" s="294"/>
      <c r="J5045" s="294"/>
      <c r="L5045" s="97"/>
      <c r="M5045" s="97"/>
      <c r="N5045" s="97"/>
    </row>
    <row r="5046" spans="8:14" x14ac:dyDescent="0.25">
      <c r="H5046" s="294"/>
      <c r="I5046" s="294"/>
      <c r="J5046" s="294"/>
      <c r="L5046" s="97"/>
      <c r="M5046" s="97"/>
      <c r="N5046" s="97"/>
    </row>
    <row r="5047" spans="8:14" x14ac:dyDescent="0.25">
      <c r="H5047" s="294"/>
      <c r="I5047" s="294"/>
      <c r="J5047" s="294"/>
      <c r="L5047" s="97"/>
      <c r="M5047" s="97"/>
      <c r="N5047" s="97"/>
    </row>
    <row r="5048" spans="8:14" x14ac:dyDescent="0.25">
      <c r="H5048" s="294"/>
      <c r="I5048" s="294"/>
      <c r="J5048" s="294"/>
      <c r="L5048" s="97"/>
      <c r="M5048" s="97"/>
      <c r="N5048" s="97"/>
    </row>
    <row r="5049" spans="8:14" x14ac:dyDescent="0.25">
      <c r="H5049" s="294"/>
      <c r="I5049" s="294"/>
      <c r="J5049" s="294"/>
      <c r="L5049" s="97"/>
      <c r="M5049" s="97"/>
      <c r="N5049" s="97"/>
    </row>
    <row r="5050" spans="8:14" x14ac:dyDescent="0.25">
      <c r="H5050" s="294"/>
      <c r="I5050" s="294"/>
      <c r="J5050" s="294"/>
      <c r="L5050" s="97"/>
      <c r="M5050" s="97"/>
      <c r="N5050" s="97"/>
    </row>
    <row r="5051" spans="8:14" x14ac:dyDescent="0.25">
      <c r="H5051" s="294"/>
      <c r="I5051" s="294"/>
      <c r="J5051" s="294"/>
      <c r="L5051" s="97"/>
      <c r="M5051" s="97"/>
      <c r="N5051" s="97"/>
    </row>
    <row r="5052" spans="8:14" x14ac:dyDescent="0.25">
      <c r="H5052" s="294"/>
      <c r="I5052" s="294"/>
      <c r="J5052" s="294"/>
      <c r="L5052" s="97"/>
      <c r="M5052" s="97"/>
      <c r="N5052" s="97"/>
    </row>
    <row r="5053" spans="8:14" x14ac:dyDescent="0.25">
      <c r="H5053" s="294"/>
      <c r="I5053" s="294"/>
      <c r="J5053" s="294"/>
      <c r="L5053" s="97"/>
      <c r="M5053" s="97"/>
      <c r="N5053" s="97"/>
    </row>
    <row r="5054" spans="8:14" x14ac:dyDescent="0.25">
      <c r="H5054" s="294"/>
      <c r="I5054" s="294"/>
      <c r="J5054" s="294"/>
      <c r="L5054" s="97"/>
      <c r="M5054" s="97"/>
      <c r="N5054" s="97"/>
    </row>
    <row r="5055" spans="8:14" x14ac:dyDescent="0.25">
      <c r="H5055" s="294"/>
      <c r="I5055" s="294"/>
      <c r="J5055" s="294"/>
      <c r="L5055" s="97"/>
      <c r="M5055" s="97"/>
      <c r="N5055" s="97"/>
    </row>
    <row r="5056" spans="8:14" x14ac:dyDescent="0.25">
      <c r="H5056" s="294"/>
      <c r="I5056" s="294"/>
      <c r="J5056" s="294"/>
      <c r="L5056" s="97"/>
      <c r="M5056" s="97"/>
      <c r="N5056" s="97"/>
    </row>
    <row r="5057" spans="8:14" x14ac:dyDescent="0.25">
      <c r="H5057" s="294"/>
      <c r="I5057" s="294"/>
      <c r="J5057" s="294"/>
      <c r="L5057" s="97"/>
      <c r="M5057" s="97"/>
      <c r="N5057" s="97"/>
    </row>
    <row r="5058" spans="8:14" x14ac:dyDescent="0.25">
      <c r="H5058" s="294"/>
      <c r="I5058" s="294"/>
      <c r="J5058" s="294"/>
      <c r="L5058" s="97"/>
      <c r="M5058" s="97"/>
      <c r="N5058" s="97"/>
    </row>
    <row r="5059" spans="8:14" x14ac:dyDescent="0.25">
      <c r="H5059" s="294"/>
      <c r="I5059" s="294"/>
      <c r="J5059" s="294"/>
      <c r="L5059" s="97"/>
      <c r="M5059" s="97"/>
      <c r="N5059" s="97"/>
    </row>
    <row r="5060" spans="8:14" x14ac:dyDescent="0.25">
      <c r="H5060" s="294"/>
      <c r="I5060" s="294"/>
      <c r="J5060" s="294"/>
      <c r="L5060" s="97"/>
      <c r="M5060" s="97"/>
      <c r="N5060" s="97"/>
    </row>
    <row r="5061" spans="8:14" x14ac:dyDescent="0.25">
      <c r="H5061" s="294"/>
      <c r="I5061" s="294"/>
      <c r="J5061" s="294"/>
      <c r="L5061" s="97"/>
      <c r="M5061" s="97"/>
      <c r="N5061" s="97"/>
    </row>
    <row r="5062" spans="8:14" x14ac:dyDescent="0.25">
      <c r="H5062" s="294"/>
      <c r="I5062" s="294"/>
      <c r="J5062" s="294"/>
      <c r="L5062" s="97"/>
      <c r="M5062" s="97"/>
      <c r="N5062" s="97"/>
    </row>
    <row r="5063" spans="8:14" x14ac:dyDescent="0.25">
      <c r="H5063" s="294"/>
      <c r="I5063" s="294"/>
      <c r="J5063" s="294"/>
      <c r="L5063" s="97"/>
      <c r="M5063" s="97"/>
      <c r="N5063" s="97"/>
    </row>
    <row r="5064" spans="8:14" x14ac:dyDescent="0.25">
      <c r="H5064" s="294"/>
      <c r="I5064" s="294"/>
      <c r="J5064" s="294"/>
      <c r="L5064" s="97"/>
      <c r="M5064" s="97"/>
      <c r="N5064" s="97"/>
    </row>
    <row r="5065" spans="8:14" x14ac:dyDescent="0.25">
      <c r="H5065" s="294"/>
      <c r="I5065" s="294"/>
      <c r="J5065" s="294"/>
      <c r="L5065" s="97"/>
      <c r="M5065" s="97"/>
      <c r="N5065" s="97"/>
    </row>
    <row r="5066" spans="8:14" x14ac:dyDescent="0.25">
      <c r="H5066" s="294"/>
      <c r="I5066" s="294"/>
      <c r="J5066" s="294"/>
      <c r="L5066" s="97"/>
      <c r="M5066" s="97"/>
      <c r="N5066" s="97"/>
    </row>
    <row r="5067" spans="8:14" x14ac:dyDescent="0.25">
      <c r="H5067" s="294"/>
      <c r="I5067" s="294"/>
      <c r="J5067" s="294"/>
      <c r="L5067" s="97"/>
      <c r="M5067" s="97"/>
      <c r="N5067" s="97"/>
    </row>
    <row r="5068" spans="8:14" x14ac:dyDescent="0.25">
      <c r="H5068" s="294"/>
      <c r="I5068" s="294"/>
      <c r="J5068" s="294"/>
      <c r="L5068" s="97"/>
      <c r="M5068" s="97"/>
      <c r="N5068" s="97"/>
    </row>
    <row r="5069" spans="8:14" x14ac:dyDescent="0.25">
      <c r="H5069" s="294"/>
      <c r="I5069" s="294"/>
      <c r="J5069" s="294"/>
      <c r="L5069" s="97"/>
      <c r="M5069" s="97"/>
      <c r="N5069" s="97"/>
    </row>
    <row r="5070" spans="8:14" x14ac:dyDescent="0.25">
      <c r="H5070" s="294"/>
      <c r="I5070" s="294"/>
      <c r="J5070" s="294"/>
      <c r="L5070" s="97"/>
      <c r="M5070" s="97"/>
      <c r="N5070" s="97"/>
    </row>
    <row r="5071" spans="8:14" x14ac:dyDescent="0.25">
      <c r="H5071" s="294"/>
      <c r="I5071" s="294"/>
      <c r="J5071" s="294"/>
      <c r="L5071" s="97"/>
      <c r="M5071" s="97"/>
      <c r="N5071" s="97"/>
    </row>
    <row r="5072" spans="8:14" x14ac:dyDescent="0.25">
      <c r="H5072" s="294"/>
      <c r="I5072" s="294"/>
      <c r="J5072" s="294"/>
      <c r="L5072" s="97"/>
      <c r="M5072" s="97"/>
      <c r="N5072" s="97"/>
    </row>
    <row r="5073" spans="8:14" x14ac:dyDescent="0.25">
      <c r="H5073" s="294"/>
      <c r="I5073" s="294"/>
      <c r="J5073" s="294"/>
      <c r="L5073" s="97"/>
      <c r="M5073" s="97"/>
      <c r="N5073" s="97"/>
    </row>
    <row r="5074" spans="8:14" x14ac:dyDescent="0.25">
      <c r="H5074" s="294"/>
      <c r="I5074" s="294"/>
      <c r="J5074" s="294"/>
      <c r="L5074" s="97"/>
      <c r="M5074" s="97"/>
      <c r="N5074" s="97"/>
    </row>
    <row r="5075" spans="8:14" x14ac:dyDescent="0.25">
      <c r="H5075" s="294"/>
      <c r="I5075" s="294"/>
      <c r="J5075" s="294"/>
      <c r="L5075" s="97"/>
      <c r="M5075" s="97"/>
      <c r="N5075" s="97"/>
    </row>
    <row r="5076" spans="8:14" x14ac:dyDescent="0.25">
      <c r="H5076" s="294"/>
      <c r="I5076" s="294"/>
      <c r="J5076" s="294"/>
      <c r="L5076" s="97"/>
      <c r="M5076" s="97"/>
      <c r="N5076" s="97"/>
    </row>
    <row r="5077" spans="8:14" x14ac:dyDescent="0.25">
      <c r="H5077" s="294"/>
      <c r="I5077" s="294"/>
      <c r="J5077" s="294"/>
      <c r="L5077" s="97"/>
      <c r="M5077" s="97"/>
      <c r="N5077" s="97"/>
    </row>
    <row r="5078" spans="8:14" x14ac:dyDescent="0.25">
      <c r="H5078" s="294"/>
      <c r="I5078" s="294"/>
      <c r="J5078" s="294"/>
      <c r="L5078" s="97"/>
      <c r="M5078" s="97"/>
      <c r="N5078" s="97"/>
    </row>
    <row r="5079" spans="8:14" x14ac:dyDescent="0.25">
      <c r="H5079" s="294"/>
      <c r="I5079" s="294"/>
      <c r="J5079" s="294"/>
      <c r="L5079" s="97"/>
      <c r="M5079" s="97"/>
      <c r="N5079" s="97"/>
    </row>
    <row r="5080" spans="8:14" x14ac:dyDescent="0.25">
      <c r="H5080" s="294"/>
      <c r="I5080" s="294"/>
      <c r="J5080" s="294"/>
      <c r="L5080" s="97"/>
      <c r="M5080" s="97"/>
      <c r="N5080" s="97"/>
    </row>
    <row r="5081" spans="8:14" x14ac:dyDescent="0.25">
      <c r="H5081" s="294"/>
      <c r="I5081" s="294"/>
      <c r="J5081" s="294"/>
      <c r="L5081" s="97"/>
      <c r="M5081" s="97"/>
      <c r="N5081" s="97"/>
    </row>
    <row r="5082" spans="8:14" x14ac:dyDescent="0.25">
      <c r="H5082" s="294"/>
      <c r="I5082" s="294"/>
      <c r="J5082" s="294"/>
      <c r="L5082" s="97"/>
      <c r="M5082" s="97"/>
      <c r="N5082" s="97"/>
    </row>
    <row r="5083" spans="8:14" x14ac:dyDescent="0.25">
      <c r="H5083" s="294"/>
      <c r="I5083" s="294"/>
      <c r="J5083" s="294"/>
      <c r="L5083" s="97"/>
      <c r="M5083" s="97"/>
      <c r="N5083" s="97"/>
    </row>
    <row r="5084" spans="8:14" x14ac:dyDescent="0.25">
      <c r="H5084" s="294"/>
      <c r="I5084" s="294"/>
      <c r="J5084" s="294"/>
      <c r="L5084" s="97"/>
      <c r="M5084" s="97"/>
      <c r="N5084" s="97"/>
    </row>
    <row r="5085" spans="8:14" x14ac:dyDescent="0.25">
      <c r="H5085" s="294"/>
      <c r="I5085" s="294"/>
      <c r="J5085" s="294"/>
      <c r="L5085" s="97"/>
      <c r="M5085" s="97"/>
      <c r="N5085" s="97"/>
    </row>
    <row r="5086" spans="8:14" x14ac:dyDescent="0.25">
      <c r="H5086" s="294"/>
      <c r="I5086" s="294"/>
      <c r="J5086" s="294"/>
      <c r="L5086" s="97"/>
      <c r="M5086" s="97"/>
      <c r="N5086" s="97"/>
    </row>
    <row r="5087" spans="8:14" x14ac:dyDescent="0.25">
      <c r="H5087" s="294"/>
      <c r="I5087" s="294"/>
      <c r="J5087" s="294"/>
      <c r="L5087" s="97"/>
      <c r="M5087" s="97"/>
      <c r="N5087" s="97"/>
    </row>
    <row r="5088" spans="8:14" x14ac:dyDescent="0.25">
      <c r="H5088" s="294"/>
      <c r="I5088" s="294"/>
      <c r="J5088" s="294"/>
      <c r="L5088" s="97"/>
      <c r="M5088" s="97"/>
      <c r="N5088" s="97"/>
    </row>
    <row r="5089" spans="8:14" x14ac:dyDescent="0.25">
      <c r="H5089" s="294"/>
      <c r="I5089" s="294"/>
      <c r="J5089" s="294"/>
      <c r="L5089" s="97"/>
      <c r="M5089" s="97"/>
      <c r="N5089" s="97"/>
    </row>
    <row r="5090" spans="8:14" x14ac:dyDescent="0.25">
      <c r="H5090" s="294"/>
      <c r="I5090" s="294"/>
      <c r="J5090" s="294"/>
      <c r="L5090" s="97"/>
      <c r="M5090" s="97"/>
      <c r="N5090" s="97"/>
    </row>
    <row r="5091" spans="8:14" x14ac:dyDescent="0.25">
      <c r="H5091" s="294"/>
      <c r="I5091" s="294"/>
      <c r="J5091" s="294"/>
      <c r="L5091" s="97"/>
      <c r="M5091" s="97"/>
      <c r="N5091" s="97"/>
    </row>
    <row r="5092" spans="8:14" x14ac:dyDescent="0.25">
      <c r="H5092" s="294"/>
      <c r="I5092" s="294"/>
      <c r="J5092" s="294"/>
      <c r="L5092" s="97"/>
      <c r="M5092" s="97"/>
      <c r="N5092" s="97"/>
    </row>
    <row r="5093" spans="8:14" x14ac:dyDescent="0.25">
      <c r="H5093" s="294"/>
      <c r="I5093" s="294"/>
      <c r="J5093" s="294"/>
      <c r="L5093" s="97"/>
      <c r="M5093" s="97"/>
      <c r="N5093" s="97"/>
    </row>
    <row r="5094" spans="8:14" x14ac:dyDescent="0.25">
      <c r="H5094" s="294"/>
      <c r="I5094" s="294"/>
      <c r="J5094" s="294"/>
      <c r="L5094" s="97"/>
      <c r="M5094" s="97"/>
      <c r="N5094" s="97"/>
    </row>
    <row r="5095" spans="8:14" x14ac:dyDescent="0.25">
      <c r="H5095" s="294"/>
      <c r="I5095" s="294"/>
      <c r="J5095" s="294"/>
      <c r="L5095" s="97"/>
      <c r="M5095" s="97"/>
      <c r="N5095" s="97"/>
    </row>
    <row r="5096" spans="8:14" x14ac:dyDescent="0.25">
      <c r="H5096" s="294"/>
      <c r="I5096" s="294"/>
      <c r="J5096" s="294"/>
      <c r="L5096" s="97"/>
      <c r="M5096" s="97"/>
      <c r="N5096" s="97"/>
    </row>
    <row r="5097" spans="8:14" x14ac:dyDescent="0.25">
      <c r="H5097" s="294"/>
      <c r="I5097" s="294"/>
      <c r="J5097" s="294"/>
      <c r="L5097" s="97"/>
      <c r="M5097" s="97"/>
      <c r="N5097" s="97"/>
    </row>
    <row r="5098" spans="8:14" x14ac:dyDescent="0.25">
      <c r="H5098" s="294"/>
      <c r="I5098" s="294"/>
      <c r="J5098" s="294"/>
      <c r="L5098" s="97"/>
      <c r="M5098" s="97"/>
      <c r="N5098" s="97"/>
    </row>
    <row r="5099" spans="8:14" x14ac:dyDescent="0.25">
      <c r="H5099" s="294"/>
      <c r="I5099" s="294"/>
      <c r="J5099" s="294"/>
      <c r="L5099" s="97"/>
      <c r="M5099" s="97"/>
      <c r="N5099" s="97"/>
    </row>
    <row r="5100" spans="8:14" x14ac:dyDescent="0.25">
      <c r="H5100" s="294"/>
      <c r="I5100" s="294"/>
      <c r="J5100" s="294"/>
      <c r="L5100" s="97"/>
      <c r="M5100" s="97"/>
      <c r="N5100" s="97"/>
    </row>
    <row r="5101" spans="8:14" x14ac:dyDescent="0.25">
      <c r="H5101" s="294"/>
      <c r="I5101" s="294"/>
      <c r="J5101" s="294"/>
      <c r="L5101" s="97"/>
      <c r="M5101" s="97"/>
      <c r="N5101" s="97"/>
    </row>
    <row r="5102" spans="8:14" x14ac:dyDescent="0.25">
      <c r="H5102" s="294"/>
      <c r="I5102" s="294"/>
      <c r="J5102" s="294"/>
      <c r="L5102" s="97"/>
      <c r="M5102" s="97"/>
      <c r="N5102" s="97"/>
    </row>
    <row r="5103" spans="8:14" x14ac:dyDescent="0.25">
      <c r="H5103" s="294"/>
      <c r="I5103" s="294"/>
      <c r="J5103" s="294"/>
      <c r="L5103" s="97"/>
      <c r="M5103" s="97"/>
      <c r="N5103" s="97"/>
    </row>
    <row r="5104" spans="8:14" x14ac:dyDescent="0.25">
      <c r="H5104" s="294"/>
      <c r="I5104" s="294"/>
      <c r="J5104" s="294"/>
      <c r="L5104" s="97"/>
      <c r="M5104" s="97"/>
      <c r="N5104" s="97"/>
    </row>
    <row r="5105" spans="8:14" x14ac:dyDescent="0.25">
      <c r="H5105" s="294"/>
      <c r="I5105" s="294"/>
      <c r="J5105" s="294"/>
      <c r="L5105" s="97"/>
      <c r="M5105" s="97"/>
      <c r="N5105" s="97"/>
    </row>
    <row r="5106" spans="8:14" x14ac:dyDescent="0.25">
      <c r="H5106" s="294"/>
      <c r="I5106" s="294"/>
      <c r="J5106" s="294"/>
      <c r="L5106" s="97"/>
      <c r="M5106" s="97"/>
      <c r="N5106" s="97"/>
    </row>
    <row r="5107" spans="8:14" x14ac:dyDescent="0.25">
      <c r="H5107" s="294"/>
      <c r="I5107" s="294"/>
      <c r="J5107" s="294"/>
      <c r="L5107" s="97"/>
      <c r="M5107" s="97"/>
      <c r="N5107" s="97"/>
    </row>
    <row r="5108" spans="8:14" x14ac:dyDescent="0.25">
      <c r="H5108" s="294"/>
      <c r="I5108" s="294"/>
      <c r="J5108" s="294"/>
      <c r="L5108" s="97"/>
      <c r="M5108" s="97"/>
      <c r="N5108" s="97"/>
    </row>
    <row r="5109" spans="8:14" x14ac:dyDescent="0.25">
      <c r="H5109" s="294"/>
      <c r="I5109" s="294"/>
      <c r="J5109" s="294"/>
      <c r="L5109" s="97"/>
      <c r="M5109" s="97"/>
      <c r="N5109" s="97"/>
    </row>
    <row r="5110" spans="8:14" x14ac:dyDescent="0.25">
      <c r="H5110" s="294"/>
      <c r="I5110" s="294"/>
      <c r="J5110" s="294"/>
      <c r="L5110" s="97"/>
      <c r="M5110" s="97"/>
      <c r="N5110" s="97"/>
    </row>
    <row r="5111" spans="8:14" x14ac:dyDescent="0.25">
      <c r="H5111" s="294"/>
      <c r="I5111" s="294"/>
      <c r="J5111" s="294"/>
      <c r="L5111" s="97"/>
      <c r="M5111" s="97"/>
      <c r="N5111" s="97"/>
    </row>
    <row r="5112" spans="8:14" x14ac:dyDescent="0.25">
      <c r="H5112" s="294"/>
      <c r="I5112" s="294"/>
      <c r="J5112" s="294"/>
      <c r="L5112" s="97"/>
      <c r="M5112" s="97"/>
      <c r="N5112" s="97"/>
    </row>
    <row r="5113" spans="8:14" x14ac:dyDescent="0.25">
      <c r="H5113" s="294"/>
      <c r="I5113" s="294"/>
      <c r="J5113" s="294"/>
      <c r="L5113" s="97"/>
      <c r="M5113" s="97"/>
      <c r="N5113" s="97"/>
    </row>
    <row r="5114" spans="8:14" x14ac:dyDescent="0.25">
      <c r="H5114" s="294"/>
      <c r="I5114" s="294"/>
      <c r="J5114" s="294"/>
      <c r="L5114" s="97"/>
      <c r="M5114" s="97"/>
      <c r="N5114" s="97"/>
    </row>
    <row r="5115" spans="8:14" x14ac:dyDescent="0.25">
      <c r="H5115" s="294"/>
      <c r="I5115" s="294"/>
      <c r="J5115" s="294"/>
      <c r="L5115" s="97"/>
      <c r="M5115" s="97"/>
      <c r="N5115" s="97"/>
    </row>
    <row r="5116" spans="8:14" x14ac:dyDescent="0.25">
      <c r="H5116" s="294"/>
      <c r="I5116" s="294"/>
      <c r="J5116" s="294"/>
      <c r="L5116" s="97"/>
      <c r="M5116" s="97"/>
      <c r="N5116" s="97"/>
    </row>
    <row r="5117" spans="8:14" x14ac:dyDescent="0.25">
      <c r="H5117" s="294"/>
      <c r="I5117" s="294"/>
      <c r="J5117" s="294"/>
      <c r="L5117" s="97"/>
      <c r="M5117" s="97"/>
      <c r="N5117" s="97"/>
    </row>
    <row r="5118" spans="8:14" x14ac:dyDescent="0.25">
      <c r="H5118" s="294"/>
      <c r="I5118" s="294"/>
      <c r="J5118" s="294"/>
      <c r="L5118" s="97"/>
      <c r="M5118" s="97"/>
      <c r="N5118" s="97"/>
    </row>
    <row r="5119" spans="8:14" x14ac:dyDescent="0.25">
      <c r="H5119" s="294"/>
      <c r="I5119" s="294"/>
      <c r="J5119" s="294"/>
      <c r="L5119" s="97"/>
      <c r="M5119" s="97"/>
      <c r="N5119" s="97"/>
    </row>
    <row r="5120" spans="8:14" x14ac:dyDescent="0.25">
      <c r="H5120" s="294"/>
      <c r="I5120" s="294"/>
      <c r="J5120" s="294"/>
      <c r="L5120" s="97"/>
      <c r="M5120" s="97"/>
      <c r="N5120" s="97"/>
    </row>
    <row r="5121" spans="8:14" x14ac:dyDescent="0.25">
      <c r="H5121" s="294"/>
      <c r="I5121" s="294"/>
      <c r="J5121" s="294"/>
      <c r="L5121" s="97"/>
      <c r="M5121" s="97"/>
      <c r="N5121" s="97"/>
    </row>
    <row r="5122" spans="8:14" x14ac:dyDescent="0.25">
      <c r="H5122" s="294"/>
      <c r="I5122" s="294"/>
      <c r="J5122" s="294"/>
      <c r="L5122" s="97"/>
      <c r="M5122" s="97"/>
      <c r="N5122" s="97"/>
    </row>
    <row r="5123" spans="8:14" x14ac:dyDescent="0.25">
      <c r="H5123" s="294"/>
      <c r="I5123" s="294"/>
      <c r="J5123" s="294"/>
      <c r="L5123" s="97"/>
      <c r="M5123" s="97"/>
      <c r="N5123" s="97"/>
    </row>
    <row r="5124" spans="8:14" x14ac:dyDescent="0.25">
      <c r="H5124" s="294"/>
      <c r="I5124" s="294"/>
      <c r="J5124" s="294"/>
      <c r="L5124" s="97"/>
      <c r="M5124" s="97"/>
      <c r="N5124" s="97"/>
    </row>
    <row r="5125" spans="8:14" x14ac:dyDescent="0.25">
      <c r="H5125" s="294"/>
      <c r="I5125" s="294"/>
      <c r="J5125" s="294"/>
      <c r="L5125" s="97"/>
      <c r="M5125" s="97"/>
      <c r="N5125" s="97"/>
    </row>
    <row r="5126" spans="8:14" x14ac:dyDescent="0.25">
      <c r="H5126" s="294"/>
      <c r="I5126" s="294"/>
      <c r="J5126" s="294"/>
      <c r="L5126" s="97"/>
      <c r="M5126" s="97"/>
      <c r="N5126" s="97"/>
    </row>
    <row r="5127" spans="8:14" x14ac:dyDescent="0.25">
      <c r="H5127" s="294"/>
      <c r="I5127" s="294"/>
      <c r="J5127" s="294"/>
      <c r="L5127" s="97"/>
      <c r="M5127" s="97"/>
      <c r="N5127" s="97"/>
    </row>
    <row r="5128" spans="8:14" x14ac:dyDescent="0.25">
      <c r="H5128" s="294"/>
      <c r="I5128" s="294"/>
      <c r="J5128" s="294"/>
      <c r="L5128" s="97"/>
      <c r="M5128" s="97"/>
      <c r="N5128" s="97"/>
    </row>
    <row r="5129" spans="8:14" x14ac:dyDescent="0.25">
      <c r="H5129" s="294"/>
      <c r="I5129" s="294"/>
      <c r="J5129" s="294"/>
      <c r="L5129" s="97"/>
      <c r="M5129" s="97"/>
      <c r="N5129" s="97"/>
    </row>
    <row r="5130" spans="8:14" x14ac:dyDescent="0.25">
      <c r="H5130" s="294"/>
      <c r="I5130" s="294"/>
      <c r="J5130" s="294"/>
      <c r="L5130" s="97"/>
      <c r="M5130" s="97"/>
      <c r="N5130" s="97"/>
    </row>
    <row r="5131" spans="8:14" x14ac:dyDescent="0.25">
      <c r="H5131" s="294"/>
      <c r="I5131" s="294"/>
      <c r="J5131" s="294"/>
      <c r="L5131" s="97"/>
      <c r="M5131" s="97"/>
      <c r="N5131" s="97"/>
    </row>
    <row r="5132" spans="8:14" x14ac:dyDescent="0.25">
      <c r="H5132" s="294"/>
      <c r="I5132" s="294"/>
      <c r="J5132" s="294"/>
      <c r="L5132" s="97"/>
      <c r="M5132" s="97"/>
      <c r="N5132" s="97"/>
    </row>
    <row r="5133" spans="8:14" x14ac:dyDescent="0.25">
      <c r="H5133" s="294"/>
      <c r="I5133" s="294"/>
      <c r="J5133" s="294"/>
      <c r="L5133" s="97"/>
      <c r="M5133" s="97"/>
      <c r="N5133" s="97"/>
    </row>
    <row r="5134" spans="8:14" x14ac:dyDescent="0.25">
      <c r="H5134" s="294"/>
      <c r="I5134" s="294"/>
      <c r="J5134" s="294"/>
      <c r="L5134" s="97"/>
      <c r="M5134" s="97"/>
      <c r="N5134" s="97"/>
    </row>
    <row r="5135" spans="8:14" x14ac:dyDescent="0.25">
      <c r="H5135" s="294"/>
      <c r="I5135" s="294"/>
      <c r="J5135" s="294"/>
      <c r="L5135" s="97"/>
      <c r="M5135" s="97"/>
      <c r="N5135" s="97"/>
    </row>
    <row r="5136" spans="8:14" x14ac:dyDescent="0.25">
      <c r="H5136" s="294"/>
      <c r="I5136" s="294"/>
      <c r="J5136" s="294"/>
      <c r="L5136" s="97"/>
      <c r="M5136" s="97"/>
      <c r="N5136" s="97"/>
    </row>
    <row r="5137" spans="8:14" x14ac:dyDescent="0.25">
      <c r="H5137" s="294"/>
      <c r="I5137" s="294"/>
      <c r="J5137" s="294"/>
      <c r="L5137" s="97"/>
      <c r="M5137" s="97"/>
      <c r="N5137" s="97"/>
    </row>
    <row r="5138" spans="8:14" x14ac:dyDescent="0.25">
      <c r="H5138" s="294"/>
      <c r="I5138" s="294"/>
      <c r="J5138" s="294"/>
      <c r="L5138" s="97"/>
      <c r="M5138" s="97"/>
      <c r="N5138" s="97"/>
    </row>
    <row r="5139" spans="8:14" x14ac:dyDescent="0.25">
      <c r="H5139" s="294"/>
      <c r="I5139" s="294"/>
      <c r="J5139" s="294"/>
      <c r="L5139" s="97"/>
      <c r="M5139" s="97"/>
      <c r="N5139" s="97"/>
    </row>
    <row r="5140" spans="8:14" x14ac:dyDescent="0.25">
      <c r="H5140" s="294"/>
      <c r="I5140" s="294"/>
      <c r="J5140" s="294"/>
      <c r="L5140" s="97"/>
      <c r="M5140" s="97"/>
      <c r="N5140" s="97"/>
    </row>
    <row r="5141" spans="8:14" x14ac:dyDescent="0.25">
      <c r="H5141" s="294"/>
      <c r="I5141" s="294"/>
      <c r="J5141" s="294"/>
      <c r="L5141" s="97"/>
      <c r="M5141" s="97"/>
      <c r="N5141" s="97"/>
    </row>
    <row r="5142" spans="8:14" x14ac:dyDescent="0.25">
      <c r="H5142" s="294"/>
      <c r="I5142" s="294"/>
      <c r="J5142" s="294"/>
      <c r="L5142" s="97"/>
      <c r="M5142" s="97"/>
      <c r="N5142" s="97"/>
    </row>
    <row r="5143" spans="8:14" x14ac:dyDescent="0.25">
      <c r="H5143" s="294"/>
      <c r="I5143" s="294"/>
      <c r="J5143" s="294"/>
      <c r="L5143" s="97"/>
      <c r="M5143" s="97"/>
      <c r="N5143" s="97"/>
    </row>
    <row r="5144" spans="8:14" x14ac:dyDescent="0.25">
      <c r="H5144" s="294"/>
      <c r="I5144" s="294"/>
      <c r="J5144" s="294"/>
      <c r="L5144" s="97"/>
      <c r="M5144" s="97"/>
      <c r="N5144" s="97"/>
    </row>
    <row r="5145" spans="8:14" x14ac:dyDescent="0.25">
      <c r="H5145" s="294"/>
      <c r="I5145" s="294"/>
      <c r="J5145" s="294"/>
      <c r="L5145" s="97"/>
      <c r="M5145" s="97"/>
      <c r="N5145" s="97"/>
    </row>
    <row r="5146" spans="8:14" x14ac:dyDescent="0.25">
      <c r="H5146" s="294"/>
      <c r="I5146" s="294"/>
      <c r="J5146" s="294"/>
      <c r="L5146" s="97"/>
      <c r="M5146" s="97"/>
      <c r="N5146" s="97"/>
    </row>
    <row r="5147" spans="8:14" x14ac:dyDescent="0.25">
      <c r="H5147" s="294"/>
      <c r="I5147" s="294"/>
      <c r="J5147" s="294"/>
      <c r="L5147" s="97"/>
      <c r="M5147" s="97"/>
      <c r="N5147" s="97"/>
    </row>
    <row r="5148" spans="8:14" x14ac:dyDescent="0.25">
      <c r="H5148" s="294"/>
      <c r="I5148" s="294"/>
      <c r="J5148" s="294"/>
      <c r="L5148" s="97"/>
      <c r="M5148" s="97"/>
      <c r="N5148" s="97"/>
    </row>
    <row r="5149" spans="8:14" x14ac:dyDescent="0.25">
      <c r="H5149" s="294"/>
      <c r="I5149" s="294"/>
      <c r="J5149" s="294"/>
      <c r="L5149" s="97"/>
      <c r="M5149" s="97"/>
      <c r="N5149" s="97"/>
    </row>
    <row r="5150" spans="8:14" x14ac:dyDescent="0.25">
      <c r="H5150" s="294"/>
      <c r="I5150" s="294"/>
      <c r="J5150" s="294"/>
      <c r="L5150" s="97"/>
      <c r="M5150" s="97"/>
      <c r="N5150" s="97"/>
    </row>
    <row r="5151" spans="8:14" x14ac:dyDescent="0.25">
      <c r="H5151" s="294"/>
      <c r="I5151" s="294"/>
      <c r="J5151" s="294"/>
      <c r="L5151" s="97"/>
      <c r="M5151" s="97"/>
      <c r="N5151" s="97"/>
    </row>
    <row r="5152" spans="8:14" x14ac:dyDescent="0.25">
      <c r="H5152" s="294"/>
      <c r="I5152" s="294"/>
      <c r="J5152" s="294"/>
      <c r="L5152" s="97"/>
      <c r="M5152" s="97"/>
      <c r="N5152" s="97"/>
    </row>
    <row r="5153" spans="8:14" x14ac:dyDescent="0.25">
      <c r="H5153" s="294"/>
      <c r="I5153" s="294"/>
      <c r="J5153" s="294"/>
      <c r="L5153" s="97"/>
      <c r="M5153" s="97"/>
      <c r="N5153" s="97"/>
    </row>
    <row r="5154" spans="8:14" x14ac:dyDescent="0.25">
      <c r="H5154" s="294"/>
      <c r="I5154" s="294"/>
      <c r="J5154" s="294"/>
      <c r="L5154" s="97"/>
      <c r="M5154" s="97"/>
      <c r="N5154" s="97"/>
    </row>
    <row r="5155" spans="8:14" x14ac:dyDescent="0.25">
      <c r="H5155" s="294"/>
      <c r="I5155" s="294"/>
      <c r="J5155" s="294"/>
      <c r="L5155" s="97"/>
      <c r="M5155" s="97"/>
      <c r="N5155" s="97"/>
    </row>
    <row r="5156" spans="8:14" x14ac:dyDescent="0.25">
      <c r="H5156" s="294"/>
      <c r="I5156" s="294"/>
      <c r="J5156" s="294"/>
      <c r="L5156" s="97"/>
      <c r="M5156" s="97"/>
      <c r="N5156" s="97"/>
    </row>
    <row r="5157" spans="8:14" x14ac:dyDescent="0.25">
      <c r="H5157" s="294"/>
      <c r="I5157" s="294"/>
      <c r="J5157" s="294"/>
      <c r="L5157" s="97"/>
      <c r="M5157" s="97"/>
      <c r="N5157" s="97"/>
    </row>
    <row r="5158" spans="8:14" x14ac:dyDescent="0.25">
      <c r="H5158" s="294"/>
      <c r="I5158" s="294"/>
      <c r="J5158" s="294"/>
      <c r="L5158" s="97"/>
      <c r="M5158" s="97"/>
      <c r="N5158" s="97"/>
    </row>
    <row r="5159" spans="8:14" x14ac:dyDescent="0.25">
      <c r="H5159" s="294"/>
      <c r="I5159" s="294"/>
      <c r="J5159" s="294"/>
      <c r="L5159" s="97"/>
      <c r="M5159" s="97"/>
      <c r="N5159" s="97"/>
    </row>
    <row r="5160" spans="8:14" x14ac:dyDescent="0.25">
      <c r="H5160" s="294"/>
      <c r="I5160" s="294"/>
      <c r="J5160" s="294"/>
      <c r="L5160" s="97"/>
      <c r="M5160" s="97"/>
      <c r="N5160" s="97"/>
    </row>
    <row r="5161" spans="8:14" x14ac:dyDescent="0.25">
      <c r="H5161" s="294"/>
      <c r="I5161" s="294"/>
      <c r="J5161" s="294"/>
      <c r="L5161" s="97"/>
      <c r="M5161" s="97"/>
      <c r="N5161" s="97"/>
    </row>
    <row r="5162" spans="8:14" x14ac:dyDescent="0.25">
      <c r="H5162" s="294"/>
      <c r="I5162" s="294"/>
      <c r="J5162" s="294"/>
      <c r="L5162" s="97"/>
      <c r="M5162" s="97"/>
      <c r="N5162" s="97"/>
    </row>
    <row r="5163" spans="8:14" x14ac:dyDescent="0.25">
      <c r="H5163" s="294"/>
      <c r="I5163" s="294"/>
      <c r="J5163" s="294"/>
      <c r="L5163" s="97"/>
      <c r="M5163" s="97"/>
      <c r="N5163" s="97"/>
    </row>
    <row r="5164" spans="8:14" x14ac:dyDescent="0.25">
      <c r="H5164" s="294"/>
      <c r="I5164" s="294"/>
      <c r="J5164" s="294"/>
      <c r="L5164" s="97"/>
      <c r="M5164" s="97"/>
      <c r="N5164" s="97"/>
    </row>
    <row r="5165" spans="8:14" x14ac:dyDescent="0.25">
      <c r="H5165" s="294"/>
      <c r="I5165" s="294"/>
      <c r="J5165" s="294"/>
      <c r="L5165" s="97"/>
      <c r="M5165" s="97"/>
      <c r="N5165" s="97"/>
    </row>
    <row r="5166" spans="8:14" x14ac:dyDescent="0.25">
      <c r="H5166" s="294"/>
      <c r="I5166" s="294"/>
      <c r="J5166" s="294"/>
      <c r="L5166" s="97"/>
      <c r="M5166" s="97"/>
      <c r="N5166" s="97"/>
    </row>
    <row r="5167" spans="8:14" x14ac:dyDescent="0.25">
      <c r="H5167" s="294"/>
      <c r="I5167" s="294"/>
      <c r="J5167" s="294"/>
      <c r="L5167" s="97"/>
      <c r="M5167" s="97"/>
      <c r="N5167" s="97"/>
    </row>
    <row r="5168" spans="8:14" x14ac:dyDescent="0.25">
      <c r="H5168" s="294"/>
      <c r="I5168" s="294"/>
      <c r="J5168" s="294"/>
      <c r="L5168" s="97"/>
      <c r="M5168" s="97"/>
      <c r="N5168" s="97"/>
    </row>
    <row r="5169" spans="8:14" x14ac:dyDescent="0.25">
      <c r="H5169" s="294"/>
      <c r="I5169" s="294"/>
      <c r="J5169" s="294"/>
      <c r="L5169" s="97"/>
      <c r="M5169" s="97"/>
      <c r="N5169" s="97"/>
    </row>
    <row r="5170" spans="8:14" x14ac:dyDescent="0.25">
      <c r="H5170" s="294"/>
      <c r="I5170" s="294"/>
      <c r="J5170" s="294"/>
      <c r="L5170" s="97"/>
      <c r="M5170" s="97"/>
      <c r="N5170" s="97"/>
    </row>
    <row r="5171" spans="8:14" x14ac:dyDescent="0.25">
      <c r="H5171" s="294"/>
      <c r="I5171" s="294"/>
      <c r="J5171" s="294"/>
      <c r="L5171" s="97"/>
      <c r="M5171" s="97"/>
      <c r="N5171" s="97"/>
    </row>
    <row r="5172" spans="8:14" x14ac:dyDescent="0.25">
      <c r="H5172" s="294"/>
      <c r="I5172" s="294"/>
      <c r="J5172" s="294"/>
      <c r="L5172" s="97"/>
      <c r="M5172" s="97"/>
      <c r="N5172" s="97"/>
    </row>
    <row r="5173" spans="8:14" x14ac:dyDescent="0.25">
      <c r="H5173" s="294"/>
      <c r="I5173" s="294"/>
      <c r="J5173" s="294"/>
      <c r="L5173" s="97"/>
      <c r="M5173" s="97"/>
      <c r="N5173" s="97"/>
    </row>
    <row r="5174" spans="8:14" x14ac:dyDescent="0.25">
      <c r="H5174" s="294"/>
      <c r="I5174" s="294"/>
      <c r="J5174" s="294"/>
      <c r="L5174" s="97"/>
      <c r="M5174" s="97"/>
      <c r="N5174" s="97"/>
    </row>
    <row r="5175" spans="8:14" x14ac:dyDescent="0.25">
      <c r="H5175" s="294"/>
      <c r="I5175" s="294"/>
      <c r="J5175" s="294"/>
      <c r="L5175" s="97"/>
      <c r="M5175" s="97"/>
      <c r="N5175" s="97"/>
    </row>
    <row r="5176" spans="8:14" x14ac:dyDescent="0.25">
      <c r="H5176" s="294"/>
      <c r="I5176" s="294"/>
      <c r="J5176" s="294"/>
      <c r="L5176" s="97"/>
      <c r="M5176" s="97"/>
      <c r="N5176" s="97"/>
    </row>
    <row r="5177" spans="8:14" x14ac:dyDescent="0.25">
      <c r="H5177" s="294"/>
      <c r="I5177" s="294"/>
      <c r="J5177" s="294"/>
      <c r="L5177" s="97"/>
      <c r="M5177" s="97"/>
      <c r="N5177" s="97"/>
    </row>
    <row r="5178" spans="8:14" x14ac:dyDescent="0.25">
      <c r="H5178" s="294"/>
      <c r="I5178" s="294"/>
      <c r="J5178" s="294"/>
      <c r="L5178" s="97"/>
      <c r="M5178" s="97"/>
      <c r="N5178" s="97"/>
    </row>
    <row r="5179" spans="8:14" x14ac:dyDescent="0.25">
      <c r="H5179" s="294"/>
      <c r="I5179" s="294"/>
      <c r="J5179" s="294"/>
      <c r="L5179" s="97"/>
      <c r="M5179" s="97"/>
      <c r="N5179" s="97"/>
    </row>
    <row r="5180" spans="8:14" x14ac:dyDescent="0.25">
      <c r="H5180" s="294"/>
      <c r="I5180" s="294"/>
      <c r="J5180" s="294"/>
      <c r="L5180" s="97"/>
      <c r="M5180" s="97"/>
      <c r="N5180" s="97"/>
    </row>
    <row r="5181" spans="8:14" x14ac:dyDescent="0.25">
      <c r="H5181" s="294"/>
      <c r="I5181" s="294"/>
      <c r="J5181" s="294"/>
      <c r="L5181" s="97"/>
      <c r="M5181" s="97"/>
      <c r="N5181" s="97"/>
    </row>
    <row r="5182" spans="8:14" x14ac:dyDescent="0.25">
      <c r="H5182" s="294"/>
      <c r="I5182" s="294"/>
      <c r="J5182" s="294"/>
      <c r="L5182" s="97"/>
      <c r="M5182" s="97"/>
      <c r="N5182" s="97"/>
    </row>
    <row r="5183" spans="8:14" x14ac:dyDescent="0.25">
      <c r="H5183" s="294"/>
      <c r="I5183" s="294"/>
      <c r="J5183" s="294"/>
      <c r="L5183" s="97"/>
      <c r="M5183" s="97"/>
      <c r="N5183" s="97"/>
    </row>
    <row r="5184" spans="8:14" x14ac:dyDescent="0.25">
      <c r="H5184" s="294"/>
      <c r="I5184" s="294"/>
      <c r="J5184" s="294"/>
      <c r="L5184" s="97"/>
      <c r="M5184" s="97"/>
      <c r="N5184" s="97"/>
    </row>
    <row r="5185" spans="8:14" x14ac:dyDescent="0.25">
      <c r="H5185" s="294"/>
      <c r="I5185" s="294"/>
      <c r="J5185" s="294"/>
      <c r="L5185" s="97"/>
      <c r="M5185" s="97"/>
      <c r="N5185" s="97"/>
    </row>
    <row r="5186" spans="8:14" x14ac:dyDescent="0.25">
      <c r="H5186" s="294"/>
      <c r="I5186" s="294"/>
      <c r="J5186" s="294"/>
      <c r="L5186" s="97"/>
      <c r="M5186" s="97"/>
      <c r="N5186" s="97"/>
    </row>
    <row r="5187" spans="8:14" x14ac:dyDescent="0.25">
      <c r="H5187" s="294"/>
      <c r="I5187" s="294"/>
      <c r="J5187" s="294"/>
      <c r="L5187" s="97"/>
      <c r="M5187" s="97"/>
      <c r="N5187" s="97"/>
    </row>
    <row r="5188" spans="8:14" x14ac:dyDescent="0.25">
      <c r="H5188" s="294"/>
      <c r="I5188" s="294"/>
      <c r="J5188" s="294"/>
      <c r="L5188" s="97"/>
      <c r="M5188" s="97"/>
      <c r="N5188" s="97"/>
    </row>
    <row r="5189" spans="8:14" x14ac:dyDescent="0.25">
      <c r="H5189" s="294"/>
      <c r="I5189" s="294"/>
      <c r="J5189" s="294"/>
      <c r="L5189" s="97"/>
      <c r="M5189" s="97"/>
      <c r="N5189" s="97"/>
    </row>
    <row r="5190" spans="8:14" x14ac:dyDescent="0.25">
      <c r="H5190" s="294"/>
      <c r="I5190" s="294"/>
      <c r="J5190" s="294"/>
      <c r="L5190" s="97"/>
      <c r="M5190" s="97"/>
      <c r="N5190" s="97"/>
    </row>
    <row r="5191" spans="8:14" x14ac:dyDescent="0.25">
      <c r="H5191" s="294"/>
      <c r="I5191" s="294"/>
      <c r="J5191" s="294"/>
      <c r="L5191" s="97"/>
      <c r="M5191" s="97"/>
      <c r="N5191" s="97"/>
    </row>
    <row r="5192" spans="8:14" x14ac:dyDescent="0.25">
      <c r="H5192" s="294"/>
      <c r="I5192" s="294"/>
      <c r="J5192" s="294"/>
      <c r="L5192" s="97"/>
      <c r="M5192" s="97"/>
      <c r="N5192" s="97"/>
    </row>
    <row r="5193" spans="8:14" x14ac:dyDescent="0.25">
      <c r="H5193" s="294"/>
      <c r="I5193" s="294"/>
      <c r="J5193" s="294"/>
      <c r="L5193" s="97"/>
      <c r="M5193" s="97"/>
      <c r="N5193" s="97"/>
    </row>
    <row r="5194" spans="8:14" x14ac:dyDescent="0.25">
      <c r="H5194" s="294"/>
      <c r="I5194" s="294"/>
      <c r="J5194" s="294"/>
      <c r="L5194" s="97"/>
      <c r="M5194" s="97"/>
      <c r="N5194" s="97"/>
    </row>
    <row r="5195" spans="8:14" x14ac:dyDescent="0.25">
      <c r="H5195" s="294"/>
      <c r="I5195" s="294"/>
      <c r="J5195" s="294"/>
      <c r="L5195" s="97"/>
      <c r="M5195" s="97"/>
      <c r="N5195" s="97"/>
    </row>
    <row r="5196" spans="8:14" x14ac:dyDescent="0.25">
      <c r="H5196" s="294"/>
      <c r="I5196" s="294"/>
      <c r="J5196" s="294"/>
      <c r="L5196" s="97"/>
      <c r="M5196" s="97"/>
      <c r="N5196" s="97"/>
    </row>
    <row r="5197" spans="8:14" x14ac:dyDescent="0.25">
      <c r="H5197" s="294"/>
      <c r="I5197" s="294"/>
      <c r="J5197" s="294"/>
      <c r="L5197" s="97"/>
      <c r="M5197" s="97"/>
      <c r="N5197" s="97"/>
    </row>
    <row r="5198" spans="8:14" x14ac:dyDescent="0.25">
      <c r="H5198" s="294"/>
      <c r="I5198" s="294"/>
      <c r="J5198" s="294"/>
      <c r="L5198" s="97"/>
      <c r="M5198" s="97"/>
      <c r="N5198" s="97"/>
    </row>
    <row r="5199" spans="8:14" x14ac:dyDescent="0.25">
      <c r="H5199" s="294"/>
      <c r="I5199" s="294"/>
      <c r="J5199" s="294"/>
      <c r="L5199" s="97"/>
      <c r="M5199" s="97"/>
      <c r="N5199" s="97"/>
    </row>
    <row r="5200" spans="8:14" x14ac:dyDescent="0.25">
      <c r="H5200" s="294"/>
      <c r="I5200" s="294"/>
      <c r="J5200" s="294"/>
      <c r="L5200" s="97"/>
      <c r="M5200" s="97"/>
      <c r="N5200" s="97"/>
    </row>
    <row r="5201" spans="8:14" x14ac:dyDescent="0.25">
      <c r="H5201" s="294"/>
      <c r="I5201" s="294"/>
      <c r="J5201" s="294"/>
      <c r="L5201" s="97"/>
      <c r="M5201" s="97"/>
      <c r="N5201" s="97"/>
    </row>
    <row r="5202" spans="8:14" x14ac:dyDescent="0.25">
      <c r="H5202" s="294"/>
      <c r="I5202" s="294"/>
      <c r="J5202" s="294"/>
      <c r="L5202" s="97"/>
      <c r="M5202" s="97"/>
      <c r="N5202" s="97"/>
    </row>
    <row r="5203" spans="8:14" x14ac:dyDescent="0.25">
      <c r="H5203" s="294"/>
      <c r="I5203" s="294"/>
      <c r="J5203" s="294"/>
      <c r="L5203" s="97"/>
      <c r="M5203" s="97"/>
      <c r="N5203" s="97"/>
    </row>
    <row r="5204" spans="8:14" x14ac:dyDescent="0.25">
      <c r="H5204" s="294"/>
      <c r="I5204" s="294"/>
      <c r="J5204" s="294"/>
      <c r="L5204" s="97"/>
      <c r="M5204" s="97"/>
      <c r="N5204" s="97"/>
    </row>
    <row r="5205" spans="8:14" x14ac:dyDescent="0.25">
      <c r="H5205" s="294"/>
      <c r="I5205" s="294"/>
      <c r="J5205" s="294"/>
      <c r="L5205" s="97"/>
      <c r="M5205" s="97"/>
      <c r="N5205" s="97"/>
    </row>
    <row r="5206" spans="8:14" x14ac:dyDescent="0.25">
      <c r="H5206" s="294"/>
      <c r="I5206" s="294"/>
      <c r="J5206" s="294"/>
      <c r="L5206" s="97"/>
      <c r="M5206" s="97"/>
      <c r="N5206" s="97"/>
    </row>
    <row r="5207" spans="8:14" x14ac:dyDescent="0.25">
      <c r="H5207" s="294"/>
      <c r="I5207" s="294"/>
      <c r="J5207" s="294"/>
      <c r="L5207" s="97"/>
      <c r="M5207" s="97"/>
      <c r="N5207" s="97"/>
    </row>
    <row r="5208" spans="8:14" x14ac:dyDescent="0.25">
      <c r="H5208" s="294"/>
      <c r="I5208" s="294"/>
      <c r="J5208" s="294"/>
      <c r="L5208" s="97"/>
      <c r="M5208" s="97"/>
      <c r="N5208" s="97"/>
    </row>
    <row r="5209" spans="8:14" x14ac:dyDescent="0.25">
      <c r="H5209" s="294"/>
      <c r="I5209" s="294"/>
      <c r="J5209" s="294"/>
      <c r="L5209" s="97"/>
      <c r="M5209" s="97"/>
      <c r="N5209" s="97"/>
    </row>
    <row r="5210" spans="8:14" x14ac:dyDescent="0.25">
      <c r="H5210" s="294"/>
      <c r="I5210" s="294"/>
      <c r="J5210" s="294"/>
      <c r="L5210" s="97"/>
      <c r="M5210" s="97"/>
      <c r="N5210" s="97"/>
    </row>
    <row r="5211" spans="8:14" x14ac:dyDescent="0.25">
      <c r="H5211" s="294"/>
      <c r="I5211" s="294"/>
      <c r="J5211" s="294"/>
      <c r="L5211" s="97"/>
      <c r="M5211" s="97"/>
      <c r="N5211" s="97"/>
    </row>
    <row r="5212" spans="8:14" x14ac:dyDescent="0.25">
      <c r="H5212" s="294"/>
      <c r="I5212" s="294"/>
      <c r="J5212" s="294"/>
      <c r="L5212" s="97"/>
      <c r="M5212" s="97"/>
      <c r="N5212" s="97"/>
    </row>
    <row r="5213" spans="8:14" x14ac:dyDescent="0.25">
      <c r="H5213" s="294"/>
      <c r="I5213" s="294"/>
      <c r="J5213" s="294"/>
      <c r="L5213" s="97"/>
      <c r="M5213" s="97"/>
      <c r="N5213" s="97"/>
    </row>
    <row r="5214" spans="8:14" x14ac:dyDescent="0.25">
      <c r="H5214" s="294"/>
      <c r="I5214" s="294"/>
      <c r="J5214" s="294"/>
      <c r="L5214" s="97"/>
      <c r="M5214" s="97"/>
      <c r="N5214" s="97"/>
    </row>
    <row r="5215" spans="8:14" x14ac:dyDescent="0.25">
      <c r="H5215" s="294"/>
      <c r="I5215" s="294"/>
      <c r="J5215" s="294"/>
      <c r="L5215" s="97"/>
      <c r="M5215" s="97"/>
      <c r="N5215" s="97"/>
    </row>
    <row r="5216" spans="8:14" x14ac:dyDescent="0.25">
      <c r="H5216" s="294"/>
      <c r="I5216" s="294"/>
      <c r="J5216" s="294"/>
      <c r="L5216" s="97"/>
      <c r="M5216" s="97"/>
      <c r="N5216" s="97"/>
    </row>
    <row r="5217" spans="8:14" x14ac:dyDescent="0.25">
      <c r="H5217" s="294"/>
      <c r="I5217" s="294"/>
      <c r="J5217" s="294"/>
      <c r="L5217" s="97"/>
      <c r="M5217" s="97"/>
      <c r="N5217" s="97"/>
    </row>
    <row r="5218" spans="8:14" x14ac:dyDescent="0.25">
      <c r="H5218" s="294"/>
      <c r="I5218" s="294"/>
      <c r="J5218" s="294"/>
      <c r="L5218" s="97"/>
      <c r="M5218" s="97"/>
      <c r="N5218" s="97"/>
    </row>
    <row r="5219" spans="8:14" x14ac:dyDescent="0.25">
      <c r="H5219" s="294"/>
      <c r="I5219" s="294"/>
      <c r="J5219" s="294"/>
      <c r="L5219" s="97"/>
      <c r="M5219" s="97"/>
      <c r="N5219" s="97"/>
    </row>
    <row r="5220" spans="8:14" x14ac:dyDescent="0.25">
      <c r="H5220" s="294"/>
      <c r="I5220" s="294"/>
      <c r="J5220" s="294"/>
      <c r="L5220" s="97"/>
      <c r="M5220" s="97"/>
      <c r="N5220" s="97"/>
    </row>
    <row r="5221" spans="8:14" x14ac:dyDescent="0.25">
      <c r="H5221" s="294"/>
      <c r="I5221" s="294"/>
      <c r="J5221" s="294"/>
      <c r="L5221" s="97"/>
      <c r="M5221" s="97"/>
      <c r="N5221" s="97"/>
    </row>
    <row r="5222" spans="8:14" x14ac:dyDescent="0.25">
      <c r="H5222" s="294"/>
      <c r="I5222" s="294"/>
      <c r="J5222" s="294"/>
      <c r="L5222" s="97"/>
      <c r="M5222" s="97"/>
      <c r="N5222" s="97"/>
    </row>
    <row r="5223" spans="8:14" x14ac:dyDescent="0.25">
      <c r="H5223" s="294"/>
      <c r="I5223" s="294"/>
      <c r="J5223" s="294"/>
      <c r="L5223" s="97"/>
      <c r="M5223" s="97"/>
      <c r="N5223" s="97"/>
    </row>
    <row r="5224" spans="8:14" x14ac:dyDescent="0.25">
      <c r="H5224" s="294"/>
      <c r="I5224" s="294"/>
      <c r="J5224" s="294"/>
      <c r="L5224" s="97"/>
      <c r="M5224" s="97"/>
      <c r="N5224" s="97"/>
    </row>
    <row r="5225" spans="8:14" x14ac:dyDescent="0.25">
      <c r="H5225" s="294"/>
      <c r="I5225" s="294"/>
      <c r="J5225" s="294"/>
      <c r="L5225" s="97"/>
      <c r="M5225" s="97"/>
      <c r="N5225" s="97"/>
    </row>
    <row r="5226" spans="8:14" x14ac:dyDescent="0.25">
      <c r="H5226" s="294"/>
      <c r="I5226" s="294"/>
      <c r="J5226" s="294"/>
      <c r="L5226" s="97"/>
      <c r="M5226" s="97"/>
      <c r="N5226" s="97"/>
    </row>
    <row r="5227" spans="8:14" x14ac:dyDescent="0.25">
      <c r="H5227" s="294"/>
      <c r="I5227" s="294"/>
      <c r="J5227" s="294"/>
      <c r="L5227" s="97"/>
      <c r="M5227" s="97"/>
      <c r="N5227" s="97"/>
    </row>
    <row r="5228" spans="8:14" x14ac:dyDescent="0.25">
      <c r="H5228" s="294"/>
      <c r="I5228" s="294"/>
      <c r="J5228" s="294"/>
      <c r="L5228" s="97"/>
      <c r="M5228" s="97"/>
      <c r="N5228" s="97"/>
    </row>
    <row r="5229" spans="8:14" x14ac:dyDescent="0.25">
      <c r="H5229" s="294"/>
      <c r="I5229" s="294"/>
      <c r="J5229" s="294"/>
      <c r="L5229" s="97"/>
      <c r="M5229" s="97"/>
      <c r="N5229" s="97"/>
    </row>
    <row r="5230" spans="8:14" x14ac:dyDescent="0.25">
      <c r="H5230" s="294"/>
      <c r="I5230" s="294"/>
      <c r="J5230" s="294"/>
      <c r="L5230" s="97"/>
      <c r="M5230" s="97"/>
      <c r="N5230" s="97"/>
    </row>
    <row r="5231" spans="8:14" x14ac:dyDescent="0.25">
      <c r="H5231" s="294"/>
      <c r="I5231" s="294"/>
      <c r="J5231" s="294"/>
      <c r="L5231" s="97"/>
      <c r="M5231" s="97"/>
      <c r="N5231" s="97"/>
    </row>
    <row r="5232" spans="8:14" x14ac:dyDescent="0.25">
      <c r="H5232" s="294"/>
      <c r="I5232" s="294"/>
      <c r="J5232" s="294"/>
      <c r="L5232" s="97"/>
      <c r="M5232" s="97"/>
      <c r="N5232" s="97"/>
    </row>
    <row r="5233" spans="8:14" x14ac:dyDescent="0.25">
      <c r="H5233" s="294"/>
      <c r="I5233" s="294"/>
      <c r="J5233" s="294"/>
      <c r="L5233" s="97"/>
      <c r="M5233" s="97"/>
      <c r="N5233" s="97"/>
    </row>
    <row r="5234" spans="8:14" x14ac:dyDescent="0.25">
      <c r="H5234" s="294"/>
      <c r="I5234" s="294"/>
      <c r="J5234" s="294"/>
      <c r="L5234" s="97"/>
      <c r="M5234" s="97"/>
      <c r="N5234" s="97"/>
    </row>
    <row r="5235" spans="8:14" x14ac:dyDescent="0.25">
      <c r="H5235" s="294"/>
      <c r="I5235" s="294"/>
      <c r="J5235" s="294"/>
      <c r="L5235" s="97"/>
      <c r="M5235" s="97"/>
      <c r="N5235" s="97"/>
    </row>
    <row r="5236" spans="8:14" x14ac:dyDescent="0.25">
      <c r="H5236" s="294"/>
      <c r="I5236" s="294"/>
      <c r="J5236" s="294"/>
      <c r="L5236" s="97"/>
      <c r="M5236" s="97"/>
      <c r="N5236" s="97"/>
    </row>
    <row r="5237" spans="8:14" x14ac:dyDescent="0.25">
      <c r="H5237" s="294"/>
      <c r="I5237" s="294"/>
      <c r="J5237" s="294"/>
      <c r="L5237" s="97"/>
      <c r="M5237" s="97"/>
      <c r="N5237" s="97"/>
    </row>
    <row r="5238" spans="8:14" x14ac:dyDescent="0.25">
      <c r="H5238" s="294"/>
      <c r="I5238" s="294"/>
      <c r="J5238" s="294"/>
      <c r="L5238" s="97"/>
      <c r="M5238" s="97"/>
      <c r="N5238" s="97"/>
    </row>
    <row r="5239" spans="8:14" x14ac:dyDescent="0.25">
      <c r="H5239" s="294"/>
      <c r="I5239" s="294"/>
      <c r="J5239" s="294"/>
      <c r="L5239" s="97"/>
      <c r="M5239" s="97"/>
      <c r="N5239" s="97"/>
    </row>
    <row r="5240" spans="8:14" x14ac:dyDescent="0.25">
      <c r="H5240" s="294"/>
      <c r="I5240" s="294"/>
      <c r="J5240" s="294"/>
      <c r="L5240" s="97"/>
      <c r="M5240" s="97"/>
      <c r="N5240" s="97"/>
    </row>
    <row r="5241" spans="8:14" x14ac:dyDescent="0.25">
      <c r="H5241" s="294"/>
      <c r="I5241" s="294"/>
      <c r="J5241" s="294"/>
      <c r="L5241" s="97"/>
      <c r="M5241" s="97"/>
      <c r="N5241" s="97"/>
    </row>
    <row r="5242" spans="8:14" x14ac:dyDescent="0.25">
      <c r="H5242" s="294"/>
      <c r="I5242" s="294"/>
      <c r="J5242" s="294"/>
      <c r="L5242" s="97"/>
      <c r="M5242" s="97"/>
      <c r="N5242" s="97"/>
    </row>
    <row r="5243" spans="8:14" x14ac:dyDescent="0.25">
      <c r="H5243" s="294"/>
      <c r="I5243" s="294"/>
      <c r="J5243" s="294"/>
      <c r="L5243" s="97"/>
      <c r="M5243" s="97"/>
      <c r="N5243" s="97"/>
    </row>
    <row r="5244" spans="8:14" x14ac:dyDescent="0.25">
      <c r="H5244" s="294"/>
      <c r="I5244" s="294"/>
      <c r="J5244" s="294"/>
      <c r="L5244" s="97"/>
      <c r="M5244" s="97"/>
      <c r="N5244" s="97"/>
    </row>
    <row r="5245" spans="8:14" x14ac:dyDescent="0.25">
      <c r="H5245" s="294"/>
      <c r="I5245" s="294"/>
      <c r="J5245" s="294"/>
      <c r="L5245" s="97"/>
      <c r="M5245" s="97"/>
      <c r="N5245" s="97"/>
    </row>
    <row r="5246" spans="8:14" x14ac:dyDescent="0.25">
      <c r="H5246" s="294"/>
      <c r="I5246" s="294"/>
      <c r="J5246" s="294"/>
      <c r="L5246" s="97"/>
      <c r="M5246" s="97"/>
      <c r="N5246" s="97"/>
    </row>
    <row r="5247" spans="8:14" x14ac:dyDescent="0.25">
      <c r="H5247" s="294"/>
      <c r="I5247" s="294"/>
      <c r="J5247" s="294"/>
      <c r="L5247" s="97"/>
      <c r="M5247" s="97"/>
      <c r="N5247" s="97"/>
    </row>
    <row r="5248" spans="8:14" x14ac:dyDescent="0.25">
      <c r="H5248" s="294"/>
      <c r="I5248" s="294"/>
      <c r="J5248" s="294"/>
      <c r="L5248" s="97"/>
      <c r="M5248" s="97"/>
      <c r="N5248" s="97"/>
    </row>
    <row r="5249" spans="8:14" x14ac:dyDescent="0.25">
      <c r="H5249" s="294"/>
      <c r="I5249" s="294"/>
      <c r="J5249" s="294"/>
      <c r="L5249" s="97"/>
      <c r="M5249" s="97"/>
      <c r="N5249" s="97"/>
    </row>
    <row r="5250" spans="8:14" x14ac:dyDescent="0.25">
      <c r="H5250" s="294"/>
      <c r="I5250" s="294"/>
      <c r="J5250" s="294"/>
      <c r="L5250" s="97"/>
      <c r="M5250" s="97"/>
      <c r="N5250" s="97"/>
    </row>
    <row r="5251" spans="8:14" x14ac:dyDescent="0.25">
      <c r="H5251" s="294"/>
      <c r="I5251" s="294"/>
      <c r="J5251" s="294"/>
      <c r="L5251" s="97"/>
      <c r="M5251" s="97"/>
      <c r="N5251" s="97"/>
    </row>
    <row r="5252" spans="8:14" x14ac:dyDescent="0.25">
      <c r="H5252" s="294"/>
      <c r="I5252" s="294"/>
      <c r="J5252" s="294"/>
      <c r="L5252" s="97"/>
      <c r="M5252" s="97"/>
      <c r="N5252" s="97"/>
    </row>
    <row r="5253" spans="8:14" x14ac:dyDescent="0.25">
      <c r="H5253" s="294"/>
      <c r="I5253" s="294"/>
      <c r="J5253" s="294"/>
      <c r="L5253" s="97"/>
      <c r="M5253" s="97"/>
      <c r="N5253" s="97"/>
    </row>
    <row r="5254" spans="8:14" x14ac:dyDescent="0.25">
      <c r="H5254" s="294"/>
      <c r="I5254" s="294"/>
      <c r="J5254" s="294"/>
      <c r="L5254" s="97"/>
      <c r="M5254" s="97"/>
      <c r="N5254" s="97"/>
    </row>
    <row r="5255" spans="8:14" x14ac:dyDescent="0.25">
      <c r="H5255" s="294"/>
      <c r="I5255" s="294"/>
      <c r="J5255" s="294"/>
      <c r="L5255" s="97"/>
      <c r="M5255" s="97"/>
      <c r="N5255" s="97"/>
    </row>
    <row r="5256" spans="8:14" x14ac:dyDescent="0.25">
      <c r="H5256" s="294"/>
      <c r="I5256" s="294"/>
      <c r="J5256" s="294"/>
      <c r="L5256" s="97"/>
      <c r="M5256" s="97"/>
      <c r="N5256" s="97"/>
    </row>
    <row r="5257" spans="8:14" x14ac:dyDescent="0.25">
      <c r="H5257" s="294"/>
      <c r="I5257" s="294"/>
      <c r="J5257" s="294"/>
      <c r="L5257" s="97"/>
      <c r="M5257" s="97"/>
      <c r="N5257" s="97"/>
    </row>
    <row r="5258" spans="8:14" x14ac:dyDescent="0.25">
      <c r="H5258" s="294"/>
      <c r="I5258" s="294"/>
      <c r="J5258" s="294"/>
      <c r="L5258" s="97"/>
      <c r="M5258" s="97"/>
      <c r="N5258" s="97"/>
    </row>
    <row r="5259" spans="8:14" x14ac:dyDescent="0.25">
      <c r="H5259" s="294"/>
      <c r="I5259" s="294"/>
      <c r="J5259" s="294"/>
      <c r="L5259" s="97"/>
      <c r="M5259" s="97"/>
      <c r="N5259" s="97"/>
    </row>
    <row r="5260" spans="8:14" x14ac:dyDescent="0.25">
      <c r="H5260" s="294"/>
      <c r="I5260" s="294"/>
      <c r="J5260" s="294"/>
      <c r="L5260" s="97"/>
      <c r="M5260" s="97"/>
      <c r="N5260" s="97"/>
    </row>
    <row r="5261" spans="8:14" x14ac:dyDescent="0.25">
      <c r="H5261" s="294"/>
      <c r="I5261" s="294"/>
      <c r="J5261" s="294"/>
      <c r="L5261" s="97"/>
      <c r="M5261" s="97"/>
      <c r="N5261" s="97"/>
    </row>
    <row r="5262" spans="8:14" x14ac:dyDescent="0.25">
      <c r="H5262" s="294"/>
      <c r="I5262" s="294"/>
      <c r="J5262" s="294"/>
      <c r="L5262" s="97"/>
      <c r="M5262" s="97"/>
      <c r="N5262" s="97"/>
    </row>
    <row r="5263" spans="8:14" x14ac:dyDescent="0.25">
      <c r="H5263" s="294"/>
      <c r="I5263" s="294"/>
      <c r="J5263" s="294"/>
      <c r="L5263" s="97"/>
      <c r="M5263" s="97"/>
      <c r="N5263" s="97"/>
    </row>
    <row r="5264" spans="8:14" x14ac:dyDescent="0.25">
      <c r="H5264" s="294"/>
      <c r="I5264" s="294"/>
      <c r="J5264" s="294"/>
      <c r="L5264" s="97"/>
      <c r="M5264" s="97"/>
      <c r="N5264" s="97"/>
    </row>
    <row r="5265" spans="8:14" x14ac:dyDescent="0.25">
      <c r="H5265" s="294"/>
      <c r="I5265" s="294"/>
      <c r="J5265" s="294"/>
      <c r="L5265" s="97"/>
      <c r="M5265" s="97"/>
      <c r="N5265" s="97"/>
    </row>
    <row r="5266" spans="8:14" x14ac:dyDescent="0.25">
      <c r="H5266" s="294"/>
      <c r="I5266" s="294"/>
      <c r="J5266" s="294"/>
      <c r="L5266" s="97"/>
      <c r="M5266" s="97"/>
      <c r="N5266" s="97"/>
    </row>
    <row r="5267" spans="8:14" x14ac:dyDescent="0.25">
      <c r="H5267" s="294"/>
      <c r="I5267" s="294"/>
      <c r="J5267" s="294"/>
      <c r="L5267" s="97"/>
      <c r="M5267" s="97"/>
      <c r="N5267" s="97"/>
    </row>
    <row r="5268" spans="8:14" x14ac:dyDescent="0.25">
      <c r="H5268" s="294"/>
      <c r="I5268" s="294"/>
      <c r="J5268" s="294"/>
      <c r="L5268" s="97"/>
      <c r="M5268" s="97"/>
      <c r="N5268" s="97"/>
    </row>
    <row r="5269" spans="8:14" x14ac:dyDescent="0.25">
      <c r="H5269" s="294"/>
      <c r="I5269" s="294"/>
      <c r="J5269" s="294"/>
      <c r="L5269" s="97"/>
      <c r="M5269" s="97"/>
      <c r="N5269" s="97"/>
    </row>
    <row r="5270" spans="8:14" x14ac:dyDescent="0.25">
      <c r="H5270" s="294"/>
      <c r="I5270" s="294"/>
      <c r="J5270" s="294"/>
      <c r="L5270" s="97"/>
      <c r="M5270" s="97"/>
      <c r="N5270" s="97"/>
    </row>
    <row r="5271" spans="8:14" x14ac:dyDescent="0.25">
      <c r="H5271" s="294"/>
      <c r="I5271" s="294"/>
      <c r="J5271" s="294"/>
      <c r="L5271" s="97"/>
      <c r="M5271" s="97"/>
      <c r="N5271" s="97"/>
    </row>
    <row r="5272" spans="8:14" x14ac:dyDescent="0.25">
      <c r="H5272" s="294"/>
      <c r="I5272" s="294"/>
      <c r="J5272" s="294"/>
      <c r="L5272" s="97"/>
      <c r="M5272" s="97"/>
      <c r="N5272" s="97"/>
    </row>
    <row r="5273" spans="8:14" x14ac:dyDescent="0.25">
      <c r="H5273" s="294"/>
      <c r="I5273" s="294"/>
      <c r="J5273" s="294"/>
      <c r="L5273" s="97"/>
      <c r="M5273" s="97"/>
      <c r="N5273" s="97"/>
    </row>
    <row r="5274" spans="8:14" x14ac:dyDescent="0.25">
      <c r="H5274" s="294"/>
      <c r="I5274" s="294"/>
      <c r="J5274" s="294"/>
      <c r="L5274" s="97"/>
      <c r="M5274" s="97"/>
      <c r="N5274" s="97"/>
    </row>
    <row r="5275" spans="8:14" x14ac:dyDescent="0.25">
      <c r="H5275" s="294"/>
      <c r="I5275" s="294"/>
      <c r="J5275" s="294"/>
      <c r="L5275" s="97"/>
      <c r="M5275" s="97"/>
      <c r="N5275" s="97"/>
    </row>
    <row r="5276" spans="8:14" x14ac:dyDescent="0.25">
      <c r="H5276" s="294"/>
      <c r="I5276" s="294"/>
      <c r="J5276" s="294"/>
      <c r="L5276" s="97"/>
      <c r="M5276" s="97"/>
      <c r="N5276" s="97"/>
    </row>
    <row r="5277" spans="8:14" x14ac:dyDescent="0.25">
      <c r="H5277" s="294"/>
      <c r="I5277" s="294"/>
      <c r="J5277" s="294"/>
      <c r="L5277" s="97"/>
      <c r="M5277" s="97"/>
      <c r="N5277" s="97"/>
    </row>
    <row r="5278" spans="8:14" x14ac:dyDescent="0.25">
      <c r="H5278" s="294"/>
      <c r="I5278" s="294"/>
      <c r="J5278" s="294"/>
      <c r="L5278" s="97"/>
      <c r="M5278" s="97"/>
      <c r="N5278" s="97"/>
    </row>
    <row r="5279" spans="8:14" x14ac:dyDescent="0.25">
      <c r="H5279" s="294"/>
      <c r="I5279" s="294"/>
      <c r="J5279" s="294"/>
      <c r="L5279" s="97"/>
      <c r="M5279" s="97"/>
      <c r="N5279" s="97"/>
    </row>
    <row r="5280" spans="8:14" x14ac:dyDescent="0.25">
      <c r="H5280" s="294"/>
      <c r="I5280" s="294"/>
      <c r="J5280" s="294"/>
      <c r="L5280" s="97"/>
      <c r="M5280" s="97"/>
      <c r="N5280" s="97"/>
    </row>
    <row r="5281" spans="8:14" x14ac:dyDescent="0.25">
      <c r="H5281" s="294"/>
      <c r="I5281" s="294"/>
      <c r="J5281" s="294"/>
      <c r="L5281" s="97"/>
      <c r="M5281" s="97"/>
      <c r="N5281" s="97"/>
    </row>
    <row r="5282" spans="8:14" x14ac:dyDescent="0.25">
      <c r="H5282" s="294"/>
      <c r="I5282" s="294"/>
      <c r="J5282" s="294"/>
      <c r="L5282" s="97"/>
      <c r="M5282" s="97"/>
      <c r="N5282" s="97"/>
    </row>
    <row r="5283" spans="8:14" x14ac:dyDescent="0.25">
      <c r="H5283" s="294"/>
      <c r="I5283" s="294"/>
      <c r="J5283" s="294"/>
      <c r="L5283" s="97"/>
      <c r="M5283" s="97"/>
      <c r="N5283" s="97"/>
    </row>
    <row r="5284" spans="8:14" x14ac:dyDescent="0.25">
      <c r="H5284" s="294"/>
      <c r="I5284" s="294"/>
      <c r="J5284" s="294"/>
      <c r="L5284" s="97"/>
      <c r="M5284" s="97"/>
      <c r="N5284" s="97"/>
    </row>
    <row r="5285" spans="8:14" x14ac:dyDescent="0.25">
      <c r="H5285" s="294"/>
      <c r="I5285" s="294"/>
      <c r="J5285" s="294"/>
      <c r="L5285" s="97"/>
      <c r="M5285" s="97"/>
      <c r="N5285" s="97"/>
    </row>
    <row r="5286" spans="8:14" x14ac:dyDescent="0.25">
      <c r="H5286" s="294"/>
      <c r="I5286" s="294"/>
      <c r="J5286" s="294"/>
      <c r="L5286" s="97"/>
      <c r="M5286" s="97"/>
      <c r="N5286" s="97"/>
    </row>
    <row r="5287" spans="8:14" x14ac:dyDescent="0.25">
      <c r="H5287" s="294"/>
      <c r="I5287" s="294"/>
      <c r="J5287" s="294"/>
      <c r="L5287" s="97"/>
      <c r="M5287" s="97"/>
      <c r="N5287" s="97"/>
    </row>
    <row r="5288" spans="8:14" x14ac:dyDescent="0.25">
      <c r="H5288" s="294"/>
      <c r="I5288" s="294"/>
      <c r="J5288" s="294"/>
      <c r="L5288" s="97"/>
      <c r="M5288" s="97"/>
      <c r="N5288" s="97"/>
    </row>
    <row r="5289" spans="8:14" x14ac:dyDescent="0.25">
      <c r="H5289" s="294"/>
      <c r="I5289" s="294"/>
      <c r="J5289" s="294"/>
      <c r="L5289" s="97"/>
      <c r="M5289" s="97"/>
      <c r="N5289" s="97"/>
    </row>
    <row r="5290" spans="8:14" x14ac:dyDescent="0.25">
      <c r="H5290" s="294"/>
      <c r="I5290" s="294"/>
      <c r="J5290" s="294"/>
      <c r="L5290" s="97"/>
      <c r="M5290" s="97"/>
      <c r="N5290" s="97"/>
    </row>
    <row r="5291" spans="8:14" x14ac:dyDescent="0.25">
      <c r="H5291" s="294"/>
      <c r="I5291" s="294"/>
      <c r="J5291" s="294"/>
      <c r="L5291" s="97"/>
      <c r="M5291" s="97"/>
      <c r="N5291" s="97"/>
    </row>
    <row r="5292" spans="8:14" x14ac:dyDescent="0.25">
      <c r="H5292" s="294"/>
      <c r="I5292" s="294"/>
      <c r="J5292" s="294"/>
      <c r="L5292" s="97"/>
      <c r="M5292" s="97"/>
      <c r="N5292" s="97"/>
    </row>
    <row r="5293" spans="8:14" x14ac:dyDescent="0.25">
      <c r="H5293" s="294"/>
      <c r="I5293" s="294"/>
      <c r="J5293" s="294"/>
      <c r="L5293" s="97"/>
      <c r="M5293" s="97"/>
      <c r="N5293" s="97"/>
    </row>
    <row r="5294" spans="8:14" x14ac:dyDescent="0.25">
      <c r="H5294" s="294"/>
      <c r="I5294" s="294"/>
      <c r="J5294" s="294"/>
      <c r="L5294" s="97"/>
      <c r="M5294" s="97"/>
      <c r="N5294" s="97"/>
    </row>
    <row r="5295" spans="8:14" x14ac:dyDescent="0.25">
      <c r="H5295" s="294"/>
      <c r="I5295" s="294"/>
      <c r="J5295" s="294"/>
      <c r="L5295" s="97"/>
      <c r="M5295" s="97"/>
      <c r="N5295" s="97"/>
    </row>
    <row r="5296" spans="8:14" x14ac:dyDescent="0.25">
      <c r="H5296" s="294"/>
      <c r="I5296" s="294"/>
      <c r="J5296" s="294"/>
      <c r="L5296" s="97"/>
      <c r="M5296" s="97"/>
      <c r="N5296" s="97"/>
    </row>
    <row r="5297" spans="8:14" x14ac:dyDescent="0.25">
      <c r="H5297" s="294"/>
      <c r="I5297" s="294"/>
      <c r="J5297" s="294"/>
      <c r="L5297" s="97"/>
      <c r="M5297" s="97"/>
      <c r="N5297" s="97"/>
    </row>
    <row r="5298" spans="8:14" x14ac:dyDescent="0.25">
      <c r="H5298" s="294"/>
      <c r="I5298" s="294"/>
      <c r="J5298" s="294"/>
      <c r="L5298" s="97"/>
      <c r="M5298" s="97"/>
      <c r="N5298" s="97"/>
    </row>
    <row r="5299" spans="8:14" x14ac:dyDescent="0.25">
      <c r="H5299" s="294"/>
      <c r="I5299" s="294"/>
      <c r="J5299" s="294"/>
      <c r="L5299" s="97"/>
      <c r="M5299" s="97"/>
      <c r="N5299" s="97"/>
    </row>
    <row r="5300" spans="8:14" x14ac:dyDescent="0.25">
      <c r="H5300" s="294"/>
      <c r="I5300" s="294"/>
      <c r="J5300" s="294"/>
      <c r="L5300" s="97"/>
      <c r="M5300" s="97"/>
      <c r="N5300" s="97"/>
    </row>
    <row r="5301" spans="8:14" x14ac:dyDescent="0.25">
      <c r="H5301" s="294"/>
      <c r="I5301" s="294"/>
      <c r="J5301" s="294"/>
      <c r="L5301" s="97"/>
      <c r="M5301" s="97"/>
      <c r="N5301" s="97"/>
    </row>
    <row r="5302" spans="8:14" x14ac:dyDescent="0.25">
      <c r="H5302" s="294"/>
      <c r="I5302" s="294"/>
      <c r="J5302" s="294"/>
      <c r="L5302" s="97"/>
      <c r="M5302" s="97"/>
      <c r="N5302" s="97"/>
    </row>
    <row r="5303" spans="8:14" x14ac:dyDescent="0.25">
      <c r="H5303" s="294"/>
      <c r="I5303" s="294"/>
      <c r="J5303" s="294"/>
      <c r="L5303" s="97"/>
      <c r="M5303" s="97"/>
      <c r="N5303" s="97"/>
    </row>
    <row r="5304" spans="8:14" x14ac:dyDescent="0.25">
      <c r="H5304" s="294"/>
      <c r="I5304" s="294"/>
      <c r="J5304" s="294"/>
      <c r="L5304" s="97"/>
      <c r="M5304" s="97"/>
      <c r="N5304" s="97"/>
    </row>
    <row r="5305" spans="8:14" x14ac:dyDescent="0.25">
      <c r="H5305" s="294"/>
      <c r="I5305" s="294"/>
      <c r="J5305" s="294"/>
      <c r="L5305" s="97"/>
      <c r="M5305" s="97"/>
      <c r="N5305" s="97"/>
    </row>
    <row r="5306" spans="8:14" x14ac:dyDescent="0.25">
      <c r="H5306" s="294"/>
      <c r="I5306" s="294"/>
      <c r="J5306" s="294"/>
      <c r="L5306" s="97"/>
      <c r="M5306" s="97"/>
      <c r="N5306" s="97"/>
    </row>
    <row r="5307" spans="8:14" x14ac:dyDescent="0.25">
      <c r="H5307" s="294"/>
      <c r="I5307" s="294"/>
      <c r="J5307" s="294"/>
      <c r="L5307" s="97"/>
      <c r="M5307" s="97"/>
      <c r="N5307" s="97"/>
    </row>
    <row r="5308" spans="8:14" x14ac:dyDescent="0.25">
      <c r="H5308" s="294"/>
      <c r="I5308" s="294"/>
      <c r="J5308" s="294"/>
      <c r="L5308" s="97"/>
      <c r="M5308" s="97"/>
      <c r="N5308" s="97"/>
    </row>
    <row r="5309" spans="8:14" x14ac:dyDescent="0.25">
      <c r="H5309" s="294"/>
      <c r="I5309" s="294"/>
      <c r="J5309" s="294"/>
      <c r="L5309" s="97"/>
      <c r="M5309" s="97"/>
      <c r="N5309" s="97"/>
    </row>
    <row r="5310" spans="8:14" x14ac:dyDescent="0.25">
      <c r="H5310" s="294"/>
      <c r="I5310" s="294"/>
      <c r="J5310" s="294"/>
      <c r="L5310" s="97"/>
      <c r="M5310" s="97"/>
      <c r="N5310" s="97"/>
    </row>
    <row r="5311" spans="8:14" x14ac:dyDescent="0.25">
      <c r="H5311" s="294"/>
      <c r="I5311" s="294"/>
      <c r="J5311" s="294"/>
      <c r="L5311" s="97"/>
      <c r="M5311" s="97"/>
      <c r="N5311" s="97"/>
    </row>
    <row r="5312" spans="8:14" x14ac:dyDescent="0.25">
      <c r="H5312" s="294"/>
      <c r="I5312" s="294"/>
      <c r="J5312" s="294"/>
      <c r="L5312" s="97"/>
      <c r="M5312" s="97"/>
      <c r="N5312" s="97"/>
    </row>
    <row r="5313" spans="8:14" x14ac:dyDescent="0.25">
      <c r="H5313" s="294"/>
      <c r="I5313" s="294"/>
      <c r="J5313" s="294"/>
      <c r="L5313" s="97"/>
      <c r="M5313" s="97"/>
      <c r="N5313" s="97"/>
    </row>
    <row r="5314" spans="8:14" x14ac:dyDescent="0.25">
      <c r="H5314" s="294"/>
      <c r="I5314" s="294"/>
      <c r="J5314" s="294"/>
      <c r="L5314" s="97"/>
      <c r="M5314" s="97"/>
      <c r="N5314" s="97"/>
    </row>
    <row r="5315" spans="8:14" x14ac:dyDescent="0.25">
      <c r="H5315" s="294"/>
      <c r="I5315" s="294"/>
      <c r="J5315" s="294"/>
      <c r="L5315" s="97"/>
      <c r="M5315" s="97"/>
      <c r="N5315" s="97"/>
    </row>
    <row r="5316" spans="8:14" x14ac:dyDescent="0.25">
      <c r="H5316" s="294"/>
      <c r="I5316" s="294"/>
      <c r="J5316" s="294"/>
      <c r="L5316" s="97"/>
      <c r="M5316" s="97"/>
      <c r="N5316" s="97"/>
    </row>
    <row r="5317" spans="8:14" x14ac:dyDescent="0.25">
      <c r="H5317" s="294"/>
      <c r="I5317" s="294"/>
      <c r="J5317" s="294"/>
      <c r="L5317" s="97"/>
      <c r="M5317" s="97"/>
      <c r="N5317" s="97"/>
    </row>
    <row r="5318" spans="8:14" x14ac:dyDescent="0.25">
      <c r="H5318" s="294"/>
      <c r="I5318" s="294"/>
      <c r="J5318" s="294"/>
      <c r="L5318" s="97"/>
      <c r="M5318" s="97"/>
      <c r="N5318" s="97"/>
    </row>
    <row r="5319" spans="8:14" x14ac:dyDescent="0.25">
      <c r="H5319" s="294"/>
      <c r="I5319" s="294"/>
      <c r="J5319" s="294"/>
      <c r="L5319" s="97"/>
      <c r="M5319" s="97"/>
      <c r="N5319" s="97"/>
    </row>
    <row r="5320" spans="8:14" x14ac:dyDescent="0.25">
      <c r="H5320" s="294"/>
      <c r="I5320" s="294"/>
      <c r="J5320" s="294"/>
      <c r="L5320" s="97"/>
      <c r="M5320" s="97"/>
      <c r="N5320" s="97"/>
    </row>
    <row r="5321" spans="8:14" x14ac:dyDescent="0.25">
      <c r="H5321" s="294"/>
      <c r="I5321" s="294"/>
      <c r="J5321" s="294"/>
      <c r="L5321" s="97"/>
      <c r="M5321" s="97"/>
      <c r="N5321" s="97"/>
    </row>
    <row r="5322" spans="8:14" x14ac:dyDescent="0.25">
      <c r="H5322" s="294"/>
      <c r="I5322" s="294"/>
      <c r="J5322" s="294"/>
      <c r="L5322" s="97"/>
      <c r="M5322" s="97"/>
      <c r="N5322" s="97"/>
    </row>
    <row r="5323" spans="8:14" x14ac:dyDescent="0.25">
      <c r="H5323" s="294"/>
      <c r="I5323" s="294"/>
      <c r="J5323" s="294"/>
      <c r="L5323" s="97"/>
      <c r="M5323" s="97"/>
      <c r="N5323" s="97"/>
    </row>
    <row r="5324" spans="8:14" x14ac:dyDescent="0.25">
      <c r="H5324" s="294"/>
      <c r="I5324" s="294"/>
      <c r="J5324" s="294"/>
      <c r="L5324" s="97"/>
      <c r="M5324" s="97"/>
      <c r="N5324" s="97"/>
    </row>
    <row r="5325" spans="8:14" x14ac:dyDescent="0.25">
      <c r="H5325" s="294"/>
      <c r="I5325" s="294"/>
      <c r="J5325" s="294"/>
      <c r="L5325" s="97"/>
      <c r="M5325" s="97"/>
      <c r="N5325" s="97"/>
    </row>
    <row r="5326" spans="8:14" x14ac:dyDescent="0.25">
      <c r="H5326" s="294"/>
      <c r="I5326" s="294"/>
      <c r="J5326" s="294"/>
      <c r="L5326" s="97"/>
      <c r="M5326" s="97"/>
      <c r="N5326" s="97"/>
    </row>
    <row r="5327" spans="8:14" x14ac:dyDescent="0.25">
      <c r="H5327" s="294"/>
      <c r="I5327" s="294"/>
      <c r="J5327" s="294"/>
      <c r="L5327" s="97"/>
      <c r="M5327" s="97"/>
      <c r="N5327" s="97"/>
    </row>
    <row r="5328" spans="8:14" x14ac:dyDescent="0.25">
      <c r="H5328" s="294"/>
      <c r="I5328" s="294"/>
      <c r="J5328" s="294"/>
      <c r="L5328" s="97"/>
      <c r="M5328" s="97"/>
      <c r="N5328" s="97"/>
    </row>
    <row r="5329" spans="8:14" x14ac:dyDescent="0.25">
      <c r="H5329" s="294"/>
      <c r="I5329" s="294"/>
      <c r="J5329" s="294"/>
      <c r="L5329" s="97"/>
      <c r="M5329" s="97"/>
      <c r="N5329" s="97"/>
    </row>
    <row r="5330" spans="8:14" x14ac:dyDescent="0.25">
      <c r="H5330" s="294"/>
      <c r="I5330" s="294"/>
      <c r="J5330" s="294"/>
      <c r="L5330" s="97"/>
      <c r="M5330" s="97"/>
      <c r="N5330" s="97"/>
    </row>
    <row r="5331" spans="8:14" x14ac:dyDescent="0.25">
      <c r="H5331" s="294"/>
      <c r="I5331" s="294"/>
      <c r="J5331" s="294"/>
      <c r="L5331" s="97"/>
      <c r="M5331" s="97"/>
      <c r="N5331" s="97"/>
    </row>
    <row r="5332" spans="8:14" x14ac:dyDescent="0.25">
      <c r="H5332" s="294"/>
      <c r="I5332" s="294"/>
      <c r="J5332" s="294"/>
      <c r="L5332" s="97"/>
      <c r="M5332" s="97"/>
      <c r="N5332" s="97"/>
    </row>
    <row r="5333" spans="8:14" x14ac:dyDescent="0.25">
      <c r="H5333" s="294"/>
      <c r="I5333" s="294"/>
      <c r="J5333" s="294"/>
      <c r="L5333" s="97"/>
      <c r="M5333" s="97"/>
      <c r="N5333" s="97"/>
    </row>
    <row r="5334" spans="8:14" x14ac:dyDescent="0.25">
      <c r="H5334" s="294"/>
      <c r="I5334" s="294"/>
      <c r="J5334" s="294"/>
      <c r="L5334" s="97"/>
      <c r="M5334" s="97"/>
      <c r="N5334" s="97"/>
    </row>
    <row r="5335" spans="8:14" x14ac:dyDescent="0.25">
      <c r="H5335" s="294"/>
      <c r="I5335" s="294"/>
      <c r="J5335" s="294"/>
      <c r="L5335" s="97"/>
      <c r="M5335" s="97"/>
      <c r="N5335" s="97"/>
    </row>
    <row r="5336" spans="8:14" x14ac:dyDescent="0.25">
      <c r="H5336" s="294"/>
      <c r="I5336" s="294"/>
      <c r="J5336" s="294"/>
      <c r="L5336" s="97"/>
      <c r="M5336" s="97"/>
      <c r="N5336" s="97"/>
    </row>
    <row r="5337" spans="8:14" x14ac:dyDescent="0.25">
      <c r="H5337" s="294"/>
      <c r="I5337" s="294"/>
      <c r="J5337" s="294"/>
      <c r="L5337" s="97"/>
      <c r="M5337" s="97"/>
      <c r="N5337" s="97"/>
    </row>
    <row r="5338" spans="8:14" x14ac:dyDescent="0.25">
      <c r="H5338" s="294"/>
      <c r="I5338" s="294"/>
      <c r="J5338" s="294"/>
      <c r="L5338" s="97"/>
      <c r="M5338" s="97"/>
      <c r="N5338" s="97"/>
    </row>
    <row r="5339" spans="8:14" x14ac:dyDescent="0.25">
      <c r="H5339" s="294"/>
      <c r="I5339" s="294"/>
      <c r="J5339" s="294"/>
      <c r="L5339" s="97"/>
      <c r="M5339" s="97"/>
      <c r="N5339" s="97"/>
    </row>
    <row r="5340" spans="8:14" x14ac:dyDescent="0.25">
      <c r="H5340" s="294"/>
      <c r="I5340" s="294"/>
      <c r="J5340" s="294"/>
      <c r="L5340" s="97"/>
      <c r="M5340" s="97"/>
      <c r="N5340" s="97"/>
    </row>
    <row r="5341" spans="8:14" x14ac:dyDescent="0.25">
      <c r="H5341" s="294"/>
      <c r="I5341" s="294"/>
      <c r="J5341" s="294"/>
      <c r="L5341" s="97"/>
      <c r="M5341" s="97"/>
      <c r="N5341" s="97"/>
    </row>
    <row r="5342" spans="8:14" x14ac:dyDescent="0.25">
      <c r="H5342" s="294"/>
      <c r="I5342" s="294"/>
      <c r="J5342" s="294"/>
      <c r="L5342" s="97"/>
      <c r="M5342" s="97"/>
      <c r="N5342" s="97"/>
    </row>
    <row r="5343" spans="8:14" x14ac:dyDescent="0.25">
      <c r="H5343" s="294"/>
      <c r="I5343" s="294"/>
      <c r="J5343" s="294"/>
      <c r="L5343" s="97"/>
      <c r="M5343" s="97"/>
      <c r="N5343" s="97"/>
    </row>
    <row r="5344" spans="8:14" x14ac:dyDescent="0.25">
      <c r="H5344" s="294"/>
      <c r="I5344" s="294"/>
      <c r="J5344" s="294"/>
      <c r="L5344" s="97"/>
      <c r="M5344" s="97"/>
      <c r="N5344" s="97"/>
    </row>
    <row r="5345" spans="8:14" x14ac:dyDescent="0.25">
      <c r="H5345" s="294"/>
      <c r="I5345" s="294"/>
      <c r="J5345" s="294"/>
      <c r="L5345" s="97"/>
      <c r="M5345" s="97"/>
      <c r="N5345" s="97"/>
    </row>
    <row r="5346" spans="8:14" x14ac:dyDescent="0.25">
      <c r="H5346" s="294"/>
      <c r="I5346" s="294"/>
      <c r="J5346" s="294"/>
      <c r="L5346" s="97"/>
      <c r="M5346" s="97"/>
      <c r="N5346" s="97"/>
    </row>
    <row r="5347" spans="8:14" x14ac:dyDescent="0.25">
      <c r="H5347" s="294"/>
      <c r="I5347" s="294"/>
      <c r="J5347" s="294"/>
      <c r="L5347" s="97"/>
      <c r="M5347" s="97"/>
      <c r="N5347" s="97"/>
    </row>
    <row r="5348" spans="8:14" x14ac:dyDescent="0.25">
      <c r="H5348" s="294"/>
      <c r="I5348" s="294"/>
      <c r="J5348" s="294"/>
      <c r="L5348" s="97"/>
      <c r="M5348" s="97"/>
      <c r="N5348" s="97"/>
    </row>
    <row r="5349" spans="8:14" x14ac:dyDescent="0.25">
      <c r="H5349" s="294"/>
      <c r="I5349" s="294"/>
      <c r="J5349" s="294"/>
      <c r="L5349" s="97"/>
      <c r="M5349" s="97"/>
      <c r="N5349" s="97"/>
    </row>
    <row r="5350" spans="8:14" x14ac:dyDescent="0.25">
      <c r="H5350" s="294"/>
      <c r="I5350" s="294"/>
      <c r="J5350" s="294"/>
      <c r="L5350" s="97"/>
      <c r="M5350" s="97"/>
      <c r="N5350" s="97"/>
    </row>
    <row r="5351" spans="8:14" x14ac:dyDescent="0.25">
      <c r="H5351" s="294"/>
      <c r="I5351" s="294"/>
      <c r="J5351" s="294"/>
      <c r="L5351" s="97"/>
      <c r="M5351" s="97"/>
      <c r="N5351" s="97"/>
    </row>
    <row r="5352" spans="8:14" x14ac:dyDescent="0.25">
      <c r="H5352" s="294"/>
      <c r="I5352" s="294"/>
      <c r="J5352" s="294"/>
      <c r="L5352" s="97"/>
      <c r="M5352" s="97"/>
      <c r="N5352" s="97"/>
    </row>
    <row r="5353" spans="8:14" x14ac:dyDescent="0.25">
      <c r="H5353" s="294"/>
      <c r="I5353" s="294"/>
      <c r="J5353" s="294"/>
      <c r="L5353" s="97"/>
      <c r="M5353" s="97"/>
      <c r="N5353" s="97"/>
    </row>
    <row r="5354" spans="8:14" x14ac:dyDescent="0.25">
      <c r="H5354" s="294"/>
      <c r="I5354" s="294"/>
      <c r="J5354" s="294"/>
      <c r="L5354" s="97"/>
      <c r="M5354" s="97"/>
      <c r="N5354" s="97"/>
    </row>
    <row r="5355" spans="8:14" x14ac:dyDescent="0.25">
      <c r="H5355" s="294"/>
      <c r="I5355" s="294"/>
      <c r="J5355" s="294"/>
      <c r="L5355" s="97"/>
      <c r="M5355" s="97"/>
      <c r="N5355" s="97"/>
    </row>
    <row r="5356" spans="8:14" x14ac:dyDescent="0.25">
      <c r="H5356" s="294"/>
      <c r="I5356" s="294"/>
      <c r="J5356" s="294"/>
      <c r="L5356" s="97"/>
      <c r="M5356" s="97"/>
      <c r="N5356" s="97"/>
    </row>
    <row r="5357" spans="8:14" x14ac:dyDescent="0.25">
      <c r="H5357" s="294"/>
      <c r="I5357" s="294"/>
      <c r="J5357" s="294"/>
      <c r="L5357" s="97"/>
      <c r="M5357" s="97"/>
      <c r="N5357" s="97"/>
    </row>
    <row r="5358" spans="8:14" x14ac:dyDescent="0.25">
      <c r="H5358" s="294"/>
      <c r="I5358" s="294"/>
      <c r="J5358" s="294"/>
      <c r="L5358" s="97"/>
      <c r="M5358" s="97"/>
      <c r="N5358" s="97"/>
    </row>
    <row r="5359" spans="8:14" x14ac:dyDescent="0.25">
      <c r="H5359" s="294"/>
      <c r="I5359" s="294"/>
      <c r="J5359" s="294"/>
      <c r="L5359" s="97"/>
      <c r="M5359" s="97"/>
      <c r="N5359" s="97"/>
    </row>
    <row r="5360" spans="8:14" x14ac:dyDescent="0.25">
      <c r="H5360" s="294"/>
      <c r="I5360" s="294"/>
      <c r="J5360" s="294"/>
      <c r="L5360" s="97"/>
      <c r="M5360" s="97"/>
      <c r="N5360" s="97"/>
    </row>
    <row r="5361" spans="8:14" x14ac:dyDescent="0.25">
      <c r="H5361" s="294"/>
      <c r="I5361" s="294"/>
      <c r="J5361" s="294"/>
      <c r="L5361" s="97"/>
      <c r="M5361" s="97"/>
      <c r="N5361" s="97"/>
    </row>
    <row r="5362" spans="8:14" x14ac:dyDescent="0.25">
      <c r="H5362" s="294"/>
      <c r="I5362" s="294"/>
      <c r="J5362" s="294"/>
      <c r="L5362" s="97"/>
      <c r="M5362" s="97"/>
      <c r="N5362" s="97"/>
    </row>
    <row r="5363" spans="8:14" x14ac:dyDescent="0.25">
      <c r="H5363" s="294"/>
      <c r="I5363" s="294"/>
      <c r="J5363" s="294"/>
      <c r="L5363" s="97"/>
      <c r="M5363" s="97"/>
      <c r="N5363" s="97"/>
    </row>
    <row r="5364" spans="8:14" x14ac:dyDescent="0.25">
      <c r="H5364" s="294"/>
      <c r="I5364" s="294"/>
      <c r="J5364" s="294"/>
      <c r="L5364" s="97"/>
      <c r="M5364" s="97"/>
      <c r="N5364" s="97"/>
    </row>
    <row r="5365" spans="8:14" x14ac:dyDescent="0.25">
      <c r="H5365" s="294"/>
      <c r="I5365" s="294"/>
      <c r="J5365" s="294"/>
      <c r="L5365" s="97"/>
      <c r="M5365" s="97"/>
      <c r="N5365" s="97"/>
    </row>
    <row r="5366" spans="8:14" x14ac:dyDescent="0.25">
      <c r="H5366" s="294"/>
      <c r="I5366" s="294"/>
      <c r="J5366" s="294"/>
      <c r="L5366" s="97"/>
      <c r="M5366" s="97"/>
      <c r="N5366" s="97"/>
    </row>
    <row r="5367" spans="8:14" x14ac:dyDescent="0.25">
      <c r="H5367" s="294"/>
      <c r="I5367" s="294"/>
      <c r="J5367" s="294"/>
      <c r="L5367" s="97"/>
      <c r="M5367" s="97"/>
      <c r="N5367" s="97"/>
    </row>
    <row r="5368" spans="8:14" x14ac:dyDescent="0.25">
      <c r="H5368" s="294"/>
      <c r="I5368" s="294"/>
      <c r="J5368" s="294"/>
      <c r="L5368" s="97"/>
      <c r="M5368" s="97"/>
      <c r="N5368" s="97"/>
    </row>
    <row r="5369" spans="8:14" x14ac:dyDescent="0.25">
      <c r="H5369" s="294"/>
      <c r="I5369" s="294"/>
      <c r="J5369" s="294"/>
      <c r="L5369" s="97"/>
      <c r="M5369" s="97"/>
      <c r="N5369" s="97"/>
    </row>
    <row r="5370" spans="8:14" x14ac:dyDescent="0.25">
      <c r="H5370" s="294"/>
      <c r="I5370" s="294"/>
      <c r="J5370" s="294"/>
      <c r="L5370" s="97"/>
      <c r="M5370" s="97"/>
      <c r="N5370" s="97"/>
    </row>
    <row r="5371" spans="8:14" x14ac:dyDescent="0.25">
      <c r="H5371" s="294"/>
      <c r="I5371" s="294"/>
      <c r="J5371" s="294"/>
      <c r="L5371" s="97"/>
      <c r="M5371" s="97"/>
      <c r="N5371" s="97"/>
    </row>
    <row r="5372" spans="8:14" x14ac:dyDescent="0.25">
      <c r="H5372" s="294"/>
      <c r="I5372" s="294"/>
      <c r="J5372" s="294"/>
      <c r="L5372" s="97"/>
      <c r="M5372" s="97"/>
      <c r="N5372" s="97"/>
    </row>
    <row r="5373" spans="8:14" x14ac:dyDescent="0.25">
      <c r="H5373" s="294"/>
      <c r="I5373" s="294"/>
      <c r="J5373" s="294"/>
      <c r="L5373" s="97"/>
      <c r="M5373" s="97"/>
      <c r="N5373" s="97"/>
    </row>
    <row r="5374" spans="8:14" x14ac:dyDescent="0.25">
      <c r="H5374" s="294"/>
      <c r="I5374" s="294"/>
      <c r="J5374" s="294"/>
      <c r="L5374" s="97"/>
      <c r="M5374" s="97"/>
      <c r="N5374" s="97"/>
    </row>
    <row r="5375" spans="8:14" x14ac:dyDescent="0.25">
      <c r="H5375" s="294"/>
      <c r="I5375" s="294"/>
      <c r="J5375" s="294"/>
      <c r="L5375" s="97"/>
      <c r="M5375" s="97"/>
      <c r="N5375" s="97"/>
    </row>
    <row r="5376" spans="8:14" x14ac:dyDescent="0.25">
      <c r="H5376" s="294"/>
      <c r="I5376" s="294"/>
      <c r="J5376" s="294"/>
      <c r="L5376" s="97"/>
      <c r="M5376" s="97"/>
      <c r="N5376" s="97"/>
    </row>
    <row r="5377" spans="8:14" x14ac:dyDescent="0.25">
      <c r="H5377" s="294"/>
      <c r="I5377" s="294"/>
      <c r="J5377" s="294"/>
      <c r="L5377" s="97"/>
      <c r="M5377" s="97"/>
      <c r="N5377" s="97"/>
    </row>
    <row r="5378" spans="8:14" x14ac:dyDescent="0.25">
      <c r="H5378" s="294"/>
      <c r="I5378" s="294"/>
      <c r="J5378" s="294"/>
      <c r="L5378" s="97"/>
      <c r="M5378" s="97"/>
      <c r="N5378" s="97"/>
    </row>
    <row r="5379" spans="8:14" x14ac:dyDescent="0.25">
      <c r="H5379" s="294"/>
      <c r="I5379" s="294"/>
      <c r="J5379" s="294"/>
      <c r="L5379" s="97"/>
      <c r="M5379" s="97"/>
      <c r="N5379" s="97"/>
    </row>
    <row r="5380" spans="8:14" x14ac:dyDescent="0.25">
      <c r="H5380" s="294"/>
      <c r="I5380" s="294"/>
      <c r="J5380" s="294"/>
      <c r="L5380" s="97"/>
      <c r="M5380" s="97"/>
      <c r="N5380" s="97"/>
    </row>
    <row r="5381" spans="8:14" x14ac:dyDescent="0.25">
      <c r="H5381" s="294"/>
      <c r="I5381" s="294"/>
      <c r="J5381" s="294"/>
      <c r="L5381" s="97"/>
      <c r="M5381" s="97"/>
      <c r="N5381" s="97"/>
    </row>
    <row r="5382" spans="8:14" x14ac:dyDescent="0.25">
      <c r="H5382" s="294"/>
      <c r="I5382" s="294"/>
      <c r="J5382" s="294"/>
      <c r="L5382" s="97"/>
      <c r="M5382" s="97"/>
      <c r="N5382" s="97"/>
    </row>
    <row r="5383" spans="8:14" x14ac:dyDescent="0.25">
      <c r="H5383" s="294"/>
      <c r="I5383" s="294"/>
      <c r="J5383" s="294"/>
      <c r="L5383" s="97"/>
      <c r="M5383" s="97"/>
      <c r="N5383" s="97"/>
    </row>
    <row r="5384" spans="8:14" x14ac:dyDescent="0.25">
      <c r="H5384" s="294"/>
      <c r="I5384" s="294"/>
      <c r="J5384" s="294"/>
      <c r="L5384" s="97"/>
      <c r="M5384" s="97"/>
      <c r="N5384" s="97"/>
    </row>
    <row r="5385" spans="8:14" x14ac:dyDescent="0.25">
      <c r="H5385" s="294"/>
      <c r="I5385" s="294"/>
      <c r="J5385" s="294"/>
      <c r="L5385" s="97"/>
      <c r="M5385" s="97"/>
      <c r="N5385" s="97"/>
    </row>
    <row r="5386" spans="8:14" x14ac:dyDescent="0.25">
      <c r="H5386" s="294"/>
      <c r="I5386" s="294"/>
      <c r="J5386" s="294"/>
      <c r="L5386" s="97"/>
      <c r="M5386" s="97"/>
      <c r="N5386" s="97"/>
    </row>
    <row r="5387" spans="8:14" x14ac:dyDescent="0.25">
      <c r="H5387" s="294"/>
      <c r="I5387" s="294"/>
      <c r="J5387" s="294"/>
      <c r="L5387" s="97"/>
      <c r="M5387" s="97"/>
      <c r="N5387" s="97"/>
    </row>
    <row r="5388" spans="8:14" x14ac:dyDescent="0.25">
      <c r="H5388" s="294"/>
      <c r="I5388" s="294"/>
      <c r="J5388" s="294"/>
      <c r="L5388" s="97"/>
      <c r="M5388" s="97"/>
      <c r="N5388" s="97"/>
    </row>
    <row r="5389" spans="8:14" x14ac:dyDescent="0.25">
      <c r="H5389" s="294"/>
      <c r="I5389" s="294"/>
      <c r="J5389" s="294"/>
      <c r="L5389" s="97"/>
      <c r="M5389" s="97"/>
      <c r="N5389" s="97"/>
    </row>
    <row r="5390" spans="8:14" x14ac:dyDescent="0.25">
      <c r="H5390" s="294"/>
      <c r="I5390" s="294"/>
      <c r="J5390" s="294"/>
      <c r="L5390" s="97"/>
      <c r="M5390" s="97"/>
      <c r="N5390" s="97"/>
    </row>
    <row r="5391" spans="8:14" x14ac:dyDescent="0.25">
      <c r="H5391" s="294"/>
      <c r="I5391" s="294"/>
      <c r="J5391" s="294"/>
      <c r="L5391" s="97"/>
      <c r="M5391" s="97"/>
      <c r="N5391" s="97"/>
    </row>
    <row r="5392" spans="8:14" x14ac:dyDescent="0.25">
      <c r="H5392" s="294"/>
      <c r="I5392" s="294"/>
      <c r="J5392" s="294"/>
      <c r="L5392" s="97"/>
      <c r="M5392" s="97"/>
      <c r="N5392" s="97"/>
    </row>
    <row r="5393" spans="8:14" x14ac:dyDescent="0.25">
      <c r="H5393" s="294"/>
      <c r="I5393" s="294"/>
      <c r="J5393" s="294"/>
      <c r="L5393" s="97"/>
      <c r="M5393" s="97"/>
      <c r="N5393" s="97"/>
    </row>
    <row r="5394" spans="8:14" x14ac:dyDescent="0.25">
      <c r="H5394" s="294"/>
      <c r="I5394" s="294"/>
      <c r="J5394" s="294"/>
      <c r="L5394" s="97"/>
      <c r="M5394" s="97"/>
      <c r="N5394" s="97"/>
    </row>
    <row r="5395" spans="8:14" x14ac:dyDescent="0.25">
      <c r="H5395" s="294"/>
      <c r="I5395" s="294"/>
      <c r="J5395" s="294"/>
      <c r="L5395" s="97"/>
      <c r="M5395" s="97"/>
      <c r="N5395" s="97"/>
    </row>
    <row r="5396" spans="8:14" x14ac:dyDescent="0.25">
      <c r="H5396" s="294"/>
      <c r="I5396" s="294"/>
      <c r="J5396" s="294"/>
      <c r="L5396" s="97"/>
      <c r="M5396" s="97"/>
      <c r="N5396" s="97"/>
    </row>
    <row r="5397" spans="8:14" x14ac:dyDescent="0.25">
      <c r="H5397" s="294"/>
      <c r="I5397" s="294"/>
      <c r="J5397" s="294"/>
      <c r="L5397" s="97"/>
      <c r="M5397" s="97"/>
      <c r="N5397" s="97"/>
    </row>
    <row r="5398" spans="8:14" x14ac:dyDescent="0.25">
      <c r="H5398" s="294"/>
      <c r="I5398" s="294"/>
      <c r="J5398" s="294"/>
      <c r="L5398" s="97"/>
      <c r="M5398" s="97"/>
      <c r="N5398" s="97"/>
    </row>
    <row r="5399" spans="8:14" x14ac:dyDescent="0.25">
      <c r="H5399" s="294"/>
      <c r="I5399" s="294"/>
      <c r="J5399" s="294"/>
      <c r="L5399" s="97"/>
      <c r="M5399" s="97"/>
      <c r="N5399" s="97"/>
    </row>
    <row r="5400" spans="8:14" x14ac:dyDescent="0.25">
      <c r="H5400" s="294"/>
      <c r="I5400" s="294"/>
      <c r="J5400" s="294"/>
      <c r="L5400" s="97"/>
      <c r="M5400" s="97"/>
      <c r="N5400" s="97"/>
    </row>
    <row r="5401" spans="8:14" x14ac:dyDescent="0.25">
      <c r="H5401" s="294"/>
      <c r="I5401" s="294"/>
      <c r="J5401" s="294"/>
      <c r="L5401" s="97"/>
      <c r="M5401" s="97"/>
      <c r="N5401" s="97"/>
    </row>
    <row r="5402" spans="8:14" x14ac:dyDescent="0.25">
      <c r="H5402" s="294"/>
      <c r="I5402" s="294"/>
      <c r="J5402" s="294"/>
      <c r="L5402" s="97"/>
      <c r="M5402" s="97"/>
      <c r="N5402" s="97"/>
    </row>
    <row r="5403" spans="8:14" x14ac:dyDescent="0.25">
      <c r="H5403" s="294"/>
      <c r="I5403" s="294"/>
      <c r="J5403" s="294"/>
      <c r="L5403" s="97"/>
      <c r="M5403" s="97"/>
      <c r="N5403" s="97"/>
    </row>
    <row r="5404" spans="8:14" x14ac:dyDescent="0.25">
      <c r="H5404" s="294"/>
      <c r="I5404" s="294"/>
      <c r="J5404" s="294"/>
      <c r="L5404" s="97"/>
      <c r="M5404" s="97"/>
      <c r="N5404" s="97"/>
    </row>
    <row r="5405" spans="8:14" x14ac:dyDescent="0.25">
      <c r="H5405" s="294"/>
      <c r="I5405" s="294"/>
      <c r="J5405" s="294"/>
      <c r="L5405" s="97"/>
      <c r="M5405" s="97"/>
      <c r="N5405" s="97"/>
    </row>
    <row r="5406" spans="8:14" x14ac:dyDescent="0.25">
      <c r="H5406" s="294"/>
      <c r="I5406" s="294"/>
      <c r="J5406" s="294"/>
      <c r="L5406" s="97"/>
      <c r="M5406" s="97"/>
      <c r="N5406" s="97"/>
    </row>
    <row r="5407" spans="8:14" x14ac:dyDescent="0.25">
      <c r="H5407" s="294"/>
      <c r="I5407" s="294"/>
      <c r="J5407" s="294"/>
      <c r="L5407" s="97"/>
      <c r="M5407" s="97"/>
      <c r="N5407" s="97"/>
    </row>
    <row r="5408" spans="8:14" x14ac:dyDescent="0.25">
      <c r="H5408" s="294"/>
      <c r="I5408" s="294"/>
      <c r="J5408" s="294"/>
      <c r="L5408" s="97"/>
      <c r="M5408" s="97"/>
      <c r="N5408" s="97"/>
    </row>
    <row r="5409" spans="8:14" x14ac:dyDescent="0.25">
      <c r="H5409" s="294"/>
      <c r="I5409" s="294"/>
      <c r="J5409" s="294"/>
      <c r="L5409" s="97"/>
      <c r="M5409" s="97"/>
      <c r="N5409" s="97"/>
    </row>
    <row r="5410" spans="8:14" x14ac:dyDescent="0.25">
      <c r="H5410" s="294"/>
      <c r="I5410" s="294"/>
      <c r="J5410" s="294"/>
      <c r="L5410" s="97"/>
      <c r="M5410" s="97"/>
      <c r="N5410" s="97"/>
    </row>
    <row r="5411" spans="8:14" x14ac:dyDescent="0.25">
      <c r="H5411" s="294"/>
      <c r="I5411" s="294"/>
      <c r="J5411" s="294"/>
      <c r="L5411" s="97"/>
      <c r="M5411" s="97"/>
      <c r="N5411" s="97"/>
    </row>
    <row r="5412" spans="8:14" x14ac:dyDescent="0.25">
      <c r="H5412" s="294"/>
      <c r="I5412" s="294"/>
      <c r="J5412" s="294"/>
      <c r="L5412" s="97"/>
      <c r="M5412" s="97"/>
      <c r="N5412" s="97"/>
    </row>
    <row r="5413" spans="8:14" x14ac:dyDescent="0.25">
      <c r="H5413" s="294"/>
      <c r="I5413" s="294"/>
      <c r="J5413" s="294"/>
      <c r="L5413" s="97"/>
      <c r="M5413" s="97"/>
      <c r="N5413" s="97"/>
    </row>
    <row r="5414" spans="8:14" x14ac:dyDescent="0.25">
      <c r="H5414" s="294"/>
      <c r="I5414" s="294"/>
      <c r="J5414" s="294"/>
      <c r="L5414" s="97"/>
      <c r="M5414" s="97"/>
      <c r="N5414" s="97"/>
    </row>
    <row r="5415" spans="8:14" x14ac:dyDescent="0.25">
      <c r="H5415" s="294"/>
      <c r="I5415" s="294"/>
      <c r="J5415" s="294"/>
      <c r="L5415" s="97"/>
      <c r="M5415" s="97"/>
      <c r="N5415" s="97"/>
    </row>
    <row r="5416" spans="8:14" x14ac:dyDescent="0.25">
      <c r="H5416" s="294"/>
      <c r="I5416" s="294"/>
      <c r="J5416" s="294"/>
      <c r="L5416" s="97"/>
      <c r="M5416" s="97"/>
      <c r="N5416" s="97"/>
    </row>
    <row r="5417" spans="8:14" x14ac:dyDescent="0.25">
      <c r="H5417" s="294"/>
      <c r="I5417" s="294"/>
      <c r="J5417" s="294"/>
      <c r="L5417" s="97"/>
      <c r="M5417" s="97"/>
      <c r="N5417" s="97"/>
    </row>
    <row r="5418" spans="8:14" x14ac:dyDescent="0.25">
      <c r="H5418" s="294"/>
      <c r="I5418" s="294"/>
      <c r="J5418" s="294"/>
      <c r="L5418" s="97"/>
      <c r="M5418" s="97"/>
      <c r="N5418" s="97"/>
    </row>
    <row r="5419" spans="8:14" x14ac:dyDescent="0.25">
      <c r="H5419" s="294"/>
      <c r="I5419" s="294"/>
      <c r="J5419" s="294"/>
      <c r="L5419" s="97"/>
      <c r="M5419" s="97"/>
      <c r="N5419" s="97"/>
    </row>
    <row r="5420" spans="8:14" x14ac:dyDescent="0.25">
      <c r="H5420" s="294"/>
      <c r="I5420" s="294"/>
      <c r="J5420" s="294"/>
      <c r="L5420" s="97"/>
      <c r="M5420" s="97"/>
      <c r="N5420" s="97"/>
    </row>
    <row r="5421" spans="8:14" x14ac:dyDescent="0.25">
      <c r="H5421" s="294"/>
      <c r="I5421" s="294"/>
      <c r="J5421" s="294"/>
      <c r="L5421" s="97"/>
      <c r="M5421" s="97"/>
      <c r="N5421" s="97"/>
    </row>
    <row r="5422" spans="8:14" x14ac:dyDescent="0.25">
      <c r="H5422" s="294"/>
      <c r="I5422" s="294"/>
      <c r="J5422" s="294"/>
      <c r="L5422" s="97"/>
      <c r="M5422" s="97"/>
      <c r="N5422" s="97"/>
    </row>
    <row r="5423" spans="8:14" x14ac:dyDescent="0.25">
      <c r="H5423" s="294"/>
      <c r="I5423" s="294"/>
      <c r="J5423" s="294"/>
      <c r="L5423" s="97"/>
      <c r="M5423" s="97"/>
      <c r="N5423" s="97"/>
    </row>
    <row r="5424" spans="8:14" x14ac:dyDescent="0.25">
      <c r="H5424" s="294"/>
      <c r="I5424" s="294"/>
      <c r="J5424" s="294"/>
      <c r="L5424" s="97"/>
      <c r="M5424" s="97"/>
      <c r="N5424" s="97"/>
    </row>
    <row r="5425" spans="8:14" x14ac:dyDescent="0.25">
      <c r="H5425" s="294"/>
      <c r="I5425" s="294"/>
      <c r="J5425" s="294"/>
      <c r="L5425" s="97"/>
      <c r="M5425" s="97"/>
      <c r="N5425" s="97"/>
    </row>
    <row r="5426" spans="8:14" x14ac:dyDescent="0.25">
      <c r="H5426" s="294"/>
      <c r="I5426" s="294"/>
      <c r="J5426" s="294"/>
      <c r="L5426" s="97"/>
      <c r="M5426" s="97"/>
      <c r="N5426" s="97"/>
    </row>
    <row r="5427" spans="8:14" x14ac:dyDescent="0.25">
      <c r="H5427" s="294"/>
      <c r="I5427" s="294"/>
      <c r="J5427" s="294"/>
      <c r="L5427" s="97"/>
      <c r="M5427" s="97"/>
      <c r="N5427" s="97"/>
    </row>
    <row r="5428" spans="8:14" x14ac:dyDescent="0.25">
      <c r="H5428" s="294"/>
      <c r="I5428" s="294"/>
      <c r="J5428" s="294"/>
      <c r="L5428" s="97"/>
      <c r="M5428" s="97"/>
      <c r="N5428" s="97"/>
    </row>
    <row r="5429" spans="8:14" x14ac:dyDescent="0.25">
      <c r="H5429" s="294"/>
      <c r="I5429" s="294"/>
      <c r="J5429" s="294"/>
      <c r="L5429" s="97"/>
      <c r="M5429" s="97"/>
      <c r="N5429" s="97"/>
    </row>
    <row r="5430" spans="8:14" x14ac:dyDescent="0.25">
      <c r="H5430" s="294"/>
      <c r="I5430" s="294"/>
      <c r="J5430" s="294"/>
      <c r="L5430" s="97"/>
      <c r="M5430" s="97"/>
      <c r="N5430" s="97"/>
    </row>
    <row r="5431" spans="8:14" x14ac:dyDescent="0.25">
      <c r="H5431" s="294"/>
      <c r="I5431" s="294"/>
      <c r="J5431" s="294"/>
      <c r="L5431" s="97"/>
      <c r="M5431" s="97"/>
      <c r="N5431" s="97"/>
    </row>
    <row r="5432" spans="8:14" x14ac:dyDescent="0.25">
      <c r="H5432" s="294"/>
      <c r="I5432" s="294"/>
      <c r="J5432" s="294"/>
      <c r="L5432" s="97"/>
      <c r="M5432" s="97"/>
      <c r="N5432" s="97"/>
    </row>
    <row r="5433" spans="8:14" x14ac:dyDescent="0.25">
      <c r="H5433" s="294"/>
      <c r="I5433" s="294"/>
      <c r="J5433" s="294"/>
      <c r="L5433" s="97"/>
      <c r="M5433" s="97"/>
      <c r="N5433" s="97"/>
    </row>
    <row r="5434" spans="8:14" x14ac:dyDescent="0.25">
      <c r="H5434" s="294"/>
      <c r="I5434" s="294"/>
      <c r="J5434" s="294"/>
      <c r="L5434" s="97"/>
      <c r="M5434" s="97"/>
      <c r="N5434" s="97"/>
    </row>
    <row r="5435" spans="8:14" x14ac:dyDescent="0.25">
      <c r="H5435" s="294"/>
      <c r="I5435" s="294"/>
      <c r="J5435" s="294"/>
      <c r="L5435" s="97"/>
      <c r="M5435" s="97"/>
      <c r="N5435" s="97"/>
    </row>
    <row r="5436" spans="8:14" x14ac:dyDescent="0.25">
      <c r="H5436" s="294"/>
      <c r="I5436" s="294"/>
      <c r="J5436" s="294"/>
      <c r="L5436" s="97"/>
      <c r="M5436" s="97"/>
      <c r="N5436" s="97"/>
    </row>
    <row r="5437" spans="8:14" x14ac:dyDescent="0.25">
      <c r="H5437" s="294"/>
      <c r="I5437" s="294"/>
      <c r="J5437" s="294"/>
      <c r="L5437" s="97"/>
      <c r="M5437" s="97"/>
      <c r="N5437" s="97"/>
    </row>
    <row r="5438" spans="8:14" x14ac:dyDescent="0.25">
      <c r="H5438" s="294"/>
      <c r="I5438" s="294"/>
      <c r="J5438" s="294"/>
      <c r="L5438" s="97"/>
      <c r="M5438" s="97"/>
      <c r="N5438" s="97"/>
    </row>
    <row r="5439" spans="8:14" x14ac:dyDescent="0.25">
      <c r="H5439" s="294"/>
      <c r="I5439" s="294"/>
      <c r="J5439" s="294"/>
      <c r="L5439" s="97"/>
      <c r="M5439" s="97"/>
      <c r="N5439" s="97"/>
    </row>
    <row r="5440" spans="8:14" x14ac:dyDescent="0.25">
      <c r="H5440" s="294"/>
      <c r="I5440" s="294"/>
      <c r="J5440" s="294"/>
      <c r="L5440" s="97"/>
      <c r="M5440" s="97"/>
      <c r="N5440" s="97"/>
    </row>
    <row r="5441" spans="8:14" x14ac:dyDescent="0.25">
      <c r="H5441" s="294"/>
      <c r="I5441" s="294"/>
      <c r="J5441" s="294"/>
      <c r="L5441" s="97"/>
      <c r="M5441" s="97"/>
      <c r="N5441" s="97"/>
    </row>
    <row r="5442" spans="8:14" x14ac:dyDescent="0.25">
      <c r="H5442" s="294"/>
      <c r="I5442" s="294"/>
      <c r="J5442" s="294"/>
      <c r="L5442" s="97"/>
      <c r="M5442" s="97"/>
      <c r="N5442" s="97"/>
    </row>
    <row r="5443" spans="8:14" x14ac:dyDescent="0.25">
      <c r="H5443" s="294"/>
      <c r="I5443" s="294"/>
      <c r="J5443" s="294"/>
      <c r="L5443" s="97"/>
      <c r="M5443" s="97"/>
      <c r="N5443" s="97"/>
    </row>
    <row r="5444" spans="8:14" x14ac:dyDescent="0.25">
      <c r="H5444" s="294"/>
      <c r="I5444" s="294"/>
      <c r="J5444" s="294"/>
      <c r="L5444" s="97"/>
      <c r="M5444" s="97"/>
      <c r="N5444" s="97"/>
    </row>
    <row r="5445" spans="8:14" x14ac:dyDescent="0.25">
      <c r="H5445" s="294"/>
      <c r="I5445" s="294"/>
      <c r="J5445" s="294"/>
      <c r="L5445" s="97"/>
      <c r="M5445" s="97"/>
      <c r="N5445" s="97"/>
    </row>
    <row r="5446" spans="8:14" x14ac:dyDescent="0.25">
      <c r="H5446" s="294"/>
      <c r="I5446" s="294"/>
      <c r="J5446" s="294"/>
      <c r="L5446" s="97"/>
      <c r="M5446" s="97"/>
      <c r="N5446" s="97"/>
    </row>
    <row r="5447" spans="8:14" x14ac:dyDescent="0.25">
      <c r="H5447" s="294"/>
      <c r="I5447" s="294"/>
      <c r="J5447" s="294"/>
      <c r="L5447" s="97"/>
      <c r="M5447" s="97"/>
      <c r="N5447" s="97"/>
    </row>
    <row r="5448" spans="8:14" x14ac:dyDescent="0.25">
      <c r="H5448" s="294"/>
      <c r="I5448" s="294"/>
      <c r="J5448" s="294"/>
      <c r="L5448" s="97"/>
      <c r="M5448" s="97"/>
      <c r="N5448" s="97"/>
    </row>
    <row r="5449" spans="8:14" x14ac:dyDescent="0.25">
      <c r="H5449" s="294"/>
      <c r="I5449" s="294"/>
      <c r="J5449" s="294"/>
      <c r="L5449" s="97"/>
      <c r="M5449" s="97"/>
      <c r="N5449" s="97"/>
    </row>
    <row r="5450" spans="8:14" x14ac:dyDescent="0.25">
      <c r="H5450" s="294"/>
      <c r="I5450" s="294"/>
      <c r="J5450" s="294"/>
      <c r="L5450" s="97"/>
      <c r="M5450" s="97"/>
      <c r="N5450" s="97"/>
    </row>
    <row r="5451" spans="8:14" x14ac:dyDescent="0.25">
      <c r="H5451" s="294"/>
      <c r="I5451" s="294"/>
      <c r="J5451" s="294"/>
      <c r="L5451" s="97"/>
      <c r="M5451" s="97"/>
      <c r="N5451" s="97"/>
    </row>
    <row r="5452" spans="8:14" x14ac:dyDescent="0.25">
      <c r="H5452" s="294"/>
      <c r="I5452" s="294"/>
      <c r="J5452" s="294"/>
      <c r="L5452" s="97"/>
      <c r="M5452" s="97"/>
      <c r="N5452" s="97"/>
    </row>
    <row r="5453" spans="8:14" x14ac:dyDescent="0.25">
      <c r="H5453" s="294"/>
      <c r="I5453" s="294"/>
      <c r="J5453" s="294"/>
      <c r="L5453" s="97"/>
      <c r="M5453" s="97"/>
      <c r="N5453" s="97"/>
    </row>
    <row r="5454" spans="8:14" x14ac:dyDescent="0.25">
      <c r="H5454" s="294"/>
      <c r="I5454" s="294"/>
      <c r="J5454" s="294"/>
      <c r="L5454" s="97"/>
      <c r="M5454" s="97"/>
      <c r="N5454" s="97"/>
    </row>
    <row r="5455" spans="8:14" x14ac:dyDescent="0.25">
      <c r="H5455" s="294"/>
      <c r="I5455" s="294"/>
      <c r="J5455" s="294"/>
      <c r="L5455" s="97"/>
      <c r="M5455" s="97"/>
      <c r="N5455" s="97"/>
    </row>
    <row r="5456" spans="8:14" x14ac:dyDescent="0.25">
      <c r="H5456" s="294"/>
      <c r="I5456" s="294"/>
      <c r="J5456" s="294"/>
      <c r="L5456" s="97"/>
      <c r="M5456" s="97"/>
      <c r="N5456" s="97"/>
    </row>
    <row r="5457" spans="8:14" x14ac:dyDescent="0.25">
      <c r="H5457" s="294"/>
      <c r="I5457" s="294"/>
      <c r="J5457" s="294"/>
      <c r="L5457" s="97"/>
      <c r="M5457" s="97"/>
      <c r="N5457" s="97"/>
    </row>
    <row r="5458" spans="8:14" x14ac:dyDescent="0.25">
      <c r="H5458" s="294"/>
      <c r="I5458" s="294"/>
      <c r="J5458" s="294"/>
      <c r="L5458" s="97"/>
      <c r="M5458" s="97"/>
      <c r="N5458" s="97"/>
    </row>
    <row r="5459" spans="8:14" x14ac:dyDescent="0.25">
      <c r="H5459" s="294"/>
      <c r="I5459" s="294"/>
      <c r="J5459" s="294"/>
      <c r="L5459" s="97"/>
      <c r="M5459" s="97"/>
      <c r="N5459" s="97"/>
    </row>
    <row r="5460" spans="8:14" x14ac:dyDescent="0.25">
      <c r="H5460" s="294"/>
      <c r="I5460" s="294"/>
      <c r="J5460" s="294"/>
      <c r="L5460" s="97"/>
      <c r="M5460" s="97"/>
      <c r="N5460" s="97"/>
    </row>
    <row r="5461" spans="8:14" x14ac:dyDescent="0.25">
      <c r="H5461" s="294"/>
      <c r="I5461" s="294"/>
      <c r="J5461" s="294"/>
      <c r="L5461" s="97"/>
      <c r="M5461" s="97"/>
      <c r="N5461" s="97"/>
    </row>
    <row r="5462" spans="8:14" x14ac:dyDescent="0.25">
      <c r="H5462" s="294"/>
      <c r="I5462" s="294"/>
      <c r="J5462" s="294"/>
      <c r="L5462" s="97"/>
      <c r="M5462" s="97"/>
      <c r="N5462" s="97"/>
    </row>
    <row r="5463" spans="8:14" x14ac:dyDescent="0.25">
      <c r="H5463" s="294"/>
      <c r="I5463" s="294"/>
      <c r="J5463" s="294"/>
      <c r="L5463" s="97"/>
      <c r="M5463" s="97"/>
      <c r="N5463" s="97"/>
    </row>
    <row r="5464" spans="8:14" x14ac:dyDescent="0.25">
      <c r="H5464" s="294"/>
      <c r="I5464" s="294"/>
      <c r="J5464" s="294"/>
      <c r="L5464" s="97"/>
      <c r="M5464" s="97"/>
      <c r="N5464" s="97"/>
    </row>
    <row r="5465" spans="8:14" x14ac:dyDescent="0.25">
      <c r="H5465" s="294"/>
      <c r="I5465" s="294"/>
      <c r="J5465" s="294"/>
      <c r="L5465" s="97"/>
      <c r="M5465" s="97"/>
      <c r="N5465" s="97"/>
    </row>
    <row r="5466" spans="8:14" x14ac:dyDescent="0.25">
      <c r="H5466" s="294"/>
      <c r="I5466" s="294"/>
      <c r="J5466" s="294"/>
      <c r="L5466" s="97"/>
      <c r="M5466" s="97"/>
      <c r="N5466" s="97"/>
    </row>
    <row r="5467" spans="8:14" x14ac:dyDescent="0.25">
      <c r="H5467" s="294"/>
      <c r="I5467" s="294"/>
      <c r="J5467" s="294"/>
      <c r="L5467" s="97"/>
      <c r="M5467" s="97"/>
      <c r="N5467" s="97"/>
    </row>
    <row r="5468" spans="8:14" x14ac:dyDescent="0.25">
      <c r="H5468" s="294"/>
      <c r="I5468" s="294"/>
      <c r="J5468" s="294"/>
      <c r="L5468" s="97"/>
      <c r="M5468" s="97"/>
      <c r="N5468" s="97"/>
    </row>
    <row r="5469" spans="8:14" x14ac:dyDescent="0.25">
      <c r="H5469" s="294"/>
      <c r="I5469" s="294"/>
      <c r="J5469" s="294"/>
      <c r="L5469" s="97"/>
      <c r="M5469" s="97"/>
      <c r="N5469" s="97"/>
    </row>
    <row r="5470" spans="8:14" x14ac:dyDescent="0.25">
      <c r="H5470" s="294"/>
      <c r="I5470" s="294"/>
      <c r="J5470" s="294"/>
      <c r="L5470" s="97"/>
      <c r="M5470" s="97"/>
      <c r="N5470" s="97"/>
    </row>
    <row r="5471" spans="8:14" x14ac:dyDescent="0.25">
      <c r="H5471" s="294"/>
      <c r="I5471" s="294"/>
      <c r="J5471" s="294"/>
      <c r="L5471" s="97"/>
      <c r="M5471" s="97"/>
      <c r="N5471" s="97"/>
    </row>
    <row r="5472" spans="8:14" x14ac:dyDescent="0.25">
      <c r="H5472" s="294"/>
      <c r="I5472" s="294"/>
      <c r="J5472" s="294"/>
      <c r="L5472" s="97"/>
      <c r="M5472" s="97"/>
      <c r="N5472" s="97"/>
    </row>
    <row r="5473" spans="8:14" x14ac:dyDescent="0.25">
      <c r="H5473" s="294"/>
      <c r="I5473" s="294"/>
      <c r="J5473" s="294"/>
      <c r="L5473" s="97"/>
      <c r="M5473" s="97"/>
      <c r="N5473" s="97"/>
    </row>
    <row r="5474" spans="8:14" x14ac:dyDescent="0.25">
      <c r="H5474" s="294"/>
      <c r="I5474" s="294"/>
      <c r="J5474" s="294"/>
      <c r="L5474" s="97"/>
      <c r="M5474" s="97"/>
      <c r="N5474" s="97"/>
    </row>
    <row r="5475" spans="8:14" x14ac:dyDescent="0.25">
      <c r="H5475" s="294"/>
      <c r="I5475" s="294"/>
      <c r="J5475" s="294"/>
      <c r="L5475" s="97"/>
      <c r="M5475" s="97"/>
      <c r="N5475" s="97"/>
    </row>
    <row r="5476" spans="8:14" x14ac:dyDescent="0.25">
      <c r="H5476" s="294"/>
      <c r="I5476" s="294"/>
      <c r="J5476" s="294"/>
      <c r="L5476" s="97"/>
      <c r="M5476" s="97"/>
      <c r="N5476" s="97"/>
    </row>
    <row r="5477" spans="8:14" x14ac:dyDescent="0.25">
      <c r="H5477" s="294"/>
      <c r="I5477" s="294"/>
      <c r="J5477" s="294"/>
      <c r="L5477" s="97"/>
      <c r="M5477" s="97"/>
      <c r="N5477" s="97"/>
    </row>
    <row r="5478" spans="8:14" x14ac:dyDescent="0.25">
      <c r="H5478" s="294"/>
      <c r="I5478" s="294"/>
      <c r="J5478" s="294"/>
      <c r="L5478" s="97"/>
      <c r="M5478" s="97"/>
      <c r="N5478" s="97"/>
    </row>
    <row r="5479" spans="8:14" x14ac:dyDescent="0.25">
      <c r="H5479" s="294"/>
      <c r="I5479" s="294"/>
      <c r="J5479" s="294"/>
      <c r="L5479" s="97"/>
      <c r="M5479" s="97"/>
      <c r="N5479" s="97"/>
    </row>
    <row r="5480" spans="8:14" x14ac:dyDescent="0.25">
      <c r="H5480" s="294"/>
      <c r="I5480" s="294"/>
      <c r="J5480" s="294"/>
      <c r="L5480" s="97"/>
      <c r="M5480" s="97"/>
      <c r="N5480" s="97"/>
    </row>
    <row r="5481" spans="8:14" x14ac:dyDescent="0.25">
      <c r="H5481" s="294"/>
      <c r="I5481" s="294"/>
      <c r="J5481" s="294"/>
      <c r="L5481" s="97"/>
      <c r="M5481" s="97"/>
      <c r="N5481" s="97"/>
    </row>
    <row r="5482" spans="8:14" x14ac:dyDescent="0.25">
      <c r="H5482" s="294"/>
      <c r="I5482" s="294"/>
      <c r="J5482" s="294"/>
      <c r="L5482" s="97"/>
      <c r="M5482" s="97"/>
      <c r="N5482" s="97"/>
    </row>
    <row r="5483" spans="8:14" x14ac:dyDescent="0.25">
      <c r="H5483" s="294"/>
      <c r="I5483" s="294"/>
      <c r="J5483" s="294"/>
      <c r="L5483" s="97"/>
      <c r="M5483" s="97"/>
      <c r="N5483" s="97"/>
    </row>
    <row r="5484" spans="8:14" x14ac:dyDescent="0.25">
      <c r="H5484" s="294"/>
      <c r="I5484" s="294"/>
      <c r="J5484" s="294"/>
      <c r="L5484" s="97"/>
      <c r="M5484" s="97"/>
      <c r="N5484" s="97"/>
    </row>
    <row r="5485" spans="8:14" x14ac:dyDescent="0.25">
      <c r="H5485" s="294"/>
      <c r="I5485" s="294"/>
      <c r="J5485" s="294"/>
      <c r="L5485" s="97"/>
      <c r="M5485" s="97"/>
      <c r="N5485" s="97"/>
    </row>
    <row r="5486" spans="8:14" x14ac:dyDescent="0.25">
      <c r="H5486" s="294"/>
      <c r="I5486" s="294"/>
      <c r="J5486" s="294"/>
      <c r="L5486" s="97"/>
      <c r="M5486" s="97"/>
      <c r="N5486" s="97"/>
    </row>
    <row r="5487" spans="8:14" x14ac:dyDescent="0.25">
      <c r="H5487" s="294"/>
      <c r="I5487" s="294"/>
      <c r="J5487" s="294"/>
      <c r="L5487" s="97"/>
      <c r="M5487" s="97"/>
      <c r="N5487" s="97"/>
    </row>
    <row r="5488" spans="8:14" x14ac:dyDescent="0.25">
      <c r="H5488" s="294"/>
      <c r="I5488" s="294"/>
      <c r="J5488" s="294"/>
      <c r="L5488" s="97"/>
      <c r="M5488" s="97"/>
      <c r="N5488" s="97"/>
    </row>
    <row r="5489" spans="8:14" x14ac:dyDescent="0.25">
      <c r="H5489" s="294"/>
      <c r="I5489" s="294"/>
      <c r="J5489" s="294"/>
      <c r="L5489" s="97"/>
      <c r="M5489" s="97"/>
      <c r="N5489" s="97"/>
    </row>
    <row r="5490" spans="8:14" x14ac:dyDescent="0.25">
      <c r="H5490" s="294"/>
      <c r="I5490" s="294"/>
      <c r="J5490" s="294"/>
      <c r="L5490" s="97"/>
      <c r="M5490" s="97"/>
      <c r="N5490" s="97"/>
    </row>
    <row r="5491" spans="8:14" x14ac:dyDescent="0.25">
      <c r="H5491" s="294"/>
      <c r="I5491" s="294"/>
      <c r="J5491" s="294"/>
      <c r="L5491" s="97"/>
      <c r="M5491" s="97"/>
      <c r="N5491" s="97"/>
    </row>
    <row r="5492" spans="8:14" x14ac:dyDescent="0.25">
      <c r="H5492" s="294"/>
      <c r="I5492" s="294"/>
      <c r="J5492" s="294"/>
      <c r="L5492" s="97"/>
      <c r="M5492" s="97"/>
      <c r="N5492" s="97"/>
    </row>
    <row r="5493" spans="8:14" x14ac:dyDescent="0.25">
      <c r="H5493" s="294"/>
      <c r="I5493" s="294"/>
      <c r="J5493" s="294"/>
      <c r="L5493" s="97"/>
      <c r="M5493" s="97"/>
      <c r="N5493" s="97"/>
    </row>
    <row r="5494" spans="8:14" x14ac:dyDescent="0.25">
      <c r="H5494" s="294"/>
      <c r="I5494" s="294"/>
      <c r="J5494" s="294"/>
      <c r="L5494" s="97"/>
      <c r="M5494" s="97"/>
      <c r="N5494" s="97"/>
    </row>
    <row r="5495" spans="8:14" x14ac:dyDescent="0.25">
      <c r="H5495" s="294"/>
      <c r="I5495" s="294"/>
      <c r="J5495" s="294"/>
      <c r="L5495" s="97"/>
      <c r="M5495" s="97"/>
      <c r="N5495" s="97"/>
    </row>
    <row r="5496" spans="8:14" x14ac:dyDescent="0.25">
      <c r="H5496" s="294"/>
      <c r="I5496" s="294"/>
      <c r="J5496" s="294"/>
      <c r="L5496" s="97"/>
      <c r="M5496" s="97"/>
      <c r="N5496" s="97"/>
    </row>
    <row r="5497" spans="8:14" x14ac:dyDescent="0.25">
      <c r="H5497" s="294"/>
      <c r="I5497" s="294"/>
      <c r="J5497" s="294"/>
      <c r="L5497" s="97"/>
      <c r="M5497" s="97"/>
      <c r="N5497" s="97"/>
    </row>
    <row r="5498" spans="8:14" x14ac:dyDescent="0.25">
      <c r="H5498" s="294"/>
      <c r="I5498" s="294"/>
      <c r="J5498" s="294"/>
      <c r="L5498" s="97"/>
      <c r="M5498" s="97"/>
      <c r="N5498" s="97"/>
    </row>
    <row r="5499" spans="8:14" x14ac:dyDescent="0.25">
      <c r="H5499" s="294"/>
      <c r="I5499" s="294"/>
      <c r="J5499" s="294"/>
      <c r="L5499" s="97"/>
      <c r="M5499" s="97"/>
      <c r="N5499" s="97"/>
    </row>
    <row r="5500" spans="8:14" x14ac:dyDescent="0.25">
      <c r="H5500" s="294"/>
      <c r="I5500" s="294"/>
      <c r="J5500" s="294"/>
      <c r="L5500" s="97"/>
      <c r="M5500" s="97"/>
      <c r="N5500" s="97"/>
    </row>
    <row r="5501" spans="8:14" x14ac:dyDescent="0.25">
      <c r="H5501" s="294"/>
      <c r="I5501" s="294"/>
      <c r="J5501" s="294"/>
      <c r="L5501" s="97"/>
      <c r="M5501" s="97"/>
      <c r="N5501" s="97"/>
    </row>
    <row r="5502" spans="8:14" x14ac:dyDescent="0.25">
      <c r="H5502" s="294"/>
      <c r="I5502" s="294"/>
      <c r="J5502" s="294"/>
      <c r="L5502" s="97"/>
      <c r="M5502" s="97"/>
      <c r="N5502" s="97"/>
    </row>
    <row r="5503" spans="8:14" x14ac:dyDescent="0.25">
      <c r="H5503" s="294"/>
      <c r="I5503" s="294"/>
      <c r="J5503" s="294"/>
      <c r="L5503" s="97"/>
      <c r="M5503" s="97"/>
      <c r="N5503" s="97"/>
    </row>
    <row r="5504" spans="8:14" x14ac:dyDescent="0.25">
      <c r="H5504" s="294"/>
      <c r="I5504" s="294"/>
      <c r="J5504" s="294"/>
      <c r="L5504" s="97"/>
      <c r="M5504" s="97"/>
      <c r="N5504" s="97"/>
    </row>
    <row r="5505" spans="8:14" x14ac:dyDescent="0.25">
      <c r="H5505" s="294"/>
      <c r="I5505" s="294"/>
      <c r="J5505" s="294"/>
      <c r="L5505" s="97"/>
      <c r="M5505" s="97"/>
      <c r="N5505" s="97"/>
    </row>
    <row r="5506" spans="8:14" x14ac:dyDescent="0.25">
      <c r="H5506" s="294"/>
      <c r="I5506" s="294"/>
      <c r="J5506" s="294"/>
      <c r="L5506" s="97"/>
      <c r="M5506" s="97"/>
      <c r="N5506" s="97"/>
    </row>
    <row r="5507" spans="8:14" x14ac:dyDescent="0.25">
      <c r="H5507" s="294"/>
      <c r="I5507" s="294"/>
      <c r="J5507" s="294"/>
      <c r="L5507" s="97"/>
      <c r="M5507" s="97"/>
      <c r="N5507" s="97"/>
    </row>
    <row r="5508" spans="8:14" x14ac:dyDescent="0.25">
      <c r="H5508" s="294"/>
      <c r="I5508" s="294"/>
      <c r="J5508" s="294"/>
      <c r="L5508" s="97"/>
      <c r="M5508" s="97"/>
      <c r="N5508" s="97"/>
    </row>
    <row r="5509" spans="8:14" x14ac:dyDescent="0.25">
      <c r="H5509" s="294"/>
      <c r="I5509" s="294"/>
      <c r="J5509" s="294"/>
      <c r="L5509" s="97"/>
      <c r="M5509" s="97"/>
      <c r="N5509" s="97"/>
    </row>
    <row r="5510" spans="8:14" x14ac:dyDescent="0.25">
      <c r="H5510" s="294"/>
      <c r="I5510" s="294"/>
      <c r="J5510" s="294"/>
      <c r="L5510" s="97"/>
      <c r="M5510" s="97"/>
      <c r="N5510" s="97"/>
    </row>
    <row r="5511" spans="8:14" x14ac:dyDescent="0.25">
      <c r="H5511" s="294"/>
      <c r="I5511" s="294"/>
      <c r="J5511" s="294"/>
      <c r="L5511" s="97"/>
      <c r="M5511" s="97"/>
      <c r="N5511" s="97"/>
    </row>
    <row r="5512" spans="8:14" x14ac:dyDescent="0.25">
      <c r="H5512" s="294"/>
      <c r="I5512" s="294"/>
      <c r="J5512" s="294"/>
      <c r="L5512" s="97"/>
      <c r="M5512" s="97"/>
      <c r="N5512" s="97"/>
    </row>
    <row r="5513" spans="8:14" x14ac:dyDescent="0.25">
      <c r="H5513" s="294"/>
      <c r="I5513" s="294"/>
      <c r="J5513" s="294"/>
      <c r="L5513" s="97"/>
      <c r="M5513" s="97"/>
      <c r="N5513" s="97"/>
    </row>
    <row r="5514" spans="8:14" x14ac:dyDescent="0.25">
      <c r="H5514" s="294"/>
      <c r="I5514" s="294"/>
      <c r="J5514" s="294"/>
      <c r="L5514" s="97"/>
      <c r="M5514" s="97"/>
      <c r="N5514" s="97"/>
    </row>
    <row r="5515" spans="8:14" x14ac:dyDescent="0.25">
      <c r="H5515" s="294"/>
      <c r="I5515" s="294"/>
      <c r="J5515" s="294"/>
      <c r="L5515" s="97"/>
      <c r="M5515" s="97"/>
      <c r="N5515" s="97"/>
    </row>
    <row r="5516" spans="8:14" x14ac:dyDescent="0.25">
      <c r="H5516" s="294"/>
      <c r="I5516" s="294"/>
      <c r="J5516" s="294"/>
      <c r="L5516" s="97"/>
      <c r="M5516" s="97"/>
      <c r="N5516" s="97"/>
    </row>
    <row r="5517" spans="8:14" x14ac:dyDescent="0.25">
      <c r="H5517" s="294"/>
      <c r="I5517" s="294"/>
      <c r="J5517" s="294"/>
      <c r="L5517" s="97"/>
      <c r="M5517" s="97"/>
      <c r="N5517" s="97"/>
    </row>
    <row r="5518" spans="8:14" x14ac:dyDescent="0.25">
      <c r="H5518" s="294"/>
      <c r="I5518" s="294"/>
      <c r="J5518" s="294"/>
      <c r="L5518" s="97"/>
      <c r="M5518" s="97"/>
      <c r="N5518" s="97"/>
    </row>
    <row r="5519" spans="8:14" x14ac:dyDescent="0.25">
      <c r="H5519" s="294"/>
      <c r="I5519" s="294"/>
      <c r="J5519" s="294"/>
      <c r="L5519" s="97"/>
      <c r="M5519" s="97"/>
      <c r="N5519" s="97"/>
    </row>
    <row r="5520" spans="8:14" x14ac:dyDescent="0.25">
      <c r="H5520" s="294"/>
      <c r="I5520" s="294"/>
      <c r="J5520" s="294"/>
      <c r="L5520" s="97"/>
      <c r="M5520" s="97"/>
      <c r="N5520" s="97"/>
    </row>
    <row r="5521" spans="8:14" x14ac:dyDescent="0.25">
      <c r="H5521" s="294"/>
      <c r="I5521" s="294"/>
      <c r="J5521" s="294"/>
      <c r="L5521" s="97"/>
      <c r="M5521" s="97"/>
      <c r="N5521" s="97"/>
    </row>
    <row r="5522" spans="8:14" x14ac:dyDescent="0.25">
      <c r="H5522" s="294"/>
      <c r="I5522" s="294"/>
      <c r="J5522" s="294"/>
      <c r="L5522" s="97"/>
      <c r="M5522" s="97"/>
      <c r="N5522" s="97"/>
    </row>
    <row r="5523" spans="8:14" x14ac:dyDescent="0.25">
      <c r="H5523" s="294"/>
      <c r="I5523" s="294"/>
      <c r="J5523" s="294"/>
      <c r="L5523" s="97"/>
      <c r="M5523" s="97"/>
      <c r="N5523" s="97"/>
    </row>
    <row r="5524" spans="8:14" x14ac:dyDescent="0.25">
      <c r="H5524" s="294"/>
      <c r="I5524" s="294"/>
      <c r="J5524" s="294"/>
      <c r="L5524" s="97"/>
      <c r="M5524" s="97"/>
      <c r="N5524" s="97"/>
    </row>
    <row r="5525" spans="8:14" x14ac:dyDescent="0.25">
      <c r="H5525" s="294"/>
      <c r="I5525" s="294"/>
      <c r="J5525" s="294"/>
      <c r="L5525" s="97"/>
      <c r="M5525" s="97"/>
      <c r="N5525" s="97"/>
    </row>
    <row r="5526" spans="8:14" x14ac:dyDescent="0.25">
      <c r="H5526" s="294"/>
      <c r="I5526" s="294"/>
      <c r="J5526" s="294"/>
      <c r="L5526" s="97"/>
      <c r="M5526" s="97"/>
      <c r="N5526" s="97"/>
    </row>
    <row r="5527" spans="8:14" x14ac:dyDescent="0.25">
      <c r="H5527" s="294"/>
      <c r="I5527" s="294"/>
      <c r="J5527" s="294"/>
      <c r="L5527" s="97"/>
      <c r="M5527" s="97"/>
      <c r="N5527" s="97"/>
    </row>
    <row r="5528" spans="8:14" x14ac:dyDescent="0.25">
      <c r="H5528" s="294"/>
      <c r="I5528" s="294"/>
      <c r="J5528" s="294"/>
      <c r="L5528" s="97"/>
      <c r="M5528" s="97"/>
      <c r="N5528" s="97"/>
    </row>
    <row r="5529" spans="8:14" x14ac:dyDescent="0.25">
      <c r="H5529" s="294"/>
      <c r="I5529" s="294"/>
      <c r="J5529" s="294"/>
      <c r="L5529" s="97"/>
      <c r="M5529" s="97"/>
      <c r="N5529" s="97"/>
    </row>
    <row r="5530" spans="8:14" x14ac:dyDescent="0.25">
      <c r="H5530" s="294"/>
      <c r="I5530" s="294"/>
      <c r="J5530" s="294"/>
      <c r="L5530" s="97"/>
      <c r="M5530" s="97"/>
      <c r="N5530" s="97"/>
    </row>
    <row r="5531" spans="8:14" x14ac:dyDescent="0.25">
      <c r="H5531" s="294"/>
      <c r="I5531" s="294"/>
      <c r="J5531" s="294"/>
      <c r="L5531" s="97"/>
      <c r="M5531" s="97"/>
      <c r="N5531" s="97"/>
    </row>
    <row r="5532" spans="8:14" x14ac:dyDescent="0.25">
      <c r="H5532" s="294"/>
      <c r="I5532" s="294"/>
      <c r="J5532" s="294"/>
      <c r="L5532" s="97"/>
      <c r="M5532" s="97"/>
      <c r="N5532" s="97"/>
    </row>
    <row r="5533" spans="8:14" x14ac:dyDescent="0.25">
      <c r="H5533" s="294"/>
      <c r="I5533" s="294"/>
      <c r="J5533" s="294"/>
      <c r="L5533" s="97"/>
      <c r="M5533" s="97"/>
      <c r="N5533" s="97"/>
    </row>
    <row r="5534" spans="8:14" x14ac:dyDescent="0.25">
      <c r="H5534" s="294"/>
      <c r="I5534" s="294"/>
      <c r="J5534" s="294"/>
      <c r="L5534" s="97"/>
      <c r="M5534" s="97"/>
      <c r="N5534" s="97"/>
    </row>
    <row r="5535" spans="8:14" x14ac:dyDescent="0.25">
      <c r="H5535" s="294"/>
      <c r="I5535" s="294"/>
      <c r="J5535" s="294"/>
      <c r="L5535" s="97"/>
      <c r="M5535" s="97"/>
      <c r="N5535" s="97"/>
    </row>
    <row r="5536" spans="8:14" x14ac:dyDescent="0.25">
      <c r="H5536" s="294"/>
      <c r="I5536" s="294"/>
      <c r="J5536" s="294"/>
      <c r="L5536" s="97"/>
      <c r="M5536" s="97"/>
      <c r="N5536" s="97"/>
    </row>
    <row r="5537" spans="8:14" x14ac:dyDescent="0.25">
      <c r="H5537" s="294"/>
      <c r="I5537" s="294"/>
      <c r="J5537" s="294"/>
      <c r="L5537" s="97"/>
      <c r="M5537" s="97"/>
      <c r="N5537" s="97"/>
    </row>
    <row r="5538" spans="8:14" x14ac:dyDescent="0.25">
      <c r="H5538" s="294"/>
      <c r="I5538" s="294"/>
      <c r="J5538" s="294"/>
      <c r="L5538" s="97"/>
      <c r="M5538" s="97"/>
      <c r="N5538" s="97"/>
    </row>
    <row r="5539" spans="8:14" x14ac:dyDescent="0.25">
      <c r="H5539" s="294"/>
      <c r="I5539" s="294"/>
      <c r="J5539" s="294"/>
      <c r="L5539" s="97"/>
      <c r="M5539" s="97"/>
      <c r="N5539" s="97"/>
    </row>
    <row r="5540" spans="8:14" x14ac:dyDescent="0.25">
      <c r="H5540" s="294"/>
      <c r="I5540" s="294"/>
      <c r="J5540" s="294"/>
      <c r="L5540" s="97"/>
      <c r="M5540" s="97"/>
      <c r="N5540" s="97"/>
    </row>
    <row r="5541" spans="8:14" x14ac:dyDescent="0.25">
      <c r="H5541" s="294"/>
      <c r="I5541" s="294"/>
      <c r="J5541" s="294"/>
      <c r="L5541" s="97"/>
      <c r="M5541" s="97"/>
      <c r="N5541" s="97"/>
    </row>
    <row r="5542" spans="8:14" x14ac:dyDescent="0.25">
      <c r="H5542" s="294"/>
      <c r="I5542" s="294"/>
      <c r="J5542" s="294"/>
      <c r="L5542" s="97"/>
      <c r="M5542" s="97"/>
      <c r="N5542" s="97"/>
    </row>
    <row r="5543" spans="8:14" x14ac:dyDescent="0.25">
      <c r="H5543" s="294"/>
      <c r="I5543" s="294"/>
      <c r="J5543" s="294"/>
      <c r="L5543" s="97"/>
      <c r="M5543" s="97"/>
      <c r="N5543" s="97"/>
    </row>
    <row r="5544" spans="8:14" x14ac:dyDescent="0.25">
      <c r="H5544" s="294"/>
      <c r="I5544" s="294"/>
      <c r="J5544" s="294"/>
      <c r="L5544" s="97"/>
      <c r="M5544" s="97"/>
      <c r="N5544" s="97"/>
    </row>
    <row r="5545" spans="8:14" x14ac:dyDescent="0.25">
      <c r="H5545" s="294"/>
      <c r="I5545" s="294"/>
      <c r="J5545" s="294"/>
      <c r="L5545" s="97"/>
      <c r="M5545" s="97"/>
      <c r="N5545" s="97"/>
    </row>
    <row r="5546" spans="8:14" x14ac:dyDescent="0.25">
      <c r="H5546" s="294"/>
      <c r="I5546" s="294"/>
      <c r="J5546" s="294"/>
      <c r="L5546" s="97"/>
      <c r="M5546" s="97"/>
      <c r="N5546" s="97"/>
    </row>
    <row r="5547" spans="8:14" x14ac:dyDescent="0.25">
      <c r="H5547" s="294"/>
      <c r="I5547" s="294"/>
      <c r="J5547" s="294"/>
      <c r="L5547" s="97"/>
      <c r="M5547" s="97"/>
      <c r="N5547" s="97"/>
    </row>
    <row r="5548" spans="8:14" x14ac:dyDescent="0.25">
      <c r="H5548" s="294"/>
      <c r="I5548" s="294"/>
      <c r="J5548" s="294"/>
      <c r="L5548" s="97"/>
      <c r="M5548" s="97"/>
      <c r="N5548" s="97"/>
    </row>
    <row r="5549" spans="8:14" x14ac:dyDescent="0.25">
      <c r="H5549" s="294"/>
      <c r="I5549" s="294"/>
      <c r="J5549" s="294"/>
      <c r="L5549" s="97"/>
      <c r="M5549" s="97"/>
      <c r="N5549" s="97"/>
    </row>
    <row r="5550" spans="8:14" x14ac:dyDescent="0.25">
      <c r="H5550" s="294"/>
      <c r="I5550" s="294"/>
      <c r="J5550" s="294"/>
      <c r="L5550" s="97"/>
      <c r="M5550" s="97"/>
      <c r="N5550" s="97"/>
    </row>
    <row r="5551" spans="8:14" x14ac:dyDescent="0.25">
      <c r="H5551" s="294"/>
      <c r="I5551" s="294"/>
      <c r="J5551" s="294"/>
      <c r="L5551" s="97"/>
      <c r="M5551" s="97"/>
      <c r="N5551" s="97"/>
    </row>
    <row r="5552" spans="8:14" x14ac:dyDescent="0.25">
      <c r="H5552" s="294"/>
      <c r="I5552" s="294"/>
      <c r="J5552" s="294"/>
      <c r="L5552" s="97"/>
      <c r="M5552" s="97"/>
      <c r="N5552" s="97"/>
    </row>
    <row r="5553" spans="8:14" x14ac:dyDescent="0.25">
      <c r="H5553" s="294"/>
      <c r="I5553" s="294"/>
      <c r="J5553" s="294"/>
      <c r="L5553" s="97"/>
      <c r="M5553" s="97"/>
      <c r="N5553" s="97"/>
    </row>
    <row r="5554" spans="8:14" x14ac:dyDescent="0.25">
      <c r="H5554" s="294"/>
      <c r="I5554" s="294"/>
      <c r="J5554" s="294"/>
      <c r="L5554" s="97"/>
      <c r="M5554" s="97"/>
      <c r="N5554" s="97"/>
    </row>
    <row r="5555" spans="8:14" x14ac:dyDescent="0.25">
      <c r="H5555" s="294"/>
      <c r="I5555" s="294"/>
      <c r="J5555" s="294"/>
      <c r="L5555" s="97"/>
      <c r="M5555" s="97"/>
      <c r="N5555" s="97"/>
    </row>
    <row r="5556" spans="8:14" x14ac:dyDescent="0.25">
      <c r="H5556" s="294"/>
      <c r="I5556" s="294"/>
      <c r="J5556" s="294"/>
      <c r="L5556" s="97"/>
      <c r="M5556" s="97"/>
      <c r="N5556" s="97"/>
    </row>
    <row r="5557" spans="8:14" x14ac:dyDescent="0.25">
      <c r="H5557" s="294"/>
      <c r="I5557" s="294"/>
      <c r="J5557" s="294"/>
      <c r="L5557" s="97"/>
      <c r="M5557" s="97"/>
      <c r="N5557" s="97"/>
    </row>
    <row r="5558" spans="8:14" x14ac:dyDescent="0.25">
      <c r="H5558" s="294"/>
      <c r="I5558" s="294"/>
      <c r="J5558" s="294"/>
      <c r="L5558" s="97"/>
      <c r="M5558" s="97"/>
      <c r="N5558" s="97"/>
    </row>
    <row r="5559" spans="8:14" x14ac:dyDescent="0.25">
      <c r="H5559" s="294"/>
      <c r="I5559" s="294"/>
      <c r="J5559" s="294"/>
      <c r="L5559" s="97"/>
      <c r="M5559" s="97"/>
      <c r="N5559" s="97"/>
    </row>
    <row r="5560" spans="8:14" x14ac:dyDescent="0.25">
      <c r="H5560" s="294"/>
      <c r="I5560" s="294"/>
      <c r="J5560" s="294"/>
      <c r="L5560" s="97"/>
      <c r="M5560" s="97"/>
      <c r="N5560" s="97"/>
    </row>
    <row r="5561" spans="8:14" x14ac:dyDescent="0.25">
      <c r="H5561" s="294"/>
      <c r="I5561" s="294"/>
      <c r="J5561" s="294"/>
      <c r="L5561" s="97"/>
      <c r="M5561" s="97"/>
      <c r="N5561" s="97"/>
    </row>
    <row r="5562" spans="8:14" x14ac:dyDescent="0.25">
      <c r="H5562" s="294"/>
      <c r="I5562" s="294"/>
      <c r="J5562" s="294"/>
      <c r="L5562" s="97"/>
      <c r="M5562" s="97"/>
      <c r="N5562" s="97"/>
    </row>
    <row r="5563" spans="8:14" x14ac:dyDescent="0.25">
      <c r="H5563" s="294"/>
      <c r="I5563" s="294"/>
      <c r="J5563" s="294"/>
      <c r="L5563" s="97"/>
      <c r="M5563" s="97"/>
      <c r="N5563" s="97"/>
    </row>
    <row r="5564" spans="8:14" x14ac:dyDescent="0.25">
      <c r="H5564" s="294"/>
      <c r="I5564" s="294"/>
      <c r="J5564" s="294"/>
      <c r="L5564" s="97"/>
      <c r="M5564" s="97"/>
      <c r="N5564" s="97"/>
    </row>
    <row r="5565" spans="8:14" x14ac:dyDescent="0.25">
      <c r="H5565" s="294"/>
      <c r="I5565" s="294"/>
      <c r="J5565" s="294"/>
      <c r="L5565" s="97"/>
      <c r="M5565" s="97"/>
      <c r="N5565" s="97"/>
    </row>
    <row r="5566" spans="8:14" x14ac:dyDescent="0.25">
      <c r="H5566" s="294"/>
      <c r="I5566" s="294"/>
      <c r="J5566" s="294"/>
      <c r="L5566" s="97"/>
      <c r="M5566" s="97"/>
      <c r="N5566" s="97"/>
    </row>
    <row r="5567" spans="8:14" x14ac:dyDescent="0.25">
      <c r="H5567" s="294"/>
      <c r="I5567" s="294"/>
      <c r="J5567" s="294"/>
      <c r="L5567" s="97"/>
      <c r="M5567" s="97"/>
      <c r="N5567" s="97"/>
    </row>
    <row r="5568" spans="8:14" x14ac:dyDescent="0.25">
      <c r="H5568" s="294"/>
      <c r="I5568" s="294"/>
      <c r="J5568" s="294"/>
      <c r="L5568" s="97"/>
      <c r="M5568" s="97"/>
      <c r="N5568" s="97"/>
    </row>
    <row r="5569" spans="8:14" x14ac:dyDescent="0.25">
      <c r="H5569" s="294"/>
      <c r="I5569" s="294"/>
      <c r="J5569" s="294"/>
      <c r="L5569" s="97"/>
      <c r="M5569" s="97"/>
      <c r="N5569" s="97"/>
    </row>
    <row r="5570" spans="8:14" x14ac:dyDescent="0.25">
      <c r="H5570" s="294"/>
      <c r="I5570" s="294"/>
      <c r="J5570" s="294"/>
      <c r="L5570" s="97"/>
      <c r="M5570" s="97"/>
      <c r="N5570" s="97"/>
    </row>
    <row r="5571" spans="8:14" x14ac:dyDescent="0.25">
      <c r="H5571" s="294"/>
      <c r="I5571" s="294"/>
      <c r="J5571" s="294"/>
      <c r="L5571" s="97"/>
      <c r="M5571" s="97"/>
      <c r="N5571" s="97"/>
    </row>
    <row r="5572" spans="8:14" x14ac:dyDescent="0.25">
      <c r="H5572" s="294"/>
      <c r="I5572" s="294"/>
      <c r="J5572" s="294"/>
      <c r="L5572" s="97"/>
      <c r="M5572" s="97"/>
      <c r="N5572" s="97"/>
    </row>
    <row r="5573" spans="8:14" x14ac:dyDescent="0.25">
      <c r="H5573" s="294"/>
      <c r="I5573" s="294"/>
      <c r="J5573" s="294"/>
      <c r="L5573" s="97"/>
      <c r="M5573" s="97"/>
      <c r="N5573" s="97"/>
    </row>
    <row r="5574" spans="8:14" x14ac:dyDescent="0.25">
      <c r="H5574" s="294"/>
      <c r="I5574" s="294"/>
      <c r="J5574" s="294"/>
      <c r="L5574" s="97"/>
      <c r="M5574" s="97"/>
      <c r="N5574" s="97"/>
    </row>
    <row r="5575" spans="8:14" x14ac:dyDescent="0.25">
      <c r="H5575" s="294"/>
      <c r="I5575" s="294"/>
      <c r="J5575" s="294"/>
      <c r="L5575" s="97"/>
      <c r="M5575" s="97"/>
      <c r="N5575" s="97"/>
    </row>
    <row r="5576" spans="8:14" x14ac:dyDescent="0.25">
      <c r="H5576" s="294"/>
      <c r="I5576" s="294"/>
      <c r="J5576" s="294"/>
      <c r="L5576" s="97"/>
      <c r="M5576" s="97"/>
      <c r="N5576" s="97"/>
    </row>
    <row r="5577" spans="8:14" x14ac:dyDescent="0.25">
      <c r="H5577" s="294"/>
      <c r="I5577" s="294"/>
      <c r="J5577" s="294"/>
      <c r="L5577" s="97"/>
      <c r="M5577" s="97"/>
      <c r="N5577" s="97"/>
    </row>
    <row r="5578" spans="8:14" x14ac:dyDescent="0.25">
      <c r="H5578" s="294"/>
      <c r="I5578" s="294"/>
      <c r="J5578" s="294"/>
      <c r="L5578" s="97"/>
      <c r="M5578" s="97"/>
      <c r="N5578" s="97"/>
    </row>
    <row r="5579" spans="8:14" x14ac:dyDescent="0.25">
      <c r="H5579" s="294"/>
      <c r="I5579" s="294"/>
      <c r="J5579" s="294"/>
      <c r="L5579" s="97"/>
      <c r="M5579" s="97"/>
      <c r="N5579" s="97"/>
    </row>
    <row r="5580" spans="8:14" x14ac:dyDescent="0.25">
      <c r="H5580" s="294"/>
      <c r="I5580" s="294"/>
      <c r="J5580" s="294"/>
      <c r="L5580" s="97"/>
      <c r="M5580" s="97"/>
      <c r="N5580" s="97"/>
    </row>
    <row r="5581" spans="8:14" x14ac:dyDescent="0.25">
      <c r="H5581" s="294"/>
      <c r="I5581" s="294"/>
      <c r="J5581" s="294"/>
      <c r="L5581" s="97"/>
      <c r="M5581" s="97"/>
      <c r="N5581" s="97"/>
    </row>
    <row r="5582" spans="8:14" x14ac:dyDescent="0.25">
      <c r="H5582" s="294"/>
      <c r="I5582" s="294"/>
      <c r="J5582" s="294"/>
      <c r="L5582" s="97"/>
      <c r="M5582" s="97"/>
      <c r="N5582" s="97"/>
    </row>
    <row r="5583" spans="8:14" x14ac:dyDescent="0.25">
      <c r="H5583" s="294"/>
      <c r="I5583" s="294"/>
      <c r="J5583" s="294"/>
      <c r="L5583" s="97"/>
      <c r="M5583" s="97"/>
      <c r="N5583" s="97"/>
    </row>
    <row r="5584" spans="8:14" x14ac:dyDescent="0.25">
      <c r="H5584" s="294"/>
      <c r="I5584" s="294"/>
      <c r="J5584" s="294"/>
      <c r="L5584" s="97"/>
      <c r="M5584" s="97"/>
      <c r="N5584" s="97"/>
    </row>
    <row r="5585" spans="8:14" x14ac:dyDescent="0.25">
      <c r="H5585" s="294"/>
      <c r="I5585" s="294"/>
      <c r="J5585" s="294"/>
      <c r="L5585" s="97"/>
      <c r="M5585" s="97"/>
      <c r="N5585" s="97"/>
    </row>
    <row r="5586" spans="8:14" x14ac:dyDescent="0.25">
      <c r="H5586" s="294"/>
      <c r="I5586" s="294"/>
      <c r="J5586" s="294"/>
      <c r="L5586" s="97"/>
      <c r="M5586" s="97"/>
      <c r="N5586" s="97"/>
    </row>
    <row r="5587" spans="8:14" x14ac:dyDescent="0.25">
      <c r="H5587" s="294"/>
      <c r="I5587" s="294"/>
      <c r="J5587" s="294"/>
      <c r="L5587" s="97"/>
      <c r="M5587" s="97"/>
      <c r="N5587" s="97"/>
    </row>
    <row r="5588" spans="8:14" x14ac:dyDescent="0.25">
      <c r="H5588" s="294"/>
      <c r="I5588" s="294"/>
      <c r="J5588" s="294"/>
      <c r="L5588" s="97"/>
      <c r="M5588" s="97"/>
      <c r="N5588" s="97"/>
    </row>
    <row r="5589" spans="8:14" x14ac:dyDescent="0.25">
      <c r="H5589" s="294"/>
      <c r="I5589" s="294"/>
      <c r="J5589" s="294"/>
      <c r="L5589" s="97"/>
      <c r="M5589" s="97"/>
      <c r="N5589" s="97"/>
    </row>
    <row r="5590" spans="8:14" x14ac:dyDescent="0.25">
      <c r="H5590" s="294"/>
      <c r="I5590" s="294"/>
      <c r="J5590" s="294"/>
      <c r="L5590" s="97"/>
      <c r="M5590" s="97"/>
      <c r="N5590" s="97"/>
    </row>
    <row r="5591" spans="8:14" x14ac:dyDescent="0.25">
      <c r="H5591" s="294"/>
      <c r="I5591" s="294"/>
      <c r="J5591" s="294"/>
      <c r="L5591" s="97"/>
      <c r="M5591" s="97"/>
      <c r="N5591" s="97"/>
    </row>
    <row r="5592" spans="8:14" x14ac:dyDescent="0.25">
      <c r="H5592" s="294"/>
      <c r="I5592" s="294"/>
      <c r="J5592" s="294"/>
      <c r="L5592" s="97"/>
      <c r="M5592" s="97"/>
      <c r="N5592" s="97"/>
    </row>
    <row r="5593" spans="8:14" x14ac:dyDescent="0.25">
      <c r="H5593" s="294"/>
      <c r="I5593" s="294"/>
      <c r="J5593" s="294"/>
      <c r="L5593" s="97"/>
      <c r="M5593" s="97"/>
      <c r="N5593" s="97"/>
    </row>
    <row r="5594" spans="8:14" x14ac:dyDescent="0.25">
      <c r="H5594" s="294"/>
      <c r="I5594" s="294"/>
      <c r="J5594" s="294"/>
      <c r="L5594" s="97"/>
      <c r="M5594" s="97"/>
      <c r="N5594" s="97"/>
    </row>
    <row r="5595" spans="8:14" x14ac:dyDescent="0.25">
      <c r="H5595" s="294"/>
      <c r="I5595" s="294"/>
      <c r="J5595" s="294"/>
      <c r="L5595" s="97"/>
      <c r="M5595" s="97"/>
      <c r="N5595" s="97"/>
    </row>
    <row r="5596" spans="8:14" x14ac:dyDescent="0.25">
      <c r="H5596" s="294"/>
      <c r="I5596" s="294"/>
      <c r="J5596" s="294"/>
      <c r="L5596" s="97"/>
      <c r="M5596" s="97"/>
      <c r="N5596" s="97"/>
    </row>
    <row r="5597" spans="8:14" x14ac:dyDescent="0.25">
      <c r="H5597" s="294"/>
      <c r="I5597" s="294"/>
      <c r="J5597" s="294"/>
      <c r="L5597" s="97"/>
      <c r="M5597" s="97"/>
      <c r="N5597" s="97"/>
    </row>
    <row r="5598" spans="8:14" x14ac:dyDescent="0.25">
      <c r="H5598" s="294"/>
      <c r="I5598" s="294"/>
      <c r="J5598" s="294"/>
      <c r="L5598" s="97"/>
      <c r="M5598" s="97"/>
      <c r="N5598" s="97"/>
    </row>
    <row r="5599" spans="8:14" x14ac:dyDescent="0.25">
      <c r="H5599" s="294"/>
      <c r="I5599" s="294"/>
      <c r="J5599" s="294"/>
      <c r="L5599" s="97"/>
      <c r="M5599" s="97"/>
      <c r="N5599" s="97"/>
    </row>
    <row r="5600" spans="8:14" x14ac:dyDescent="0.25">
      <c r="H5600" s="294"/>
      <c r="I5600" s="294"/>
      <c r="J5600" s="294"/>
      <c r="L5600" s="97"/>
      <c r="M5600" s="97"/>
      <c r="N5600" s="97"/>
    </row>
    <row r="5601" spans="8:14" x14ac:dyDescent="0.25">
      <c r="H5601" s="294"/>
      <c r="I5601" s="294"/>
      <c r="J5601" s="294"/>
      <c r="L5601" s="97"/>
      <c r="M5601" s="97"/>
      <c r="N5601" s="97"/>
    </row>
    <row r="5602" spans="8:14" x14ac:dyDescent="0.25">
      <c r="H5602" s="294"/>
      <c r="I5602" s="294"/>
      <c r="J5602" s="294"/>
      <c r="L5602" s="97"/>
      <c r="M5602" s="97"/>
      <c r="N5602" s="97"/>
    </row>
    <row r="5603" spans="8:14" x14ac:dyDescent="0.25">
      <c r="H5603" s="294"/>
      <c r="I5603" s="294"/>
      <c r="J5603" s="294"/>
      <c r="L5603" s="97"/>
      <c r="M5603" s="97"/>
      <c r="N5603" s="97"/>
    </row>
    <row r="5604" spans="8:14" x14ac:dyDescent="0.25">
      <c r="H5604" s="294"/>
      <c r="I5604" s="294"/>
      <c r="J5604" s="294"/>
      <c r="L5604" s="97"/>
      <c r="M5604" s="97"/>
      <c r="N5604" s="97"/>
    </row>
    <row r="5605" spans="8:14" x14ac:dyDescent="0.25">
      <c r="H5605" s="294"/>
      <c r="I5605" s="294"/>
      <c r="J5605" s="294"/>
      <c r="L5605" s="97"/>
      <c r="M5605" s="97"/>
      <c r="N5605" s="97"/>
    </row>
    <row r="5606" spans="8:14" x14ac:dyDescent="0.25">
      <c r="H5606" s="294"/>
      <c r="I5606" s="294"/>
      <c r="J5606" s="294"/>
      <c r="L5606" s="97"/>
      <c r="M5606" s="97"/>
      <c r="N5606" s="97"/>
    </row>
    <row r="5607" spans="8:14" x14ac:dyDescent="0.25">
      <c r="H5607" s="294"/>
      <c r="I5607" s="294"/>
      <c r="J5607" s="294"/>
      <c r="L5607" s="97"/>
      <c r="M5607" s="97"/>
      <c r="N5607" s="97"/>
    </row>
    <row r="5608" spans="8:14" x14ac:dyDescent="0.25">
      <c r="H5608" s="294"/>
      <c r="I5608" s="294"/>
      <c r="J5608" s="294"/>
      <c r="L5608" s="97"/>
      <c r="M5608" s="97"/>
      <c r="N5608" s="97"/>
    </row>
    <row r="5609" spans="8:14" x14ac:dyDescent="0.25">
      <c r="H5609" s="294"/>
      <c r="I5609" s="294"/>
      <c r="J5609" s="294"/>
      <c r="L5609" s="97"/>
      <c r="M5609" s="97"/>
      <c r="N5609" s="97"/>
    </row>
    <row r="5610" spans="8:14" x14ac:dyDescent="0.25">
      <c r="H5610" s="294"/>
      <c r="I5610" s="294"/>
      <c r="J5610" s="294"/>
      <c r="L5610" s="97"/>
      <c r="M5610" s="97"/>
      <c r="N5610" s="97"/>
    </row>
    <row r="5611" spans="8:14" x14ac:dyDescent="0.25">
      <c r="H5611" s="294"/>
      <c r="I5611" s="294"/>
      <c r="J5611" s="294"/>
      <c r="L5611" s="97"/>
      <c r="M5611" s="97"/>
      <c r="N5611" s="97"/>
    </row>
    <row r="5612" spans="8:14" x14ac:dyDescent="0.25">
      <c r="H5612" s="294"/>
      <c r="I5612" s="294"/>
      <c r="J5612" s="294"/>
      <c r="L5612" s="97"/>
      <c r="M5612" s="97"/>
      <c r="N5612" s="97"/>
    </row>
    <row r="5613" spans="8:14" x14ac:dyDescent="0.25">
      <c r="H5613" s="294"/>
      <c r="I5613" s="294"/>
      <c r="J5613" s="294"/>
      <c r="L5613" s="97"/>
      <c r="M5613" s="97"/>
      <c r="N5613" s="97"/>
    </row>
    <row r="5614" spans="8:14" x14ac:dyDescent="0.25">
      <c r="H5614" s="294"/>
      <c r="I5614" s="294"/>
      <c r="J5614" s="294"/>
      <c r="L5614" s="97"/>
      <c r="M5614" s="97"/>
      <c r="N5614" s="97"/>
    </row>
    <row r="5615" spans="8:14" x14ac:dyDescent="0.25">
      <c r="H5615" s="294"/>
      <c r="I5615" s="294"/>
      <c r="J5615" s="294"/>
      <c r="L5615" s="97"/>
      <c r="M5615" s="97"/>
      <c r="N5615" s="97"/>
    </row>
    <row r="5616" spans="8:14" x14ac:dyDescent="0.25">
      <c r="H5616" s="294"/>
      <c r="I5616" s="294"/>
      <c r="J5616" s="294"/>
      <c r="L5616" s="97"/>
      <c r="M5616" s="97"/>
      <c r="N5616" s="97"/>
    </row>
    <row r="5617" spans="8:14" x14ac:dyDescent="0.25">
      <c r="H5617" s="294"/>
      <c r="I5617" s="294"/>
      <c r="J5617" s="294"/>
      <c r="L5617" s="97"/>
      <c r="M5617" s="97"/>
      <c r="N5617" s="97"/>
    </row>
    <row r="5618" spans="8:14" x14ac:dyDescent="0.25">
      <c r="H5618" s="294"/>
      <c r="I5618" s="294"/>
      <c r="J5618" s="294"/>
      <c r="L5618" s="97"/>
      <c r="M5618" s="97"/>
      <c r="N5618" s="97"/>
    </row>
    <row r="5619" spans="8:14" x14ac:dyDescent="0.25">
      <c r="H5619" s="294"/>
      <c r="I5619" s="294"/>
      <c r="J5619" s="294"/>
      <c r="L5619" s="97"/>
      <c r="M5619" s="97"/>
      <c r="N5619" s="97"/>
    </row>
    <row r="5620" spans="8:14" x14ac:dyDescent="0.25">
      <c r="H5620" s="294"/>
      <c r="I5620" s="294"/>
      <c r="J5620" s="294"/>
      <c r="L5620" s="97"/>
      <c r="M5620" s="97"/>
      <c r="N5620" s="97"/>
    </row>
    <row r="5621" spans="8:14" x14ac:dyDescent="0.25">
      <c r="H5621" s="294"/>
      <c r="I5621" s="294"/>
      <c r="J5621" s="294"/>
      <c r="L5621" s="97"/>
      <c r="M5621" s="97"/>
      <c r="N5621" s="97"/>
    </row>
    <row r="5622" spans="8:14" x14ac:dyDescent="0.25">
      <c r="H5622" s="294"/>
      <c r="I5622" s="294"/>
      <c r="J5622" s="294"/>
      <c r="L5622" s="97"/>
      <c r="M5622" s="97"/>
      <c r="N5622" s="97"/>
    </row>
    <row r="5623" spans="8:14" x14ac:dyDescent="0.25">
      <c r="H5623" s="294"/>
      <c r="I5623" s="294"/>
      <c r="J5623" s="294"/>
      <c r="L5623" s="97"/>
      <c r="M5623" s="97"/>
      <c r="N5623" s="97"/>
    </row>
    <row r="5624" spans="8:14" x14ac:dyDescent="0.25">
      <c r="H5624" s="294"/>
      <c r="I5624" s="294"/>
      <c r="J5624" s="294"/>
      <c r="L5624" s="97"/>
      <c r="M5624" s="97"/>
      <c r="N5624" s="97"/>
    </row>
    <row r="5625" spans="8:14" x14ac:dyDescent="0.25">
      <c r="H5625" s="294"/>
      <c r="I5625" s="294"/>
      <c r="J5625" s="294"/>
      <c r="L5625" s="97"/>
      <c r="M5625" s="97"/>
      <c r="N5625" s="97"/>
    </row>
    <row r="5626" spans="8:14" x14ac:dyDescent="0.25">
      <c r="H5626" s="294"/>
      <c r="I5626" s="294"/>
      <c r="J5626" s="294"/>
      <c r="L5626" s="97"/>
      <c r="M5626" s="97"/>
      <c r="N5626" s="97"/>
    </row>
    <row r="5627" spans="8:14" x14ac:dyDescent="0.25">
      <c r="H5627" s="294"/>
      <c r="I5627" s="294"/>
      <c r="J5627" s="294"/>
      <c r="L5627" s="97"/>
      <c r="M5627" s="97"/>
      <c r="N5627" s="97"/>
    </row>
    <row r="5628" spans="8:14" x14ac:dyDescent="0.25">
      <c r="H5628" s="294"/>
      <c r="I5628" s="294"/>
      <c r="J5628" s="294"/>
      <c r="L5628" s="97"/>
      <c r="M5628" s="97"/>
      <c r="N5628" s="97"/>
    </row>
    <row r="5629" spans="8:14" x14ac:dyDescent="0.25">
      <c r="H5629" s="294"/>
      <c r="I5629" s="294"/>
      <c r="J5629" s="294"/>
      <c r="L5629" s="97"/>
      <c r="M5629" s="97"/>
      <c r="N5629" s="97"/>
    </row>
    <row r="5630" spans="8:14" x14ac:dyDescent="0.25">
      <c r="H5630" s="294"/>
      <c r="I5630" s="294"/>
      <c r="J5630" s="294"/>
      <c r="L5630" s="97"/>
      <c r="M5630" s="97"/>
      <c r="N5630" s="97"/>
    </row>
    <row r="5631" spans="8:14" x14ac:dyDescent="0.25">
      <c r="H5631" s="294"/>
      <c r="I5631" s="294"/>
      <c r="J5631" s="294"/>
      <c r="L5631" s="97"/>
      <c r="M5631" s="97"/>
      <c r="N5631" s="97"/>
    </row>
    <row r="5632" spans="8:14" x14ac:dyDescent="0.25">
      <c r="H5632" s="294"/>
      <c r="I5632" s="294"/>
      <c r="J5632" s="294"/>
      <c r="L5632" s="97"/>
      <c r="M5632" s="97"/>
      <c r="N5632" s="97"/>
    </row>
    <row r="5633" spans="8:14" x14ac:dyDescent="0.25">
      <c r="H5633" s="294"/>
      <c r="I5633" s="294"/>
      <c r="J5633" s="294"/>
      <c r="L5633" s="97"/>
      <c r="M5633" s="97"/>
      <c r="N5633" s="97"/>
    </row>
    <row r="5634" spans="8:14" x14ac:dyDescent="0.25">
      <c r="H5634" s="294"/>
      <c r="I5634" s="294"/>
      <c r="J5634" s="294"/>
      <c r="L5634" s="97"/>
      <c r="M5634" s="97"/>
      <c r="N5634" s="97"/>
    </row>
    <row r="5635" spans="8:14" x14ac:dyDescent="0.25">
      <c r="H5635" s="294"/>
      <c r="I5635" s="294"/>
      <c r="J5635" s="294"/>
      <c r="L5635" s="97"/>
      <c r="M5635" s="97"/>
      <c r="N5635" s="97"/>
    </row>
    <row r="5636" spans="8:14" x14ac:dyDescent="0.25">
      <c r="H5636" s="294"/>
      <c r="I5636" s="294"/>
      <c r="J5636" s="294"/>
      <c r="L5636" s="97"/>
      <c r="M5636" s="97"/>
      <c r="N5636" s="97"/>
    </row>
    <row r="5637" spans="8:14" x14ac:dyDescent="0.25">
      <c r="H5637" s="294"/>
      <c r="I5637" s="294"/>
      <c r="J5637" s="294"/>
      <c r="L5637" s="97"/>
      <c r="M5637" s="97"/>
      <c r="N5637" s="97"/>
    </row>
    <row r="5638" spans="8:14" x14ac:dyDescent="0.25">
      <c r="H5638" s="294"/>
      <c r="I5638" s="294"/>
      <c r="J5638" s="294"/>
      <c r="L5638" s="97"/>
      <c r="M5638" s="97"/>
      <c r="N5638" s="97"/>
    </row>
    <row r="5639" spans="8:14" x14ac:dyDescent="0.25">
      <c r="H5639" s="294"/>
      <c r="I5639" s="294"/>
      <c r="J5639" s="294"/>
      <c r="L5639" s="97"/>
      <c r="M5639" s="97"/>
      <c r="N5639" s="97"/>
    </row>
    <row r="5640" spans="8:14" x14ac:dyDescent="0.25">
      <c r="H5640" s="294"/>
      <c r="I5640" s="294"/>
      <c r="J5640" s="294"/>
      <c r="L5640" s="97"/>
      <c r="M5640" s="97"/>
      <c r="N5640" s="97"/>
    </row>
    <row r="5641" spans="8:14" x14ac:dyDescent="0.25">
      <c r="H5641" s="294"/>
      <c r="I5641" s="294"/>
      <c r="J5641" s="294"/>
      <c r="L5641" s="97"/>
      <c r="M5641" s="97"/>
      <c r="N5641" s="97"/>
    </row>
    <row r="5642" spans="8:14" x14ac:dyDescent="0.25">
      <c r="H5642" s="294"/>
      <c r="I5642" s="294"/>
      <c r="J5642" s="294"/>
      <c r="L5642" s="97"/>
      <c r="M5642" s="97"/>
      <c r="N5642" s="97"/>
    </row>
    <row r="5643" spans="8:14" x14ac:dyDescent="0.25">
      <c r="H5643" s="294"/>
      <c r="I5643" s="294"/>
      <c r="J5643" s="294"/>
      <c r="L5643" s="97"/>
      <c r="M5643" s="97"/>
      <c r="N5643" s="97"/>
    </row>
    <row r="5644" spans="8:14" x14ac:dyDescent="0.25">
      <c r="H5644" s="294"/>
      <c r="I5644" s="294"/>
      <c r="J5644" s="294"/>
      <c r="L5644" s="97"/>
      <c r="M5644" s="97"/>
      <c r="N5644" s="97"/>
    </row>
    <row r="5645" spans="8:14" x14ac:dyDescent="0.25">
      <c r="H5645" s="294"/>
      <c r="I5645" s="294"/>
      <c r="J5645" s="294"/>
      <c r="L5645" s="97"/>
      <c r="M5645" s="97"/>
      <c r="N5645" s="97"/>
    </row>
    <row r="5646" spans="8:14" x14ac:dyDescent="0.25">
      <c r="H5646" s="294"/>
      <c r="I5646" s="294"/>
      <c r="J5646" s="294"/>
      <c r="L5646" s="97"/>
      <c r="M5646" s="97"/>
      <c r="N5646" s="97"/>
    </row>
    <row r="5647" spans="8:14" x14ac:dyDescent="0.25">
      <c r="H5647" s="294"/>
      <c r="I5647" s="294"/>
      <c r="J5647" s="294"/>
      <c r="L5647" s="97"/>
      <c r="M5647" s="97"/>
      <c r="N5647" s="97"/>
    </row>
    <row r="5648" spans="8:14" x14ac:dyDescent="0.25">
      <c r="H5648" s="294"/>
      <c r="I5648" s="294"/>
      <c r="J5648" s="294"/>
      <c r="L5648" s="97"/>
      <c r="M5648" s="97"/>
      <c r="N5648" s="97"/>
    </row>
    <row r="5649" spans="8:14" x14ac:dyDescent="0.25">
      <c r="H5649" s="294"/>
      <c r="I5649" s="294"/>
      <c r="J5649" s="294"/>
      <c r="L5649" s="97"/>
      <c r="M5649" s="97"/>
      <c r="N5649" s="97"/>
    </row>
    <row r="5650" spans="8:14" x14ac:dyDescent="0.25">
      <c r="H5650" s="294"/>
      <c r="I5650" s="294"/>
      <c r="J5650" s="294"/>
      <c r="L5650" s="97"/>
      <c r="M5650" s="97"/>
      <c r="N5650" s="97"/>
    </row>
    <row r="5651" spans="8:14" x14ac:dyDescent="0.25">
      <c r="H5651" s="294"/>
      <c r="I5651" s="294"/>
      <c r="J5651" s="294"/>
      <c r="L5651" s="97"/>
      <c r="M5651" s="97"/>
      <c r="N5651" s="97"/>
    </row>
    <row r="5652" spans="8:14" x14ac:dyDescent="0.25">
      <c r="H5652" s="294"/>
      <c r="I5652" s="294"/>
      <c r="J5652" s="294"/>
      <c r="L5652" s="97"/>
      <c r="M5652" s="97"/>
      <c r="N5652" s="97"/>
    </row>
    <row r="5653" spans="8:14" x14ac:dyDescent="0.25">
      <c r="H5653" s="294"/>
      <c r="I5653" s="294"/>
      <c r="J5653" s="294"/>
      <c r="L5653" s="97"/>
      <c r="M5653" s="97"/>
      <c r="N5653" s="97"/>
    </row>
    <row r="5654" spans="8:14" x14ac:dyDescent="0.25">
      <c r="H5654" s="294"/>
      <c r="I5654" s="294"/>
      <c r="J5654" s="294"/>
      <c r="L5654" s="97"/>
      <c r="M5654" s="97"/>
      <c r="N5654" s="97"/>
    </row>
    <row r="5655" spans="8:14" x14ac:dyDescent="0.25">
      <c r="H5655" s="294"/>
      <c r="I5655" s="294"/>
      <c r="J5655" s="294"/>
      <c r="L5655" s="97"/>
      <c r="M5655" s="97"/>
      <c r="N5655" s="97"/>
    </row>
    <row r="5656" spans="8:14" x14ac:dyDescent="0.25">
      <c r="H5656" s="294"/>
      <c r="I5656" s="294"/>
      <c r="J5656" s="294"/>
      <c r="L5656" s="97"/>
      <c r="M5656" s="97"/>
      <c r="N5656" s="97"/>
    </row>
    <row r="5657" spans="8:14" x14ac:dyDescent="0.25">
      <c r="H5657" s="294"/>
      <c r="I5657" s="294"/>
      <c r="J5657" s="294"/>
      <c r="L5657" s="97"/>
      <c r="M5657" s="97"/>
      <c r="N5657" s="97"/>
    </row>
    <row r="5658" spans="8:14" x14ac:dyDescent="0.25">
      <c r="H5658" s="294"/>
      <c r="I5658" s="294"/>
      <c r="J5658" s="294"/>
      <c r="L5658" s="97"/>
      <c r="M5658" s="97"/>
      <c r="N5658" s="97"/>
    </row>
    <row r="5659" spans="8:14" x14ac:dyDescent="0.25">
      <c r="H5659" s="294"/>
      <c r="I5659" s="294"/>
      <c r="J5659" s="294"/>
      <c r="L5659" s="97"/>
      <c r="M5659" s="97"/>
      <c r="N5659" s="97"/>
    </row>
    <row r="5660" spans="8:14" x14ac:dyDescent="0.25">
      <c r="H5660" s="294"/>
      <c r="I5660" s="294"/>
      <c r="J5660" s="294"/>
      <c r="L5660" s="97"/>
      <c r="M5660" s="97"/>
      <c r="N5660" s="97"/>
    </row>
    <row r="5661" spans="8:14" x14ac:dyDescent="0.25">
      <c r="H5661" s="294"/>
      <c r="I5661" s="294"/>
      <c r="J5661" s="294"/>
      <c r="L5661" s="97"/>
      <c r="M5661" s="97"/>
      <c r="N5661" s="97"/>
    </row>
    <row r="5662" spans="8:14" x14ac:dyDescent="0.25">
      <c r="H5662" s="294"/>
      <c r="I5662" s="294"/>
      <c r="J5662" s="294"/>
      <c r="L5662" s="97"/>
      <c r="M5662" s="97"/>
      <c r="N5662" s="97"/>
    </row>
    <row r="5663" spans="8:14" x14ac:dyDescent="0.25">
      <c r="H5663" s="294"/>
      <c r="I5663" s="294"/>
      <c r="J5663" s="294"/>
      <c r="L5663" s="97"/>
      <c r="M5663" s="97"/>
      <c r="N5663" s="97"/>
    </row>
    <row r="5664" spans="8:14" x14ac:dyDescent="0.25">
      <c r="H5664" s="294"/>
      <c r="I5664" s="294"/>
      <c r="J5664" s="294"/>
      <c r="L5664" s="97"/>
      <c r="M5664" s="97"/>
      <c r="N5664" s="97"/>
    </row>
    <row r="5665" spans="8:14" x14ac:dyDescent="0.25">
      <c r="H5665" s="294"/>
      <c r="I5665" s="294"/>
      <c r="J5665" s="294"/>
      <c r="L5665" s="97"/>
      <c r="M5665" s="97"/>
      <c r="N5665" s="97"/>
    </row>
    <row r="5666" spans="8:14" x14ac:dyDescent="0.25">
      <c r="H5666" s="294"/>
      <c r="I5666" s="294"/>
      <c r="J5666" s="294"/>
      <c r="L5666" s="97"/>
      <c r="M5666" s="97"/>
      <c r="N5666" s="97"/>
    </row>
    <row r="5667" spans="8:14" x14ac:dyDescent="0.25">
      <c r="H5667" s="294"/>
      <c r="I5667" s="294"/>
      <c r="J5667" s="294"/>
      <c r="L5667" s="97"/>
      <c r="M5667" s="97"/>
      <c r="N5667" s="97"/>
    </row>
    <row r="5668" spans="8:14" x14ac:dyDescent="0.25">
      <c r="H5668" s="294"/>
      <c r="I5668" s="294"/>
      <c r="J5668" s="294"/>
      <c r="L5668" s="97"/>
      <c r="M5668" s="97"/>
      <c r="N5668" s="97"/>
    </row>
    <row r="5669" spans="8:14" x14ac:dyDescent="0.25">
      <c r="H5669" s="294"/>
      <c r="I5669" s="294"/>
      <c r="J5669" s="294"/>
      <c r="L5669" s="97"/>
      <c r="M5669" s="97"/>
      <c r="N5669" s="97"/>
    </row>
    <row r="5670" spans="8:14" x14ac:dyDescent="0.25">
      <c r="H5670" s="294"/>
      <c r="I5670" s="294"/>
      <c r="J5670" s="294"/>
      <c r="L5670" s="97"/>
      <c r="M5670" s="97"/>
      <c r="N5670" s="97"/>
    </row>
    <row r="5671" spans="8:14" x14ac:dyDescent="0.25">
      <c r="H5671" s="294"/>
      <c r="I5671" s="294"/>
      <c r="J5671" s="294"/>
      <c r="L5671" s="97"/>
      <c r="M5671" s="97"/>
      <c r="N5671" s="97"/>
    </row>
    <row r="5672" spans="8:14" x14ac:dyDescent="0.25">
      <c r="H5672" s="294"/>
      <c r="I5672" s="294"/>
      <c r="J5672" s="294"/>
      <c r="L5672" s="97"/>
      <c r="M5672" s="97"/>
      <c r="N5672" s="97"/>
    </row>
    <row r="5673" spans="8:14" x14ac:dyDescent="0.25">
      <c r="H5673" s="294"/>
      <c r="I5673" s="294"/>
      <c r="J5673" s="294"/>
      <c r="L5673" s="97"/>
      <c r="M5673" s="97"/>
      <c r="N5673" s="97"/>
    </row>
    <row r="5674" spans="8:14" x14ac:dyDescent="0.25">
      <c r="H5674" s="294"/>
      <c r="I5674" s="294"/>
      <c r="J5674" s="294"/>
      <c r="L5674" s="97"/>
      <c r="M5674" s="97"/>
      <c r="N5674" s="97"/>
    </row>
    <row r="5675" spans="8:14" x14ac:dyDescent="0.25">
      <c r="H5675" s="294"/>
      <c r="I5675" s="294"/>
      <c r="J5675" s="294"/>
      <c r="L5675" s="97"/>
      <c r="M5675" s="97"/>
      <c r="N5675" s="97"/>
    </row>
    <row r="5676" spans="8:14" x14ac:dyDescent="0.25">
      <c r="H5676" s="294"/>
      <c r="I5676" s="294"/>
      <c r="J5676" s="294"/>
      <c r="L5676" s="97"/>
      <c r="M5676" s="97"/>
      <c r="N5676" s="97"/>
    </row>
    <row r="5677" spans="8:14" x14ac:dyDescent="0.25">
      <c r="H5677" s="294"/>
      <c r="I5677" s="294"/>
      <c r="J5677" s="294"/>
      <c r="L5677" s="97"/>
      <c r="M5677" s="97"/>
      <c r="N5677" s="97"/>
    </row>
    <row r="5678" spans="8:14" x14ac:dyDescent="0.25">
      <c r="H5678" s="294"/>
      <c r="I5678" s="294"/>
      <c r="J5678" s="294"/>
      <c r="L5678" s="97"/>
      <c r="M5678" s="97"/>
      <c r="N5678" s="97"/>
    </row>
    <row r="5679" spans="8:14" x14ac:dyDescent="0.25">
      <c r="H5679" s="294"/>
      <c r="I5679" s="294"/>
      <c r="J5679" s="294"/>
      <c r="L5679" s="97"/>
      <c r="M5679" s="97"/>
      <c r="N5679" s="97"/>
    </row>
    <row r="5680" spans="8:14" x14ac:dyDescent="0.25">
      <c r="H5680" s="294"/>
      <c r="I5680" s="294"/>
      <c r="J5680" s="294"/>
      <c r="L5680" s="97"/>
      <c r="M5680" s="97"/>
      <c r="N5680" s="97"/>
    </row>
    <row r="5681" spans="8:14" x14ac:dyDescent="0.25">
      <c r="H5681" s="294"/>
      <c r="I5681" s="294"/>
      <c r="J5681" s="294"/>
      <c r="L5681" s="97"/>
      <c r="M5681" s="97"/>
      <c r="N5681" s="97"/>
    </row>
    <row r="5682" spans="8:14" x14ac:dyDescent="0.25">
      <c r="H5682" s="294"/>
      <c r="I5682" s="294"/>
      <c r="J5682" s="294"/>
      <c r="L5682" s="97"/>
      <c r="M5682" s="97"/>
      <c r="N5682" s="97"/>
    </row>
    <row r="5683" spans="8:14" x14ac:dyDescent="0.25">
      <c r="H5683" s="294"/>
      <c r="I5683" s="294"/>
      <c r="J5683" s="294"/>
      <c r="L5683" s="97"/>
      <c r="M5683" s="97"/>
      <c r="N5683" s="97"/>
    </row>
    <row r="5684" spans="8:14" x14ac:dyDescent="0.25">
      <c r="H5684" s="294"/>
      <c r="I5684" s="294"/>
      <c r="J5684" s="294"/>
      <c r="L5684" s="97"/>
      <c r="M5684" s="97"/>
      <c r="N5684" s="97"/>
    </row>
    <row r="5685" spans="8:14" x14ac:dyDescent="0.25">
      <c r="H5685" s="294"/>
      <c r="I5685" s="294"/>
      <c r="J5685" s="294"/>
      <c r="L5685" s="97"/>
      <c r="M5685" s="97"/>
      <c r="N5685" s="97"/>
    </row>
    <row r="5686" spans="8:14" x14ac:dyDescent="0.25">
      <c r="H5686" s="294"/>
      <c r="I5686" s="294"/>
      <c r="J5686" s="294"/>
      <c r="L5686" s="97"/>
      <c r="M5686" s="97"/>
      <c r="N5686" s="97"/>
    </row>
    <row r="5687" spans="8:14" x14ac:dyDescent="0.25">
      <c r="H5687" s="294"/>
      <c r="I5687" s="294"/>
      <c r="J5687" s="294"/>
      <c r="L5687" s="97"/>
      <c r="M5687" s="97"/>
      <c r="N5687" s="97"/>
    </row>
    <row r="5688" spans="8:14" x14ac:dyDescent="0.25">
      <c r="H5688" s="294"/>
      <c r="I5688" s="294"/>
      <c r="J5688" s="294"/>
      <c r="L5688" s="97"/>
      <c r="M5688" s="97"/>
      <c r="N5688" s="97"/>
    </row>
    <row r="5689" spans="8:14" x14ac:dyDescent="0.25">
      <c r="H5689" s="294"/>
      <c r="I5689" s="294"/>
      <c r="J5689" s="294"/>
      <c r="L5689" s="97"/>
      <c r="M5689" s="97"/>
      <c r="N5689" s="97"/>
    </row>
    <row r="5690" spans="8:14" x14ac:dyDescent="0.25">
      <c r="H5690" s="294"/>
      <c r="I5690" s="294"/>
      <c r="J5690" s="294"/>
      <c r="L5690" s="97"/>
      <c r="M5690" s="97"/>
      <c r="N5690" s="97"/>
    </row>
    <row r="5691" spans="8:14" x14ac:dyDescent="0.25">
      <c r="H5691" s="294"/>
      <c r="I5691" s="294"/>
      <c r="J5691" s="294"/>
      <c r="L5691" s="97"/>
      <c r="M5691" s="97"/>
      <c r="N5691" s="97"/>
    </row>
    <row r="5692" spans="8:14" x14ac:dyDescent="0.25">
      <c r="H5692" s="294"/>
      <c r="I5692" s="294"/>
      <c r="J5692" s="294"/>
      <c r="L5692" s="97"/>
      <c r="M5692" s="97"/>
      <c r="N5692" s="97"/>
    </row>
    <row r="5693" spans="8:14" x14ac:dyDescent="0.25">
      <c r="H5693" s="294"/>
      <c r="I5693" s="294"/>
      <c r="J5693" s="294"/>
      <c r="L5693" s="97"/>
      <c r="M5693" s="97"/>
      <c r="N5693" s="97"/>
    </row>
    <row r="5694" spans="8:14" x14ac:dyDescent="0.25">
      <c r="H5694" s="294"/>
      <c r="I5694" s="294"/>
      <c r="J5694" s="294"/>
      <c r="L5694" s="97"/>
      <c r="M5694" s="97"/>
      <c r="N5694" s="97"/>
    </row>
    <row r="5695" spans="8:14" x14ac:dyDescent="0.25">
      <c r="H5695" s="294"/>
      <c r="I5695" s="294"/>
      <c r="J5695" s="294"/>
      <c r="L5695" s="97"/>
      <c r="M5695" s="97"/>
      <c r="N5695" s="97"/>
    </row>
    <row r="5696" spans="8:14" x14ac:dyDescent="0.25">
      <c r="H5696" s="294"/>
      <c r="I5696" s="294"/>
      <c r="J5696" s="294"/>
      <c r="L5696" s="97"/>
      <c r="M5696" s="97"/>
      <c r="N5696" s="97"/>
    </row>
    <row r="5697" spans="8:14" x14ac:dyDescent="0.25">
      <c r="H5697" s="294"/>
      <c r="I5697" s="294"/>
      <c r="J5697" s="294"/>
      <c r="L5697" s="97"/>
      <c r="M5697" s="97"/>
      <c r="N5697" s="97"/>
    </row>
    <row r="5698" spans="8:14" x14ac:dyDescent="0.25">
      <c r="H5698" s="294"/>
      <c r="I5698" s="294"/>
      <c r="J5698" s="294"/>
      <c r="L5698" s="97"/>
      <c r="M5698" s="97"/>
      <c r="N5698" s="97"/>
    </row>
    <row r="5699" spans="8:14" x14ac:dyDescent="0.25">
      <c r="H5699" s="294"/>
      <c r="I5699" s="294"/>
      <c r="J5699" s="294"/>
      <c r="L5699" s="97"/>
      <c r="M5699" s="97"/>
      <c r="N5699" s="97"/>
    </row>
    <row r="5700" spans="8:14" x14ac:dyDescent="0.25">
      <c r="H5700" s="294"/>
      <c r="I5700" s="294"/>
      <c r="J5700" s="294"/>
      <c r="L5700" s="97"/>
      <c r="M5700" s="97"/>
      <c r="N5700" s="97"/>
    </row>
    <row r="5701" spans="8:14" x14ac:dyDescent="0.25">
      <c r="H5701" s="294"/>
      <c r="I5701" s="294"/>
      <c r="J5701" s="294"/>
      <c r="L5701" s="97"/>
      <c r="M5701" s="97"/>
      <c r="N5701" s="97"/>
    </row>
    <row r="5702" spans="8:14" x14ac:dyDescent="0.25">
      <c r="H5702" s="294"/>
      <c r="I5702" s="294"/>
      <c r="J5702" s="294"/>
      <c r="L5702" s="97"/>
      <c r="M5702" s="97"/>
      <c r="N5702" s="97"/>
    </row>
    <row r="5703" spans="8:14" x14ac:dyDescent="0.25">
      <c r="H5703" s="294"/>
      <c r="I5703" s="294"/>
      <c r="J5703" s="294"/>
      <c r="L5703" s="97"/>
      <c r="M5703" s="97"/>
      <c r="N5703" s="97"/>
    </row>
    <row r="5704" spans="8:14" x14ac:dyDescent="0.25">
      <c r="H5704" s="294"/>
      <c r="I5704" s="294"/>
      <c r="J5704" s="294"/>
      <c r="L5704" s="97"/>
      <c r="M5704" s="97"/>
      <c r="N5704" s="97"/>
    </row>
    <row r="5705" spans="8:14" x14ac:dyDescent="0.25">
      <c r="H5705" s="294"/>
      <c r="I5705" s="294"/>
      <c r="J5705" s="294"/>
      <c r="L5705" s="97"/>
      <c r="M5705" s="97"/>
      <c r="N5705" s="97"/>
    </row>
    <row r="5706" spans="8:14" x14ac:dyDescent="0.25">
      <c r="H5706" s="294"/>
      <c r="I5706" s="294"/>
      <c r="J5706" s="294"/>
      <c r="L5706" s="97"/>
      <c r="M5706" s="97"/>
      <c r="N5706" s="97"/>
    </row>
    <row r="5707" spans="8:14" x14ac:dyDescent="0.25">
      <c r="H5707" s="294"/>
      <c r="I5707" s="294"/>
      <c r="J5707" s="294"/>
      <c r="L5707" s="97"/>
      <c r="M5707" s="97"/>
      <c r="N5707" s="97"/>
    </row>
    <row r="5708" spans="8:14" x14ac:dyDescent="0.25">
      <c r="H5708" s="294"/>
      <c r="I5708" s="294"/>
      <c r="J5708" s="294"/>
      <c r="L5708" s="97"/>
      <c r="M5708" s="97"/>
      <c r="N5708" s="97"/>
    </row>
    <row r="5709" spans="8:14" x14ac:dyDescent="0.25">
      <c r="H5709" s="294"/>
      <c r="I5709" s="294"/>
      <c r="J5709" s="294"/>
      <c r="L5709" s="97"/>
      <c r="M5709" s="97"/>
      <c r="N5709" s="97"/>
    </row>
    <row r="5710" spans="8:14" x14ac:dyDescent="0.25">
      <c r="H5710" s="294"/>
      <c r="I5710" s="294"/>
      <c r="J5710" s="294"/>
      <c r="L5710" s="97"/>
      <c r="M5710" s="97"/>
      <c r="N5710" s="97"/>
    </row>
    <row r="5711" spans="8:14" x14ac:dyDescent="0.25">
      <c r="H5711" s="294"/>
      <c r="I5711" s="294"/>
      <c r="J5711" s="294"/>
      <c r="L5711" s="97"/>
      <c r="M5711" s="97"/>
      <c r="N5711" s="97"/>
    </row>
    <row r="5712" spans="8:14" x14ac:dyDescent="0.25">
      <c r="H5712" s="294"/>
      <c r="I5712" s="294"/>
      <c r="J5712" s="294"/>
      <c r="L5712" s="97"/>
      <c r="M5712" s="97"/>
      <c r="N5712" s="97"/>
    </row>
    <row r="5713" spans="8:14" x14ac:dyDescent="0.25">
      <c r="H5713" s="294"/>
      <c r="I5713" s="294"/>
      <c r="J5713" s="294"/>
      <c r="L5713" s="97"/>
      <c r="M5713" s="97"/>
      <c r="N5713" s="97"/>
    </row>
    <row r="5714" spans="8:14" x14ac:dyDescent="0.25">
      <c r="H5714" s="294"/>
      <c r="I5714" s="294"/>
      <c r="J5714" s="294"/>
      <c r="L5714" s="97"/>
      <c r="M5714" s="97"/>
      <c r="N5714" s="97"/>
    </row>
    <row r="5715" spans="8:14" x14ac:dyDescent="0.25">
      <c r="H5715" s="294"/>
      <c r="I5715" s="294"/>
      <c r="J5715" s="294"/>
      <c r="L5715" s="97"/>
      <c r="M5715" s="97"/>
      <c r="N5715" s="97"/>
    </row>
    <row r="5716" spans="8:14" x14ac:dyDescent="0.25">
      <c r="H5716" s="294"/>
      <c r="I5716" s="294"/>
      <c r="J5716" s="294"/>
      <c r="L5716" s="97"/>
      <c r="M5716" s="97"/>
      <c r="N5716" s="97"/>
    </row>
    <row r="5717" spans="8:14" x14ac:dyDescent="0.25">
      <c r="H5717" s="294"/>
      <c r="I5717" s="294"/>
      <c r="J5717" s="294"/>
      <c r="L5717" s="97"/>
      <c r="M5717" s="97"/>
      <c r="N5717" s="97"/>
    </row>
    <row r="5718" spans="8:14" x14ac:dyDescent="0.25">
      <c r="H5718" s="294"/>
      <c r="I5718" s="294"/>
      <c r="J5718" s="294"/>
      <c r="L5718" s="97"/>
      <c r="M5718" s="97"/>
      <c r="N5718" s="97"/>
    </row>
    <row r="5719" spans="8:14" x14ac:dyDescent="0.25">
      <c r="H5719" s="294"/>
      <c r="I5719" s="294"/>
      <c r="J5719" s="294"/>
      <c r="L5719" s="97"/>
      <c r="M5719" s="97"/>
      <c r="N5719" s="97"/>
    </row>
    <row r="5720" spans="8:14" x14ac:dyDescent="0.25">
      <c r="H5720" s="294"/>
      <c r="I5720" s="294"/>
      <c r="J5720" s="294"/>
      <c r="L5720" s="97"/>
      <c r="M5720" s="97"/>
      <c r="N5720" s="97"/>
    </row>
    <row r="5721" spans="8:14" x14ac:dyDescent="0.25">
      <c r="H5721" s="294"/>
      <c r="I5721" s="294"/>
      <c r="J5721" s="294"/>
      <c r="L5721" s="97"/>
      <c r="M5721" s="97"/>
      <c r="N5721" s="97"/>
    </row>
    <row r="5722" spans="8:14" x14ac:dyDescent="0.25">
      <c r="H5722" s="294"/>
      <c r="I5722" s="294"/>
      <c r="J5722" s="294"/>
      <c r="L5722" s="97"/>
      <c r="M5722" s="97"/>
      <c r="N5722" s="97"/>
    </row>
    <row r="5723" spans="8:14" x14ac:dyDescent="0.25">
      <c r="H5723" s="294"/>
      <c r="I5723" s="294"/>
      <c r="J5723" s="294"/>
      <c r="L5723" s="97"/>
      <c r="M5723" s="97"/>
      <c r="N5723" s="97"/>
    </row>
    <row r="5724" spans="8:14" x14ac:dyDescent="0.25">
      <c r="H5724" s="294"/>
      <c r="I5724" s="294"/>
      <c r="J5724" s="294"/>
      <c r="L5724" s="97"/>
      <c r="M5724" s="97"/>
      <c r="N5724" s="97"/>
    </row>
    <row r="5725" spans="8:14" x14ac:dyDescent="0.25">
      <c r="H5725" s="294"/>
      <c r="I5725" s="294"/>
      <c r="J5725" s="294"/>
      <c r="L5725" s="97"/>
      <c r="M5725" s="97"/>
      <c r="N5725" s="97"/>
    </row>
    <row r="5726" spans="8:14" x14ac:dyDescent="0.25">
      <c r="H5726" s="294"/>
      <c r="I5726" s="294"/>
      <c r="J5726" s="294"/>
      <c r="L5726" s="97"/>
      <c r="M5726" s="97"/>
      <c r="N5726" s="97"/>
    </row>
    <row r="5727" spans="8:14" x14ac:dyDescent="0.25">
      <c r="H5727" s="294"/>
      <c r="I5727" s="294"/>
      <c r="J5727" s="294"/>
      <c r="L5727" s="97"/>
      <c r="M5727" s="97"/>
      <c r="N5727" s="97"/>
    </row>
    <row r="5728" spans="8:14" x14ac:dyDescent="0.25">
      <c r="H5728" s="294"/>
      <c r="I5728" s="294"/>
      <c r="J5728" s="294"/>
      <c r="L5728" s="97"/>
      <c r="M5728" s="97"/>
      <c r="N5728" s="97"/>
    </row>
    <row r="5729" spans="8:14" x14ac:dyDescent="0.25">
      <c r="H5729" s="294"/>
      <c r="I5729" s="294"/>
      <c r="J5729" s="294"/>
      <c r="L5729" s="97"/>
      <c r="M5729" s="97"/>
      <c r="N5729" s="97"/>
    </row>
    <row r="5730" spans="8:14" x14ac:dyDescent="0.25">
      <c r="H5730" s="294"/>
      <c r="I5730" s="294"/>
      <c r="J5730" s="294"/>
      <c r="L5730" s="97"/>
      <c r="M5730" s="97"/>
      <c r="N5730" s="97"/>
    </row>
    <row r="5731" spans="8:14" x14ac:dyDescent="0.25">
      <c r="H5731" s="294"/>
      <c r="I5731" s="294"/>
      <c r="J5731" s="294"/>
      <c r="L5731" s="97"/>
      <c r="M5731" s="97"/>
      <c r="N5731" s="97"/>
    </row>
    <row r="5732" spans="8:14" x14ac:dyDescent="0.25">
      <c r="H5732" s="294"/>
      <c r="I5732" s="294"/>
      <c r="J5732" s="294"/>
      <c r="L5732" s="97"/>
      <c r="M5732" s="97"/>
      <c r="N5732" s="97"/>
    </row>
    <row r="5733" spans="8:14" x14ac:dyDescent="0.25">
      <c r="H5733" s="294"/>
      <c r="I5733" s="294"/>
      <c r="J5733" s="294"/>
      <c r="L5733" s="97"/>
      <c r="M5733" s="97"/>
      <c r="N5733" s="97"/>
    </row>
    <row r="5734" spans="8:14" x14ac:dyDescent="0.25">
      <c r="H5734" s="294"/>
      <c r="I5734" s="294"/>
      <c r="J5734" s="294"/>
      <c r="L5734" s="97"/>
      <c r="M5734" s="97"/>
      <c r="N5734" s="97"/>
    </row>
    <row r="5735" spans="8:14" x14ac:dyDescent="0.25">
      <c r="H5735" s="294"/>
      <c r="I5735" s="294"/>
      <c r="J5735" s="294"/>
      <c r="L5735" s="97"/>
      <c r="M5735" s="97"/>
      <c r="N5735" s="97"/>
    </row>
    <row r="5736" spans="8:14" x14ac:dyDescent="0.25">
      <c r="H5736" s="294"/>
      <c r="I5736" s="294"/>
      <c r="J5736" s="294"/>
      <c r="L5736" s="97"/>
      <c r="M5736" s="97"/>
      <c r="N5736" s="97"/>
    </row>
    <row r="5737" spans="8:14" x14ac:dyDescent="0.25">
      <c r="H5737" s="294"/>
      <c r="I5737" s="294"/>
      <c r="J5737" s="294"/>
      <c r="L5737" s="97"/>
      <c r="M5737" s="97"/>
      <c r="N5737" s="97"/>
    </row>
    <row r="5738" spans="8:14" x14ac:dyDescent="0.25">
      <c r="H5738" s="294"/>
      <c r="I5738" s="294"/>
      <c r="J5738" s="294"/>
      <c r="L5738" s="97"/>
      <c r="M5738" s="97"/>
      <c r="N5738" s="97"/>
    </row>
    <row r="5739" spans="8:14" x14ac:dyDescent="0.25">
      <c r="H5739" s="294"/>
      <c r="I5739" s="294"/>
      <c r="J5739" s="294"/>
      <c r="L5739" s="97"/>
      <c r="M5739" s="97"/>
      <c r="N5739" s="97"/>
    </row>
    <row r="5740" spans="8:14" x14ac:dyDescent="0.25">
      <c r="H5740" s="294"/>
      <c r="I5740" s="294"/>
      <c r="J5740" s="294"/>
      <c r="L5740" s="97"/>
      <c r="M5740" s="97"/>
      <c r="N5740" s="97"/>
    </row>
    <row r="5741" spans="8:14" x14ac:dyDescent="0.25">
      <c r="H5741" s="294"/>
      <c r="I5741" s="294"/>
      <c r="J5741" s="294"/>
      <c r="L5741" s="97"/>
      <c r="M5741" s="97"/>
      <c r="N5741" s="97"/>
    </row>
    <row r="5742" spans="8:14" x14ac:dyDescent="0.25">
      <c r="H5742" s="294"/>
      <c r="I5742" s="294"/>
      <c r="J5742" s="294"/>
      <c r="L5742" s="97"/>
      <c r="M5742" s="97"/>
      <c r="N5742" s="97"/>
    </row>
    <row r="5743" spans="8:14" x14ac:dyDescent="0.25">
      <c r="H5743" s="294"/>
      <c r="I5743" s="294"/>
      <c r="J5743" s="294"/>
      <c r="L5743" s="97"/>
      <c r="M5743" s="97"/>
      <c r="N5743" s="97"/>
    </row>
    <row r="5744" spans="8:14" x14ac:dyDescent="0.25">
      <c r="H5744" s="294"/>
      <c r="I5744" s="294"/>
      <c r="J5744" s="294"/>
      <c r="L5744" s="97"/>
      <c r="M5744" s="97"/>
      <c r="N5744" s="97"/>
    </row>
    <row r="5745" spans="8:14" x14ac:dyDescent="0.25">
      <c r="H5745" s="294"/>
      <c r="I5745" s="294"/>
      <c r="J5745" s="294"/>
      <c r="L5745" s="97"/>
      <c r="M5745" s="97"/>
      <c r="N5745" s="97"/>
    </row>
    <row r="5746" spans="8:14" x14ac:dyDescent="0.25">
      <c r="H5746" s="294"/>
      <c r="I5746" s="294"/>
      <c r="J5746" s="294"/>
      <c r="L5746" s="97"/>
      <c r="M5746" s="97"/>
      <c r="N5746" s="97"/>
    </row>
    <row r="5747" spans="8:14" x14ac:dyDescent="0.25">
      <c r="H5747" s="294"/>
      <c r="I5747" s="294"/>
      <c r="J5747" s="294"/>
      <c r="L5747" s="97"/>
      <c r="M5747" s="97"/>
      <c r="N5747" s="97"/>
    </row>
    <row r="5748" spans="8:14" x14ac:dyDescent="0.25">
      <c r="H5748" s="294"/>
      <c r="I5748" s="294"/>
      <c r="J5748" s="294"/>
      <c r="L5748" s="97"/>
      <c r="M5748" s="97"/>
      <c r="N5748" s="97"/>
    </row>
    <row r="5749" spans="8:14" x14ac:dyDescent="0.25">
      <c r="H5749" s="294"/>
      <c r="I5749" s="294"/>
      <c r="J5749" s="294"/>
      <c r="L5749" s="97"/>
      <c r="M5749" s="97"/>
      <c r="N5749" s="97"/>
    </row>
    <row r="5750" spans="8:14" x14ac:dyDescent="0.25">
      <c r="H5750" s="294"/>
      <c r="I5750" s="294"/>
      <c r="J5750" s="294"/>
      <c r="L5750" s="97"/>
      <c r="M5750" s="97"/>
      <c r="N5750" s="97"/>
    </row>
    <row r="5751" spans="8:14" x14ac:dyDescent="0.25">
      <c r="H5751" s="294"/>
      <c r="I5751" s="294"/>
      <c r="J5751" s="294"/>
      <c r="L5751" s="97"/>
      <c r="M5751" s="97"/>
      <c r="N5751" s="97"/>
    </row>
    <row r="5752" spans="8:14" x14ac:dyDescent="0.25">
      <c r="H5752" s="294"/>
      <c r="I5752" s="294"/>
      <c r="J5752" s="294"/>
      <c r="L5752" s="97"/>
      <c r="M5752" s="97"/>
      <c r="N5752" s="97"/>
    </row>
    <row r="5753" spans="8:14" x14ac:dyDescent="0.25">
      <c r="H5753" s="294"/>
      <c r="I5753" s="294"/>
      <c r="J5753" s="294"/>
      <c r="L5753" s="97"/>
      <c r="M5753" s="97"/>
      <c r="N5753" s="97"/>
    </row>
    <row r="5754" spans="8:14" x14ac:dyDescent="0.25">
      <c r="H5754" s="294"/>
      <c r="I5754" s="294"/>
      <c r="J5754" s="294"/>
      <c r="L5754" s="97"/>
      <c r="M5754" s="97"/>
      <c r="N5754" s="97"/>
    </row>
    <row r="5755" spans="8:14" x14ac:dyDescent="0.25">
      <c r="H5755" s="294"/>
      <c r="I5755" s="294"/>
      <c r="J5755" s="294"/>
      <c r="L5755" s="97"/>
      <c r="M5755" s="97"/>
      <c r="N5755" s="97"/>
    </row>
    <row r="5756" spans="8:14" x14ac:dyDescent="0.25">
      <c r="H5756" s="294"/>
      <c r="I5756" s="294"/>
      <c r="J5756" s="294"/>
      <c r="L5756" s="97"/>
      <c r="M5756" s="97"/>
      <c r="N5756" s="97"/>
    </row>
    <row r="5757" spans="8:14" x14ac:dyDescent="0.25">
      <c r="H5757" s="294"/>
      <c r="I5757" s="294"/>
      <c r="J5757" s="294"/>
      <c r="L5757" s="97"/>
      <c r="M5757" s="97"/>
      <c r="N5757" s="97"/>
    </row>
    <row r="5758" spans="8:14" x14ac:dyDescent="0.25">
      <c r="H5758" s="294"/>
      <c r="I5758" s="294"/>
      <c r="J5758" s="294"/>
      <c r="L5758" s="97"/>
      <c r="M5758" s="97"/>
      <c r="N5758" s="97"/>
    </row>
    <row r="5759" spans="8:14" x14ac:dyDescent="0.25">
      <c r="H5759" s="294"/>
      <c r="I5759" s="294"/>
      <c r="J5759" s="294"/>
      <c r="L5759" s="97"/>
      <c r="M5759" s="97"/>
      <c r="N5759" s="97"/>
    </row>
    <row r="5760" spans="8:14" x14ac:dyDescent="0.25">
      <c r="H5760" s="294"/>
      <c r="I5760" s="294"/>
      <c r="J5760" s="294"/>
      <c r="L5760" s="97"/>
      <c r="M5760" s="97"/>
      <c r="N5760" s="97"/>
    </row>
  </sheetData>
  <mergeCells count="393">
    <mergeCell ref="Q178:Q217"/>
    <mergeCell ref="H180:H181"/>
    <mergeCell ref="D177:Q177"/>
    <mergeCell ref="F188:F189"/>
    <mergeCell ref="F190:F191"/>
    <mergeCell ref="F213:F215"/>
    <mergeCell ref="F178:J178"/>
    <mergeCell ref="K190:K191"/>
    <mergeCell ref="P178:P199"/>
    <mergeCell ref="K197:K198"/>
    <mergeCell ref="L197:L198"/>
    <mergeCell ref="F186:F187"/>
    <mergeCell ref="F197:F198"/>
    <mergeCell ref="K184:K185"/>
    <mergeCell ref="L184:L185"/>
    <mergeCell ref="M184:M185"/>
    <mergeCell ref="N184:N185"/>
    <mergeCell ref="M197:M198"/>
    <mergeCell ref="N197:N198"/>
    <mergeCell ref="G194:G195"/>
    <mergeCell ref="H194:H195"/>
    <mergeCell ref="I194:I195"/>
    <mergeCell ref="J194:J195"/>
    <mergeCell ref="M214:M215"/>
    <mergeCell ref="E170:G170"/>
    <mergeCell ref="D172:Q172"/>
    <mergeCell ref="Q153:Q169"/>
    <mergeCell ref="F155:J156"/>
    <mergeCell ref="F167:J167"/>
    <mergeCell ref="O153:O169"/>
    <mergeCell ref="E155:E156"/>
    <mergeCell ref="O173:O175"/>
    <mergeCell ref="Q174:Q175"/>
    <mergeCell ref="N165:N166"/>
    <mergeCell ref="E165:E166"/>
    <mergeCell ref="F165:F166"/>
    <mergeCell ref="D119:G119"/>
    <mergeCell ref="K119:Q119"/>
    <mergeCell ref="D151:G151"/>
    <mergeCell ref="L114:L115"/>
    <mergeCell ref="M114:M115"/>
    <mergeCell ref="F159:J159"/>
    <mergeCell ref="E174:E175"/>
    <mergeCell ref="F174:F175"/>
    <mergeCell ref="K174:K175"/>
    <mergeCell ref="L174:L175"/>
    <mergeCell ref="M174:M175"/>
    <mergeCell ref="L165:L166"/>
    <mergeCell ref="M165:M166"/>
    <mergeCell ref="K165:K166"/>
    <mergeCell ref="D152:Q152"/>
    <mergeCell ref="G153:G154"/>
    <mergeCell ref="H153:H154"/>
    <mergeCell ref="I153:I154"/>
    <mergeCell ref="J153:J154"/>
    <mergeCell ref="E153:E154"/>
    <mergeCell ref="F153:F154"/>
    <mergeCell ref="P153:P169"/>
    <mergeCell ref="N174:N175"/>
    <mergeCell ref="P174:P175"/>
    <mergeCell ref="L107:L108"/>
    <mergeCell ref="M107:M108"/>
    <mergeCell ref="H112:H113"/>
    <mergeCell ref="I112:I113"/>
    <mergeCell ref="F81:J84"/>
    <mergeCell ref="K92:K93"/>
    <mergeCell ref="L117:L118"/>
    <mergeCell ref="M117:M118"/>
    <mergeCell ref="K114:K115"/>
    <mergeCell ref="N114:N115"/>
    <mergeCell ref="E117:E118"/>
    <mergeCell ref="F117:F118"/>
    <mergeCell ref="P124:P125"/>
    <mergeCell ref="M142:M143"/>
    <mergeCell ref="N142:N143"/>
    <mergeCell ref="E144:E145"/>
    <mergeCell ref="F144:F145"/>
    <mergeCell ref="E126:E127"/>
    <mergeCell ref="F126:F127"/>
    <mergeCell ref="K135:K136"/>
    <mergeCell ref="E121:E122"/>
    <mergeCell ref="I128:I129"/>
    <mergeCell ref="J128:J129"/>
    <mergeCell ref="F141:J141"/>
    <mergeCell ref="K144:K145"/>
    <mergeCell ref="K128:K129"/>
    <mergeCell ref="E142:E143"/>
    <mergeCell ref="L144:L145"/>
    <mergeCell ref="M144:M145"/>
    <mergeCell ref="G128:G129"/>
    <mergeCell ref="H128:H129"/>
    <mergeCell ref="K142:K143"/>
    <mergeCell ref="F121:J122"/>
    <mergeCell ref="C5:Q5"/>
    <mergeCell ref="C6:Q6"/>
    <mergeCell ref="C7:Q7"/>
    <mergeCell ref="D14:Q14"/>
    <mergeCell ref="D15:Q15"/>
    <mergeCell ref="O16:O49"/>
    <mergeCell ref="P16:P49"/>
    <mergeCell ref="Q16:Q49"/>
    <mergeCell ref="I30:I31"/>
    <mergeCell ref="J30:J31"/>
    <mergeCell ref="K30:K31"/>
    <mergeCell ref="N32:N33"/>
    <mergeCell ref="E34:E35"/>
    <mergeCell ref="F34:F35"/>
    <mergeCell ref="E32:E33"/>
    <mergeCell ref="E30:E31"/>
    <mergeCell ref="H28:H29"/>
    <mergeCell ref="L28:L29"/>
    <mergeCell ref="M28:M29"/>
    <mergeCell ref="J34:J35"/>
    <mergeCell ref="E48:E49"/>
    <mergeCell ref="N10:N11"/>
    <mergeCell ref="H9:H11"/>
    <mergeCell ref="I9:I11"/>
    <mergeCell ref="F30:F31"/>
    <mergeCell ref="G30:G31"/>
    <mergeCell ref="E28:E29"/>
    <mergeCell ref="E16:E17"/>
    <mergeCell ref="F28:F29"/>
    <mergeCell ref="G28:G29"/>
    <mergeCell ref="F32:F33"/>
    <mergeCell ref="G32:G33"/>
    <mergeCell ref="M32:M33"/>
    <mergeCell ref="H32:H33"/>
    <mergeCell ref="J32:J33"/>
    <mergeCell ref="P9:Q10"/>
    <mergeCell ref="F16:J17"/>
    <mergeCell ref="A9:A11"/>
    <mergeCell ref="B9:B11"/>
    <mergeCell ref="C9:C11"/>
    <mergeCell ref="D9:D11"/>
    <mergeCell ref="E9:E11"/>
    <mergeCell ref="F9:F11"/>
    <mergeCell ref="G9:G11"/>
    <mergeCell ref="K218:Q218"/>
    <mergeCell ref="D218:G218"/>
    <mergeCell ref="E210:E212"/>
    <mergeCell ref="F210:F212"/>
    <mergeCell ref="Q79:Q80"/>
    <mergeCell ref="F100:F101"/>
    <mergeCell ref="E107:E108"/>
    <mergeCell ref="E98:E99"/>
    <mergeCell ref="F79:F80"/>
    <mergeCell ref="N98:N99"/>
    <mergeCell ref="F107:F108"/>
    <mergeCell ref="J79:J80"/>
    <mergeCell ref="P201:P203"/>
    <mergeCell ref="J180:J181"/>
    <mergeCell ref="E186:E187"/>
    <mergeCell ref="K214:K215"/>
    <mergeCell ref="L214:L215"/>
    <mergeCell ref="F85:F86"/>
    <mergeCell ref="N95:N97"/>
    <mergeCell ref="F90:F91"/>
    <mergeCell ref="K98:K99"/>
    <mergeCell ref="F98:F99"/>
    <mergeCell ref="L98:L99"/>
    <mergeCell ref="O79:O118"/>
    <mergeCell ref="F53:F54"/>
    <mergeCell ref="K53:K54"/>
    <mergeCell ref="L53:L54"/>
    <mergeCell ref="M53:M54"/>
    <mergeCell ref="G34:G35"/>
    <mergeCell ref="F57:F58"/>
    <mergeCell ref="J112:J113"/>
    <mergeCell ref="L92:L93"/>
    <mergeCell ref="H79:H80"/>
    <mergeCell ref="G95:G97"/>
    <mergeCell ref="F48:F49"/>
    <mergeCell ref="D51:Q51"/>
    <mergeCell ref="F43:F44"/>
    <mergeCell ref="L43:L44"/>
    <mergeCell ref="M43:M44"/>
    <mergeCell ref="G98:G99"/>
    <mergeCell ref="E112:E113"/>
    <mergeCell ref="F112:F113"/>
    <mergeCell ref="G112:G113"/>
    <mergeCell ref="E53:E54"/>
    <mergeCell ref="N43:N44"/>
    <mergeCell ref="E43:E44"/>
    <mergeCell ref="I34:I35"/>
    <mergeCell ref="P112:P116"/>
    <mergeCell ref="C77:Q77"/>
    <mergeCell ref="D78:Q78"/>
    <mergeCell ref="C79:C81"/>
    <mergeCell ref="P81:P108"/>
    <mergeCell ref="J98:J99"/>
    <mergeCell ref="P110:P111"/>
    <mergeCell ref="Q117:Q118"/>
    <mergeCell ref="N53:N54"/>
    <mergeCell ref="E55:E56"/>
    <mergeCell ref="F55:F56"/>
    <mergeCell ref="G55:G56"/>
    <mergeCell ref="H55:H56"/>
    <mergeCell ref="I55:I56"/>
    <mergeCell ref="J55:J56"/>
    <mergeCell ref="E57:E58"/>
    <mergeCell ref="E61:E62"/>
    <mergeCell ref="E114:E116"/>
    <mergeCell ref="N64:N65"/>
    <mergeCell ref="N68:N69"/>
    <mergeCell ref="E81:E84"/>
    <mergeCell ref="M95:M97"/>
    <mergeCell ref="E87:E88"/>
    <mergeCell ref="F87:F88"/>
    <mergeCell ref="K85:K86"/>
    <mergeCell ref="E64:E65"/>
    <mergeCell ref="F64:F65"/>
    <mergeCell ref="K64:K65"/>
    <mergeCell ref="L64:L65"/>
    <mergeCell ref="M64:M65"/>
    <mergeCell ref="Q62:Q63"/>
    <mergeCell ref="P62:P63"/>
    <mergeCell ref="D76:G76"/>
    <mergeCell ref="E75:G75"/>
    <mergeCell ref="F67:J67"/>
    <mergeCell ref="E68:E69"/>
    <mergeCell ref="F68:F69"/>
    <mergeCell ref="K68:K69"/>
    <mergeCell ref="L68:L69"/>
    <mergeCell ref="M68:M69"/>
    <mergeCell ref="E70:E71"/>
    <mergeCell ref="F70:F71"/>
    <mergeCell ref="I32:I33"/>
    <mergeCell ref="K43:K44"/>
    <mergeCell ref="K32:K33"/>
    <mergeCell ref="D50:G50"/>
    <mergeCell ref="P79:P80"/>
    <mergeCell ref="E85:E86"/>
    <mergeCell ref="J85:J86"/>
    <mergeCell ref="K95:K97"/>
    <mergeCell ref="M98:M99"/>
    <mergeCell ref="I98:I99"/>
    <mergeCell ref="I79:I80"/>
    <mergeCell ref="N92:N93"/>
    <mergeCell ref="M92:M93"/>
    <mergeCell ref="G85:G86"/>
    <mergeCell ref="I85:I86"/>
    <mergeCell ref="E90:E91"/>
    <mergeCell ref="L32:L33"/>
    <mergeCell ref="E79:E80"/>
    <mergeCell ref="G79:G80"/>
    <mergeCell ref="H34:H35"/>
    <mergeCell ref="F52:J52"/>
    <mergeCell ref="L50:P50"/>
    <mergeCell ref="K76:Q76"/>
    <mergeCell ref="F61:F62"/>
    <mergeCell ref="O9:O11"/>
    <mergeCell ref="N28:N29"/>
    <mergeCell ref="I28:I29"/>
    <mergeCell ref="N30:N31"/>
    <mergeCell ref="K10:K11"/>
    <mergeCell ref="H30:H31"/>
    <mergeCell ref="L30:L31"/>
    <mergeCell ref="M30:M31"/>
    <mergeCell ref="L10:L11"/>
    <mergeCell ref="M10:M11"/>
    <mergeCell ref="J28:J29"/>
    <mergeCell ref="K28:K29"/>
    <mergeCell ref="J9:J11"/>
    <mergeCell ref="K9:N9"/>
    <mergeCell ref="P126:P127"/>
    <mergeCell ref="M128:M129"/>
    <mergeCell ref="N128:N129"/>
    <mergeCell ref="N117:N118"/>
    <mergeCell ref="D120:Q120"/>
    <mergeCell ref="H85:H86"/>
    <mergeCell ref="Q81:Q109"/>
    <mergeCell ref="E95:E97"/>
    <mergeCell ref="F95:F97"/>
    <mergeCell ref="H98:H99"/>
    <mergeCell ref="H95:H97"/>
    <mergeCell ref="K107:K108"/>
    <mergeCell ref="E100:E101"/>
    <mergeCell ref="N107:N108"/>
    <mergeCell ref="L85:L86"/>
    <mergeCell ref="M85:M86"/>
    <mergeCell ref="N85:N86"/>
    <mergeCell ref="E92:E94"/>
    <mergeCell ref="F92:F94"/>
    <mergeCell ref="F114:F116"/>
    <mergeCell ref="K117:K118"/>
    <mergeCell ref="P117:P118"/>
    <mergeCell ref="Q126:Q127"/>
    <mergeCell ref="Q112:Q116"/>
    <mergeCell ref="P141:P150"/>
    <mergeCell ref="Q128:Q129"/>
    <mergeCell ref="E137:G137"/>
    <mergeCell ref="D138:G138"/>
    <mergeCell ref="K138:Q138"/>
    <mergeCell ref="L135:L136"/>
    <mergeCell ref="M135:M136"/>
    <mergeCell ref="F128:F129"/>
    <mergeCell ref="P128:P129"/>
    <mergeCell ref="Q141:Q150"/>
    <mergeCell ref="P130:P133"/>
    <mergeCell ref="Q130:Q133"/>
    <mergeCell ref="N144:N145"/>
    <mergeCell ref="P210:P217"/>
    <mergeCell ref="K221:Q221"/>
    <mergeCell ref="K220:Q220"/>
    <mergeCell ref="E132:E133"/>
    <mergeCell ref="N135:N136"/>
    <mergeCell ref="C232:G232"/>
    <mergeCell ref="C171:F171"/>
    <mergeCell ref="D176:G176"/>
    <mergeCell ref="K176:Q176"/>
    <mergeCell ref="C223:G223"/>
    <mergeCell ref="C224:G224"/>
    <mergeCell ref="C225:G225"/>
    <mergeCell ref="C226:G226"/>
    <mergeCell ref="C227:G227"/>
    <mergeCell ref="C228:G228"/>
    <mergeCell ref="C229:G229"/>
    <mergeCell ref="J182:J183"/>
    <mergeCell ref="N214:N215"/>
    <mergeCell ref="B220:G220"/>
    <mergeCell ref="K219:Q219"/>
    <mergeCell ref="F194:F195"/>
    <mergeCell ref="E213:E215"/>
    <mergeCell ref="P207:P209"/>
    <mergeCell ref="F192:F193"/>
    <mergeCell ref="C231:G231"/>
    <mergeCell ref="D219:G219"/>
    <mergeCell ref="E192:E193"/>
    <mergeCell ref="E194:E195"/>
    <mergeCell ref="I180:I181"/>
    <mergeCell ref="E182:E183"/>
    <mergeCell ref="E184:E185"/>
    <mergeCell ref="F184:F185"/>
    <mergeCell ref="E190:E191"/>
    <mergeCell ref="E180:E181"/>
    <mergeCell ref="F180:F181"/>
    <mergeCell ref="G180:G181"/>
    <mergeCell ref="F182:F183"/>
    <mergeCell ref="G182:G183"/>
    <mergeCell ref="C230:G230"/>
    <mergeCell ref="F221:G221"/>
    <mergeCell ref="E188:E189"/>
    <mergeCell ref="G192:G193"/>
    <mergeCell ref="H192:H193"/>
    <mergeCell ref="I192:I193"/>
    <mergeCell ref="E197:E198"/>
    <mergeCell ref="G214:G215"/>
    <mergeCell ref="H214:H215"/>
    <mergeCell ref="I214:I215"/>
    <mergeCell ref="O178:O217"/>
    <mergeCell ref="H182:H183"/>
    <mergeCell ref="I182:I183"/>
    <mergeCell ref="K180:K181"/>
    <mergeCell ref="L180:L181"/>
    <mergeCell ref="M180:M181"/>
    <mergeCell ref="N180:N181"/>
    <mergeCell ref="G210:G212"/>
    <mergeCell ref="H210:H212"/>
    <mergeCell ref="I210:I212"/>
    <mergeCell ref="J210:J212"/>
    <mergeCell ref="K210:K212"/>
    <mergeCell ref="L210:L212"/>
    <mergeCell ref="M210:M212"/>
    <mergeCell ref="N210:N212"/>
    <mergeCell ref="J192:J193"/>
    <mergeCell ref="J214:J215"/>
    <mergeCell ref="L190:L191"/>
    <mergeCell ref="M190:M191"/>
    <mergeCell ref="N190:N191"/>
    <mergeCell ref="Q110:Q111"/>
    <mergeCell ref="P121:P122"/>
    <mergeCell ref="Q121:Q122"/>
    <mergeCell ref="E135:E136"/>
    <mergeCell ref="F135:F136"/>
    <mergeCell ref="O121:O136"/>
    <mergeCell ref="O141:O150"/>
    <mergeCell ref="Q124:Q125"/>
    <mergeCell ref="L95:L97"/>
    <mergeCell ref="E110:E111"/>
    <mergeCell ref="F110:F111"/>
    <mergeCell ref="I95:I97"/>
    <mergeCell ref="J95:J97"/>
    <mergeCell ref="L128:L129"/>
    <mergeCell ref="E128:E129"/>
    <mergeCell ref="P135:P136"/>
    <mergeCell ref="Q135:Q136"/>
    <mergeCell ref="F124:F125"/>
    <mergeCell ref="F132:F133"/>
    <mergeCell ref="L142:L143"/>
    <mergeCell ref="F142:F143"/>
    <mergeCell ref="D139:Q139"/>
    <mergeCell ref="D140:Q140"/>
    <mergeCell ref="E124:E125"/>
  </mergeCells>
  <phoneticPr fontId="27" type="noConversion"/>
  <pageMargins left="0.23622047244094491" right="0.23622047244094491" top="0.74803149606299213" bottom="0.74803149606299213" header="0.31496062992125984" footer="0.31496062992125984"/>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DE10B-BC64-42B2-A076-AE9FE8953D0C}">
  <sheetPr>
    <tabColor theme="9"/>
    <pageSetUpPr fitToPage="1"/>
  </sheetPr>
  <dimension ref="A1:Q115"/>
  <sheetViews>
    <sheetView showGridLines="0" topLeftCell="A92" zoomScaleNormal="100" zoomScaleSheetLayoutView="70" workbookViewId="0">
      <selection activeCell="K54" sqref="K54"/>
    </sheetView>
  </sheetViews>
  <sheetFormatPr defaultColWidth="9.42578125" defaultRowHeight="12.75" x14ac:dyDescent="0.25"/>
  <cols>
    <col min="1" max="2" width="3.140625" style="35" customWidth="1"/>
    <col min="3" max="3" width="3.5703125" style="35" customWidth="1"/>
    <col min="4" max="4" width="4.42578125" style="35" customWidth="1"/>
    <col min="5" max="5" width="12" style="35" customWidth="1"/>
    <col min="6" max="6" width="34" style="35" customWidth="1"/>
    <col min="7" max="7" width="7.5703125" style="36" customWidth="1"/>
    <col min="8" max="8" width="7" style="416" customWidth="1"/>
    <col min="9" max="9" width="7.5703125" style="416" customWidth="1"/>
    <col min="10" max="10" width="6.85546875" style="416" customWidth="1"/>
    <col min="11" max="11" width="29.140625" style="35" customWidth="1"/>
    <col min="12" max="14" width="6.42578125" style="372" customWidth="1"/>
    <col min="15" max="15" width="10.28515625" style="35" customWidth="1"/>
    <col min="16" max="16" width="17" style="35" customWidth="1"/>
    <col min="17" max="17" width="17.42578125" style="35" customWidth="1"/>
    <col min="18" max="16384" width="9.42578125" style="35"/>
  </cols>
  <sheetData>
    <row r="1" spans="1:17" ht="15.75" x14ac:dyDescent="0.25">
      <c r="L1" s="370"/>
    </row>
    <row r="2" spans="1:17" ht="15.75" x14ac:dyDescent="0.25">
      <c r="L2" s="349"/>
    </row>
    <row r="3" spans="1:17" ht="15.75" x14ac:dyDescent="0.25">
      <c r="L3" s="349"/>
    </row>
    <row r="5" spans="1:17" ht="15.75" x14ac:dyDescent="0.25">
      <c r="A5" s="1360" t="s">
        <v>2</v>
      </c>
      <c r="B5" s="1360"/>
      <c r="C5" s="1360"/>
      <c r="D5" s="1360"/>
      <c r="E5" s="1360"/>
      <c r="F5" s="1360"/>
      <c r="G5" s="1360"/>
      <c r="H5" s="1360"/>
      <c r="I5" s="1360"/>
      <c r="J5" s="1360"/>
      <c r="K5" s="1360"/>
      <c r="L5" s="1360"/>
      <c r="M5" s="1360"/>
      <c r="N5" s="1360"/>
      <c r="O5" s="1360"/>
      <c r="P5" s="1360"/>
      <c r="Q5" s="1360"/>
    </row>
    <row r="6" spans="1:17" ht="15.75" x14ac:dyDescent="0.25">
      <c r="A6" s="2089" t="s">
        <v>766</v>
      </c>
      <c r="B6" s="2089"/>
      <c r="C6" s="2089"/>
      <c r="D6" s="2089"/>
      <c r="E6" s="2089"/>
      <c r="F6" s="2089"/>
      <c r="G6" s="2089"/>
      <c r="H6" s="2089"/>
      <c r="I6" s="2089"/>
      <c r="J6" s="2089"/>
      <c r="K6" s="2089"/>
      <c r="L6" s="2089"/>
      <c r="M6" s="2089"/>
      <c r="N6" s="2089"/>
      <c r="O6" s="2089"/>
      <c r="P6" s="2089"/>
      <c r="Q6" s="2089"/>
    </row>
    <row r="7" spans="1:17" ht="15.75" x14ac:dyDescent="0.25">
      <c r="A7" s="2090" t="s">
        <v>4</v>
      </c>
      <c r="B7" s="2090"/>
      <c r="C7" s="2090"/>
      <c r="D7" s="2090"/>
      <c r="E7" s="2090"/>
      <c r="F7" s="2090"/>
      <c r="G7" s="2090"/>
      <c r="H7" s="2090"/>
      <c r="I7" s="2090"/>
      <c r="J7" s="2090"/>
      <c r="K7" s="2090"/>
      <c r="L7" s="2090"/>
      <c r="M7" s="2090"/>
      <c r="N7" s="2090"/>
      <c r="O7" s="2090"/>
      <c r="P7" s="2090"/>
      <c r="Q7" s="2090"/>
    </row>
    <row r="8" spans="1:17" ht="15.75" x14ac:dyDescent="0.25">
      <c r="A8" s="2091"/>
      <c r="B8" s="2091"/>
      <c r="C8" s="2091"/>
      <c r="D8" s="2091"/>
      <c r="E8" s="2091"/>
      <c r="F8" s="2091"/>
      <c r="G8" s="2091"/>
      <c r="H8" s="2091"/>
      <c r="I8" s="2091"/>
      <c r="J8" s="2091"/>
      <c r="K8" s="2091"/>
      <c r="L8" s="2091"/>
      <c r="M8" s="2091"/>
      <c r="N8" s="2091"/>
      <c r="O8" s="2091"/>
      <c r="P8" s="2091"/>
      <c r="Q8" s="2091"/>
    </row>
    <row r="9" spans="1:17" ht="15" customHeight="1" x14ac:dyDescent="0.25">
      <c r="A9" s="2092" t="s">
        <v>5</v>
      </c>
      <c r="B9" s="2093" t="s">
        <v>767</v>
      </c>
      <c r="C9" s="2094" t="s">
        <v>7</v>
      </c>
      <c r="D9" s="2094" t="s">
        <v>8</v>
      </c>
      <c r="E9" s="2094" t="s">
        <v>9</v>
      </c>
      <c r="F9" s="2095" t="s">
        <v>18</v>
      </c>
      <c r="G9" s="2094" t="s">
        <v>11</v>
      </c>
      <c r="H9" s="2104" t="s">
        <v>12</v>
      </c>
      <c r="I9" s="2101" t="s">
        <v>13</v>
      </c>
      <c r="J9" s="2101" t="s">
        <v>14</v>
      </c>
      <c r="K9" s="2100" t="s">
        <v>15</v>
      </c>
      <c r="L9" s="2100"/>
      <c r="M9" s="2100"/>
      <c r="N9" s="2100"/>
      <c r="O9" s="2103" t="s">
        <v>16</v>
      </c>
      <c r="P9" s="2096" t="s">
        <v>17</v>
      </c>
      <c r="Q9" s="2096"/>
    </row>
    <row r="10" spans="1:17" ht="12.75" customHeight="1" x14ac:dyDescent="0.25">
      <c r="A10" s="2092"/>
      <c r="B10" s="2093"/>
      <c r="C10" s="2094"/>
      <c r="D10" s="2094"/>
      <c r="E10" s="2094"/>
      <c r="F10" s="2095"/>
      <c r="G10" s="2094"/>
      <c r="H10" s="2104"/>
      <c r="I10" s="2101"/>
      <c r="J10" s="2101"/>
      <c r="K10" s="1545" t="s">
        <v>18</v>
      </c>
      <c r="L10" s="2097" t="s">
        <v>19</v>
      </c>
      <c r="M10" s="2098" t="s">
        <v>20</v>
      </c>
      <c r="N10" s="2098" t="s">
        <v>21</v>
      </c>
      <c r="O10" s="2103"/>
      <c r="P10" s="2096"/>
      <c r="Q10" s="2096"/>
    </row>
    <row r="11" spans="1:17" ht="96.75" customHeight="1" x14ac:dyDescent="0.25">
      <c r="A11" s="2092"/>
      <c r="B11" s="2093"/>
      <c r="C11" s="2094"/>
      <c r="D11" s="2094"/>
      <c r="E11" s="2094"/>
      <c r="F11" s="2095"/>
      <c r="G11" s="2094"/>
      <c r="H11" s="2104"/>
      <c r="I11" s="2102"/>
      <c r="J11" s="2102"/>
      <c r="K11" s="1545"/>
      <c r="L11" s="2097"/>
      <c r="M11" s="2099"/>
      <c r="N11" s="2099"/>
      <c r="O11" s="2103"/>
      <c r="P11" s="40" t="s">
        <v>768</v>
      </c>
      <c r="Q11" s="41" t="s">
        <v>18</v>
      </c>
    </row>
    <row r="12" spans="1:17" s="42" customFormat="1" x14ac:dyDescent="0.2">
      <c r="A12" s="2053" t="s">
        <v>769</v>
      </c>
      <c r="B12" s="2053"/>
      <c r="C12" s="2053"/>
      <c r="D12" s="2053"/>
      <c r="E12" s="2053"/>
      <c r="F12" s="2053"/>
      <c r="G12" s="2053"/>
      <c r="H12" s="2053"/>
      <c r="I12" s="2054"/>
      <c r="J12" s="2054"/>
      <c r="K12" s="2053"/>
      <c r="L12" s="2053"/>
      <c r="M12" s="2054"/>
      <c r="N12" s="2054"/>
      <c r="O12" s="2053"/>
      <c r="P12" s="2053"/>
      <c r="Q12" s="2053"/>
    </row>
    <row r="13" spans="1:17" s="42" customFormat="1" x14ac:dyDescent="0.2">
      <c r="A13" s="43"/>
      <c r="B13" s="2055" t="s">
        <v>770</v>
      </c>
      <c r="C13" s="2055"/>
      <c r="D13" s="2055"/>
      <c r="E13" s="2055"/>
      <c r="F13" s="2055"/>
      <c r="G13" s="2055"/>
      <c r="H13" s="2055"/>
      <c r="I13" s="2055"/>
      <c r="J13" s="2055"/>
      <c r="K13" s="2055"/>
      <c r="L13" s="2055"/>
      <c r="M13" s="2055"/>
      <c r="N13" s="2055"/>
      <c r="O13" s="2055"/>
      <c r="P13" s="2055"/>
      <c r="Q13" s="2055"/>
    </row>
    <row r="14" spans="1:17" x14ac:dyDescent="0.2">
      <c r="A14" s="43"/>
      <c r="B14" s="44"/>
      <c r="C14" s="2056" t="s">
        <v>771</v>
      </c>
      <c r="D14" s="2056"/>
      <c r="E14" s="2056"/>
      <c r="F14" s="2056"/>
      <c r="G14" s="2056"/>
      <c r="H14" s="2056"/>
      <c r="I14" s="2056"/>
      <c r="J14" s="2056"/>
      <c r="K14" s="2056"/>
      <c r="L14" s="2056"/>
      <c r="M14" s="2056"/>
      <c r="N14" s="2056"/>
      <c r="O14" s="2056"/>
      <c r="P14" s="2056"/>
      <c r="Q14" s="2056"/>
    </row>
    <row r="15" spans="1:17" x14ac:dyDescent="0.2">
      <c r="A15" s="43"/>
      <c r="B15" s="44"/>
      <c r="C15" s="2057"/>
      <c r="D15" s="1502" t="s">
        <v>772</v>
      </c>
      <c r="E15" s="1502"/>
      <c r="F15" s="1502"/>
      <c r="G15" s="1502"/>
      <c r="H15" s="1502"/>
      <c r="I15" s="1502"/>
      <c r="J15" s="1502"/>
      <c r="K15" s="1502"/>
      <c r="L15" s="1502"/>
      <c r="M15" s="1502"/>
      <c r="N15" s="1502"/>
      <c r="O15" s="1502"/>
      <c r="P15" s="1502"/>
      <c r="Q15" s="1502"/>
    </row>
    <row r="16" spans="1:17" ht="45" customHeight="1" x14ac:dyDescent="0.2">
      <c r="A16" s="43"/>
      <c r="B16" s="44"/>
      <c r="C16" s="2057"/>
      <c r="D16" s="47"/>
      <c r="E16" s="2061" t="s">
        <v>773</v>
      </c>
      <c r="F16" s="2006" t="s">
        <v>774</v>
      </c>
      <c r="G16" s="2006"/>
      <c r="H16" s="2006"/>
      <c r="I16" s="2006"/>
      <c r="J16" s="2006"/>
      <c r="K16" s="506" t="s">
        <v>775</v>
      </c>
      <c r="L16" s="830">
        <v>0</v>
      </c>
      <c r="M16" s="830">
        <v>0</v>
      </c>
      <c r="N16" s="831">
        <v>1</v>
      </c>
      <c r="O16" s="2020" t="s">
        <v>776</v>
      </c>
      <c r="P16" s="2016" t="s">
        <v>777</v>
      </c>
      <c r="Q16" s="2012" t="s">
        <v>778</v>
      </c>
    </row>
    <row r="17" spans="1:17" ht="61.5" customHeight="1" x14ac:dyDescent="0.2">
      <c r="A17" s="43"/>
      <c r="B17" s="44"/>
      <c r="C17" s="2057"/>
      <c r="D17" s="47"/>
      <c r="E17" s="2061"/>
      <c r="F17" s="2006"/>
      <c r="G17" s="2006"/>
      <c r="H17" s="2006"/>
      <c r="I17" s="2006"/>
      <c r="J17" s="2006"/>
      <c r="K17" s="30" t="s">
        <v>779</v>
      </c>
      <c r="L17" s="832">
        <v>1</v>
      </c>
      <c r="M17" s="832">
        <v>0</v>
      </c>
      <c r="N17" s="833">
        <v>0</v>
      </c>
      <c r="O17" s="2021"/>
      <c r="P17" s="2016"/>
      <c r="Q17" s="2012"/>
    </row>
    <row r="18" spans="1:17" ht="22.5" customHeight="1" x14ac:dyDescent="0.2">
      <c r="A18" s="43"/>
      <c r="B18" s="44"/>
      <c r="C18" s="2057"/>
      <c r="D18" s="47"/>
      <c r="E18" s="2062" t="s">
        <v>780</v>
      </c>
      <c r="F18" s="2060" t="s">
        <v>781</v>
      </c>
      <c r="G18" s="442" t="s">
        <v>30</v>
      </c>
      <c r="H18" s="417">
        <v>39</v>
      </c>
      <c r="I18" s="417">
        <v>0</v>
      </c>
      <c r="J18" s="417">
        <v>0</v>
      </c>
      <c r="K18" s="2013" t="s">
        <v>782</v>
      </c>
      <c r="L18" s="1474">
        <v>0</v>
      </c>
      <c r="M18" s="1474">
        <v>0</v>
      </c>
      <c r="N18" s="2017">
        <v>1</v>
      </c>
      <c r="O18" s="2021"/>
      <c r="P18" s="2016"/>
      <c r="Q18" s="2012"/>
    </row>
    <row r="19" spans="1:17" ht="21.75" customHeight="1" x14ac:dyDescent="0.2">
      <c r="A19" s="43"/>
      <c r="B19" s="44"/>
      <c r="C19" s="2057"/>
      <c r="D19" s="47"/>
      <c r="E19" s="2062"/>
      <c r="F19" s="2060"/>
      <c r="G19" s="442" t="s">
        <v>40</v>
      </c>
      <c r="H19" s="417">
        <v>400</v>
      </c>
      <c r="I19" s="417">
        <v>400</v>
      </c>
      <c r="J19" s="417">
        <v>158</v>
      </c>
      <c r="K19" s="2013"/>
      <c r="L19" s="1474"/>
      <c r="M19" s="1474"/>
      <c r="N19" s="2017"/>
      <c r="O19" s="2021"/>
      <c r="P19" s="2016"/>
      <c r="Q19" s="2012"/>
    </row>
    <row r="20" spans="1:17" ht="32.450000000000003" customHeight="1" x14ac:dyDescent="0.2">
      <c r="A20" s="43"/>
      <c r="B20" s="44"/>
      <c r="C20" s="2057"/>
      <c r="D20" s="47"/>
      <c r="E20" s="443" t="s">
        <v>783</v>
      </c>
      <c r="F20" s="434" t="s">
        <v>784</v>
      </c>
      <c r="G20" s="30" t="s">
        <v>30</v>
      </c>
      <c r="H20" s="417">
        <v>190</v>
      </c>
      <c r="I20" s="692">
        <v>0</v>
      </c>
      <c r="J20" s="692">
        <v>0</v>
      </c>
      <c r="K20" s="1188" t="s">
        <v>785</v>
      </c>
      <c r="L20" s="1189">
        <v>100</v>
      </c>
      <c r="M20" s="1189">
        <v>0</v>
      </c>
      <c r="N20" s="1190">
        <v>0</v>
      </c>
      <c r="O20" s="2021"/>
      <c r="P20" s="2016"/>
      <c r="Q20" s="2012"/>
    </row>
    <row r="21" spans="1:17" ht="25.5" x14ac:dyDescent="0.2">
      <c r="A21" s="43"/>
      <c r="B21" s="44"/>
      <c r="C21" s="2057"/>
      <c r="D21" s="47"/>
      <c r="E21" s="2064" t="s">
        <v>786</v>
      </c>
      <c r="F21" s="2074" t="s">
        <v>787</v>
      </c>
      <c r="G21" s="2013" t="s">
        <v>107</v>
      </c>
      <c r="H21" s="1472">
        <v>80</v>
      </c>
      <c r="I21" s="1472">
        <v>50</v>
      </c>
      <c r="J21" s="1472">
        <v>0</v>
      </c>
      <c r="K21" s="30" t="s">
        <v>788</v>
      </c>
      <c r="L21" s="832">
        <v>2</v>
      </c>
      <c r="M21" s="832">
        <v>1</v>
      </c>
      <c r="N21" s="833">
        <v>1</v>
      </c>
      <c r="O21" s="2021"/>
      <c r="P21" s="2016"/>
      <c r="Q21" s="2012"/>
    </row>
    <row r="22" spans="1:17" ht="25.5" x14ac:dyDescent="0.2">
      <c r="A22" s="43"/>
      <c r="B22" s="44"/>
      <c r="C22" s="2057"/>
      <c r="D22" s="47"/>
      <c r="E22" s="2064"/>
      <c r="F22" s="2074"/>
      <c r="G22" s="2013"/>
      <c r="H22" s="1472"/>
      <c r="I22" s="1472"/>
      <c r="J22" s="1472"/>
      <c r="K22" s="283" t="s">
        <v>789</v>
      </c>
      <c r="L22" s="1026">
        <v>60</v>
      </c>
      <c r="M22" s="1026">
        <v>140</v>
      </c>
      <c r="N22" s="1028">
        <v>210</v>
      </c>
      <c r="O22" s="2021"/>
      <c r="P22" s="2016"/>
      <c r="Q22" s="2012"/>
    </row>
    <row r="23" spans="1:17" ht="33.75" customHeight="1" x14ac:dyDescent="0.2">
      <c r="A23" s="43"/>
      <c r="B23" s="44"/>
      <c r="C23" s="2057"/>
      <c r="D23" s="47"/>
      <c r="E23" s="2065" t="s">
        <v>790</v>
      </c>
      <c r="F23" s="2066" t="s">
        <v>791</v>
      </c>
      <c r="G23" s="1191" t="s">
        <v>30</v>
      </c>
      <c r="H23" s="861">
        <v>5</v>
      </c>
      <c r="I23" s="861">
        <v>26</v>
      </c>
      <c r="J23" s="861">
        <v>11</v>
      </c>
      <c r="K23" s="2001" t="s">
        <v>792</v>
      </c>
      <c r="L23" s="2002">
        <v>0</v>
      </c>
      <c r="M23" s="1447">
        <v>0</v>
      </c>
      <c r="N23" s="2073">
        <v>50</v>
      </c>
      <c r="O23" s="2021"/>
      <c r="P23" s="2016"/>
      <c r="Q23" s="2012"/>
    </row>
    <row r="24" spans="1:17" ht="45" customHeight="1" x14ac:dyDescent="0.2">
      <c r="A24" s="43"/>
      <c r="B24" s="44"/>
      <c r="C24" s="2057"/>
      <c r="D24" s="47"/>
      <c r="E24" s="2065"/>
      <c r="F24" s="2066"/>
      <c r="G24" s="1191" t="s">
        <v>40</v>
      </c>
      <c r="H24" s="861">
        <v>35</v>
      </c>
      <c r="I24" s="861">
        <v>150</v>
      </c>
      <c r="J24" s="861">
        <v>50</v>
      </c>
      <c r="K24" s="2001"/>
      <c r="L24" s="2002"/>
      <c r="M24" s="1447"/>
      <c r="N24" s="2073"/>
      <c r="O24" s="2021"/>
      <c r="P24" s="2016"/>
      <c r="Q24" s="2012"/>
    </row>
    <row r="25" spans="1:17" ht="39" customHeight="1" x14ac:dyDescent="0.2">
      <c r="A25" s="43"/>
      <c r="B25" s="44"/>
      <c r="C25" s="2057"/>
      <c r="D25" s="47"/>
      <c r="E25" s="695" t="s">
        <v>793</v>
      </c>
      <c r="F25" s="2072" t="s">
        <v>794</v>
      </c>
      <c r="G25" s="2072"/>
      <c r="H25" s="2072"/>
      <c r="I25" s="2072"/>
      <c r="J25" s="2011"/>
      <c r="K25" s="1194" t="s">
        <v>795</v>
      </c>
      <c r="L25" s="832">
        <v>100</v>
      </c>
      <c r="M25" s="832">
        <v>150</v>
      </c>
      <c r="N25" s="832">
        <v>160</v>
      </c>
      <c r="O25" s="2021"/>
      <c r="P25" s="2016"/>
      <c r="Q25" s="2012"/>
    </row>
    <row r="26" spans="1:17" ht="27.75" customHeight="1" x14ac:dyDescent="0.2">
      <c r="A26" s="43"/>
      <c r="B26" s="44"/>
      <c r="C26" s="2057"/>
      <c r="D26" s="47"/>
      <c r="E26" s="639" t="s">
        <v>796</v>
      </c>
      <c r="F26" s="424" t="s">
        <v>797</v>
      </c>
      <c r="G26" s="637" t="s">
        <v>40</v>
      </c>
      <c r="H26" s="635">
        <v>60</v>
      </c>
      <c r="I26" s="636">
        <v>0</v>
      </c>
      <c r="J26" s="638">
        <v>0</v>
      </c>
      <c r="K26" s="455" t="s">
        <v>798</v>
      </c>
      <c r="L26" s="358">
        <v>1</v>
      </c>
      <c r="M26" s="358">
        <v>0</v>
      </c>
      <c r="N26" s="358">
        <v>0</v>
      </c>
      <c r="O26" s="2021"/>
      <c r="P26" s="2016"/>
      <c r="Q26" s="2012"/>
    </row>
    <row r="27" spans="1:17" ht="52.5" customHeight="1" x14ac:dyDescent="0.2">
      <c r="A27" s="43"/>
      <c r="B27" s="44"/>
      <c r="C27" s="2057"/>
      <c r="D27" s="47"/>
      <c r="E27" s="958" t="s">
        <v>799</v>
      </c>
      <c r="F27" s="2075" t="s">
        <v>800</v>
      </c>
      <c r="G27" s="2075"/>
      <c r="H27" s="2075"/>
      <c r="I27" s="2075"/>
      <c r="J27" s="2075"/>
      <c r="K27" s="445" t="s">
        <v>801</v>
      </c>
      <c r="L27" s="618">
        <v>3</v>
      </c>
      <c r="M27" s="618">
        <v>4</v>
      </c>
      <c r="N27" s="618">
        <v>4</v>
      </c>
      <c r="O27" s="2021"/>
      <c r="P27" s="2016"/>
      <c r="Q27" s="2012"/>
    </row>
    <row r="28" spans="1:17" ht="29.25" customHeight="1" x14ac:dyDescent="0.2">
      <c r="A28" s="43"/>
      <c r="B28" s="44"/>
      <c r="C28" s="2057"/>
      <c r="D28" s="47"/>
      <c r="E28" s="962" t="s">
        <v>802</v>
      </c>
      <c r="F28" s="1195" t="s">
        <v>803</v>
      </c>
      <c r="G28" s="1195" t="s">
        <v>30</v>
      </c>
      <c r="H28" s="1196">
        <v>10</v>
      </c>
      <c r="I28" s="1196">
        <v>10</v>
      </c>
      <c r="J28" s="1196">
        <v>10</v>
      </c>
      <c r="K28" s="1197" t="s">
        <v>804</v>
      </c>
      <c r="L28" s="1196">
        <v>1</v>
      </c>
      <c r="M28" s="1196">
        <v>1</v>
      </c>
      <c r="N28" s="1196">
        <v>1</v>
      </c>
      <c r="O28" s="2021"/>
      <c r="P28" s="2016"/>
      <c r="Q28" s="2012"/>
    </row>
    <row r="29" spans="1:17" ht="30" customHeight="1" x14ac:dyDescent="0.2">
      <c r="A29" s="43"/>
      <c r="B29" s="44"/>
      <c r="C29" s="2057"/>
      <c r="D29" s="47"/>
      <c r="E29" s="959" t="s">
        <v>805</v>
      </c>
      <c r="F29" s="1029" t="s">
        <v>806</v>
      </c>
      <c r="G29" s="1029" t="s">
        <v>40</v>
      </c>
      <c r="H29" s="1123">
        <v>65.099999999999994</v>
      </c>
      <c r="I29" s="1123">
        <v>65.099999999999994</v>
      </c>
      <c r="J29" s="1123">
        <v>65.099999999999994</v>
      </c>
      <c r="K29" s="445" t="s">
        <v>807</v>
      </c>
      <c r="L29" s="838">
        <v>2</v>
      </c>
      <c r="M29" s="838">
        <v>3</v>
      </c>
      <c r="N29" s="838">
        <v>3</v>
      </c>
      <c r="O29" s="2021"/>
      <c r="P29" s="2016"/>
      <c r="Q29" s="2012"/>
    </row>
    <row r="30" spans="1:17" ht="29.25" customHeight="1" x14ac:dyDescent="0.2">
      <c r="A30" s="43"/>
      <c r="B30" s="44"/>
      <c r="C30" s="2057"/>
      <c r="D30" s="47"/>
      <c r="E30" s="444" t="s">
        <v>808</v>
      </c>
      <c r="F30" s="283" t="s">
        <v>809</v>
      </c>
      <c r="G30" s="283" t="s">
        <v>30</v>
      </c>
      <c r="H30" s="1026">
        <v>3</v>
      </c>
      <c r="I30" s="1026">
        <v>3</v>
      </c>
      <c r="J30" s="1026">
        <v>3</v>
      </c>
      <c r="K30" s="446" t="s">
        <v>810</v>
      </c>
      <c r="L30" s="358">
        <v>1</v>
      </c>
      <c r="M30" s="358">
        <v>1</v>
      </c>
      <c r="N30" s="358">
        <v>1</v>
      </c>
      <c r="O30" s="2021"/>
      <c r="P30" s="2016"/>
      <c r="Q30" s="2012"/>
    </row>
    <row r="31" spans="1:17" ht="41.25" customHeight="1" x14ac:dyDescent="0.2">
      <c r="A31" s="43"/>
      <c r="B31" s="44"/>
      <c r="C31" s="2057"/>
      <c r="D31" s="47"/>
      <c r="E31" s="2000" t="s">
        <v>811</v>
      </c>
      <c r="F31" s="2059" t="s">
        <v>812</v>
      </c>
      <c r="G31" s="2059"/>
      <c r="H31" s="2059"/>
      <c r="I31" s="2059"/>
      <c r="J31" s="2059"/>
      <c r="K31" s="446" t="s">
        <v>813</v>
      </c>
      <c r="L31" s="358">
        <v>10</v>
      </c>
      <c r="M31" s="358">
        <v>13</v>
      </c>
      <c r="N31" s="358">
        <v>15</v>
      </c>
      <c r="O31" s="2021"/>
      <c r="P31" s="2016"/>
      <c r="Q31" s="2012"/>
    </row>
    <row r="32" spans="1:17" ht="25.5" x14ac:dyDescent="0.2">
      <c r="A32" s="43"/>
      <c r="B32" s="44"/>
      <c r="C32" s="2057"/>
      <c r="D32" s="47"/>
      <c r="E32" s="2000"/>
      <c r="F32" s="2059"/>
      <c r="G32" s="2059"/>
      <c r="H32" s="2059"/>
      <c r="I32" s="2059"/>
      <c r="J32" s="2059"/>
      <c r="K32" s="446" t="s">
        <v>814</v>
      </c>
      <c r="L32" s="358">
        <v>3</v>
      </c>
      <c r="M32" s="358">
        <v>5</v>
      </c>
      <c r="N32" s="358">
        <v>8</v>
      </c>
      <c r="O32" s="2021"/>
      <c r="P32" s="2016"/>
      <c r="Q32" s="2012"/>
    </row>
    <row r="33" spans="1:17" ht="21.75" customHeight="1" x14ac:dyDescent="0.2">
      <c r="A33" s="43"/>
      <c r="B33" s="44"/>
      <c r="C33" s="2057"/>
      <c r="D33" s="47"/>
      <c r="E33" s="2015" t="s">
        <v>815</v>
      </c>
      <c r="F33" s="1783" t="s">
        <v>816</v>
      </c>
      <c r="G33" s="283" t="s">
        <v>30</v>
      </c>
      <c r="H33" s="1070">
        <v>6.8</v>
      </c>
      <c r="I33" s="1070">
        <v>6.8</v>
      </c>
      <c r="J33" s="1070">
        <v>6.8</v>
      </c>
      <c r="K33" s="2058" t="s">
        <v>817</v>
      </c>
      <c r="L33" s="2023">
        <v>40</v>
      </c>
      <c r="M33" s="2023">
        <v>50</v>
      </c>
      <c r="N33" s="2023">
        <v>60</v>
      </c>
      <c r="O33" s="2021"/>
      <c r="P33" s="2079" t="s">
        <v>818</v>
      </c>
      <c r="Q33" s="2012"/>
    </row>
    <row r="34" spans="1:17" ht="18" customHeight="1" x14ac:dyDescent="0.2">
      <c r="A34" s="43"/>
      <c r="B34" s="44"/>
      <c r="C34" s="2057"/>
      <c r="D34" s="47"/>
      <c r="E34" s="2015"/>
      <c r="F34" s="1783"/>
      <c r="G34" s="283" t="s">
        <v>40</v>
      </c>
      <c r="H34" s="417">
        <v>38.299999999999997</v>
      </c>
      <c r="I34" s="417">
        <v>38.299999999999997</v>
      </c>
      <c r="J34" s="417">
        <v>38.200000000000003</v>
      </c>
      <c r="K34" s="2058"/>
      <c r="L34" s="2023"/>
      <c r="M34" s="2023"/>
      <c r="N34" s="2023"/>
      <c r="O34" s="2021"/>
      <c r="P34" s="2079"/>
      <c r="Q34" s="2012"/>
    </row>
    <row r="35" spans="1:17" ht="31.5" customHeight="1" x14ac:dyDescent="0.2">
      <c r="A35" s="43"/>
      <c r="B35" s="44"/>
      <c r="C35" s="2057"/>
      <c r="D35" s="47"/>
      <c r="E35" s="2015" t="s">
        <v>819</v>
      </c>
      <c r="F35" s="1783" t="s">
        <v>820</v>
      </c>
      <c r="G35" s="30" t="s">
        <v>107</v>
      </c>
      <c r="H35" s="656">
        <v>130</v>
      </c>
      <c r="I35" s="656">
        <v>130.4</v>
      </c>
      <c r="J35" s="656">
        <v>130.4</v>
      </c>
      <c r="K35" s="2058" t="s">
        <v>821</v>
      </c>
      <c r="L35" s="2023">
        <v>340</v>
      </c>
      <c r="M35" s="2023">
        <v>360</v>
      </c>
      <c r="N35" s="2023">
        <v>380</v>
      </c>
      <c r="O35" s="2021"/>
      <c r="P35" s="2079"/>
      <c r="Q35" s="2012"/>
    </row>
    <row r="36" spans="1:17" ht="33.75" customHeight="1" x14ac:dyDescent="0.2">
      <c r="A36" s="43"/>
      <c r="B36" s="44"/>
      <c r="C36" s="2057"/>
      <c r="D36" s="47"/>
      <c r="E36" s="2015"/>
      <c r="F36" s="1783"/>
      <c r="G36" s="30" t="s">
        <v>30</v>
      </c>
      <c r="H36" s="656">
        <v>9</v>
      </c>
      <c r="I36" s="656">
        <v>0</v>
      </c>
      <c r="J36" s="656">
        <v>0</v>
      </c>
      <c r="K36" s="2063"/>
      <c r="L36" s="2023"/>
      <c r="M36" s="2023"/>
      <c r="N36" s="2023"/>
      <c r="O36" s="2021"/>
      <c r="P36" s="2079"/>
      <c r="Q36" s="2012"/>
    </row>
    <row r="37" spans="1:17" ht="39.75" customHeight="1" x14ac:dyDescent="0.2">
      <c r="A37" s="43"/>
      <c r="B37" s="44"/>
      <c r="C37" s="2057"/>
      <c r="D37" s="47"/>
      <c r="E37" s="997" t="s">
        <v>822</v>
      </c>
      <c r="F37" s="893" t="s">
        <v>823</v>
      </c>
      <c r="G37" s="283" t="s">
        <v>30</v>
      </c>
      <c r="H37" s="1051">
        <v>9.8000000000000007</v>
      </c>
      <c r="I37" s="1051">
        <v>10.8</v>
      </c>
      <c r="J37" s="1051">
        <v>11.8</v>
      </c>
      <c r="K37" s="445" t="s">
        <v>824</v>
      </c>
      <c r="L37" s="832">
        <v>8</v>
      </c>
      <c r="M37" s="832">
        <v>8</v>
      </c>
      <c r="N37" s="832">
        <v>8</v>
      </c>
      <c r="O37" s="2022"/>
      <c r="P37" s="1192" t="s">
        <v>825</v>
      </c>
      <c r="Q37" s="397" t="s">
        <v>826</v>
      </c>
    </row>
    <row r="38" spans="1:17" ht="25.5" customHeight="1" x14ac:dyDescent="0.2">
      <c r="A38" s="43"/>
      <c r="B38" s="44"/>
      <c r="C38" s="2057"/>
      <c r="D38" s="47"/>
      <c r="E38" s="2088" t="s">
        <v>827</v>
      </c>
      <c r="F38" s="2087" t="s">
        <v>828</v>
      </c>
      <c r="G38" s="2005" t="s">
        <v>625</v>
      </c>
      <c r="H38" s="2028">
        <v>12</v>
      </c>
      <c r="I38" s="2028">
        <v>13</v>
      </c>
      <c r="J38" s="2028">
        <v>14</v>
      </c>
      <c r="K38" s="640" t="s">
        <v>829</v>
      </c>
      <c r="L38" s="94">
        <v>1</v>
      </c>
      <c r="M38" s="94">
        <v>1</v>
      </c>
      <c r="N38" s="94">
        <v>1</v>
      </c>
      <c r="O38" s="2078"/>
      <c r="P38" s="2080" t="s">
        <v>830</v>
      </c>
      <c r="Q38" s="2012" t="s">
        <v>831</v>
      </c>
    </row>
    <row r="39" spans="1:17" ht="30" customHeight="1" x14ac:dyDescent="0.2">
      <c r="A39" s="43"/>
      <c r="B39" s="44"/>
      <c r="C39" s="2057"/>
      <c r="D39" s="47"/>
      <c r="E39" s="2088"/>
      <c r="F39" s="2087"/>
      <c r="G39" s="2005"/>
      <c r="H39" s="2028"/>
      <c r="I39" s="2028"/>
      <c r="J39" s="2028"/>
      <c r="K39" s="641" t="s">
        <v>832</v>
      </c>
      <c r="L39" s="94">
        <v>1</v>
      </c>
      <c r="M39" s="94">
        <v>1</v>
      </c>
      <c r="N39" s="94">
        <v>1</v>
      </c>
      <c r="O39" s="2078"/>
      <c r="P39" s="2080"/>
      <c r="Q39" s="2012"/>
    </row>
    <row r="40" spans="1:17" ht="26.25" customHeight="1" x14ac:dyDescent="0.2">
      <c r="A40" s="43"/>
      <c r="B40" s="44"/>
      <c r="C40" s="2057"/>
      <c r="D40" s="47"/>
      <c r="E40" s="2088"/>
      <c r="F40" s="2087"/>
      <c r="G40" s="2005"/>
      <c r="H40" s="2028"/>
      <c r="I40" s="2028"/>
      <c r="J40" s="2028"/>
      <c r="K40" s="1193" t="s">
        <v>833</v>
      </c>
      <c r="L40" s="255">
        <v>3</v>
      </c>
      <c r="M40" s="255">
        <v>4</v>
      </c>
      <c r="N40" s="255">
        <v>4</v>
      </c>
      <c r="O40" s="2078"/>
      <c r="P40" s="2080"/>
      <c r="Q40" s="2012"/>
    </row>
    <row r="41" spans="1:17" ht="28.5" customHeight="1" x14ac:dyDescent="0.2">
      <c r="A41" s="43"/>
      <c r="B41" s="44"/>
      <c r="C41" s="2057"/>
      <c r="D41" s="47"/>
      <c r="E41" s="2000" t="s">
        <v>1488</v>
      </c>
      <c r="F41" s="2059" t="s">
        <v>835</v>
      </c>
      <c r="G41" s="2018" t="s">
        <v>30</v>
      </c>
      <c r="H41" s="2076">
        <v>10</v>
      </c>
      <c r="I41" s="1472">
        <v>12</v>
      </c>
      <c r="J41" s="1472">
        <v>14</v>
      </c>
      <c r="K41" s="446" t="s">
        <v>836</v>
      </c>
      <c r="L41" s="832">
        <v>250</v>
      </c>
      <c r="M41" s="832">
        <v>260</v>
      </c>
      <c r="N41" s="832">
        <v>280</v>
      </c>
      <c r="O41" s="2078"/>
      <c r="P41" s="2080"/>
      <c r="Q41" s="2012"/>
    </row>
    <row r="42" spans="1:17" ht="20.25" customHeight="1" x14ac:dyDescent="0.2">
      <c r="A42" s="43"/>
      <c r="B42" s="44"/>
      <c r="C42" s="2057"/>
      <c r="D42" s="47"/>
      <c r="E42" s="2000"/>
      <c r="F42" s="2059"/>
      <c r="G42" s="2019"/>
      <c r="H42" s="2077"/>
      <c r="I42" s="1473"/>
      <c r="J42" s="1473"/>
      <c r="K42" s="446" t="s">
        <v>837</v>
      </c>
      <c r="L42" s="832">
        <v>1</v>
      </c>
      <c r="M42" s="832">
        <v>1</v>
      </c>
      <c r="N42" s="832">
        <v>1</v>
      </c>
      <c r="O42" s="2078"/>
      <c r="P42" s="2080"/>
      <c r="Q42" s="2012"/>
    </row>
    <row r="43" spans="1:17" ht="39" customHeight="1" x14ac:dyDescent="0.2">
      <c r="A43" s="43"/>
      <c r="B43" s="44"/>
      <c r="C43" s="2057"/>
      <c r="D43" s="47"/>
      <c r="E43" s="441" t="s">
        <v>834</v>
      </c>
      <c r="F43" s="979" t="s">
        <v>838</v>
      </c>
      <c r="G43" s="719" t="s">
        <v>107</v>
      </c>
      <c r="H43" s="697">
        <v>10</v>
      </c>
      <c r="I43" s="693">
        <v>12</v>
      </c>
      <c r="J43" s="693">
        <v>14</v>
      </c>
      <c r="K43" s="446" t="s">
        <v>839</v>
      </c>
      <c r="L43" s="358">
        <v>1</v>
      </c>
      <c r="M43" s="358">
        <v>1</v>
      </c>
      <c r="N43" s="358">
        <v>1</v>
      </c>
      <c r="O43" s="2078"/>
      <c r="P43" s="2080"/>
      <c r="Q43" s="2012"/>
    </row>
    <row r="44" spans="1:17" ht="30.75" customHeight="1" x14ac:dyDescent="0.2">
      <c r="A44" s="43"/>
      <c r="B44" s="44"/>
      <c r="C44" s="2057"/>
      <c r="D44" s="47"/>
      <c r="E44" s="2014" t="s">
        <v>1489</v>
      </c>
      <c r="F44" s="2013" t="s">
        <v>840</v>
      </c>
      <c r="G44" s="2084" t="s">
        <v>107</v>
      </c>
      <c r="H44" s="2003">
        <v>47</v>
      </c>
      <c r="I44" s="2003">
        <v>47</v>
      </c>
      <c r="J44" s="2003">
        <v>47</v>
      </c>
      <c r="K44" s="696" t="s">
        <v>841</v>
      </c>
      <c r="L44" s="358">
        <v>4</v>
      </c>
      <c r="M44" s="358">
        <v>5</v>
      </c>
      <c r="N44" s="358">
        <v>6</v>
      </c>
      <c r="O44" s="2078"/>
      <c r="P44" s="2080"/>
      <c r="Q44" s="2012"/>
    </row>
    <row r="45" spans="1:17" ht="27.75" customHeight="1" x14ac:dyDescent="0.2">
      <c r="A45" s="43"/>
      <c r="B45" s="44"/>
      <c r="C45" s="2057"/>
      <c r="D45" s="47"/>
      <c r="E45" s="2014"/>
      <c r="F45" s="2013"/>
      <c r="G45" s="2084"/>
      <c r="H45" s="2004"/>
      <c r="I45" s="2004"/>
      <c r="J45" s="2004"/>
      <c r="K45" s="696" t="s">
        <v>842</v>
      </c>
      <c r="L45" s="358">
        <v>40</v>
      </c>
      <c r="M45" s="358">
        <v>50</v>
      </c>
      <c r="N45" s="358">
        <v>60</v>
      </c>
      <c r="O45" s="2078"/>
      <c r="P45" s="2080"/>
      <c r="Q45" s="2012"/>
    </row>
    <row r="46" spans="1:17" ht="29.25" customHeight="1" x14ac:dyDescent="0.2">
      <c r="A46" s="43"/>
      <c r="B46" s="44"/>
      <c r="C46" s="2057"/>
      <c r="D46" s="47"/>
      <c r="E46" s="2014"/>
      <c r="F46" s="2013"/>
      <c r="G46" s="1526"/>
      <c r="H46" s="1532"/>
      <c r="I46" s="1532"/>
      <c r="J46" s="1532"/>
      <c r="K46" s="446" t="s">
        <v>843</v>
      </c>
      <c r="L46" s="358">
        <v>150</v>
      </c>
      <c r="M46" s="358">
        <v>210</v>
      </c>
      <c r="N46" s="358">
        <v>230</v>
      </c>
      <c r="O46" s="2078"/>
      <c r="P46" s="2080"/>
      <c r="Q46" s="2012"/>
    </row>
    <row r="47" spans="1:17" ht="38.25" x14ac:dyDescent="0.2">
      <c r="A47" s="43"/>
      <c r="B47" s="44"/>
      <c r="C47" s="2057"/>
      <c r="D47" s="47"/>
      <c r="E47" s="2008" t="s">
        <v>1490</v>
      </c>
      <c r="F47" s="2010" t="s">
        <v>844</v>
      </c>
      <c r="G47" s="2024" t="s">
        <v>40</v>
      </c>
      <c r="H47" s="2026">
        <v>75.2</v>
      </c>
      <c r="I47" s="2026">
        <v>34.799999999999997</v>
      </c>
      <c r="J47" s="2026">
        <v>34.799999999999997</v>
      </c>
      <c r="K47" s="455" t="s">
        <v>1495</v>
      </c>
      <c r="L47" s="832">
        <v>4</v>
      </c>
      <c r="M47" s="832">
        <v>4</v>
      </c>
      <c r="N47" s="832">
        <v>4</v>
      </c>
      <c r="O47" s="2078"/>
      <c r="P47" s="2080"/>
      <c r="Q47" s="2012"/>
    </row>
    <row r="48" spans="1:17" ht="38.25" x14ac:dyDescent="0.2">
      <c r="A48" s="43"/>
      <c r="B48" s="44"/>
      <c r="C48" s="2057"/>
      <c r="D48" s="47"/>
      <c r="E48" s="2009"/>
      <c r="F48" s="2011"/>
      <c r="G48" s="2025"/>
      <c r="H48" s="2027"/>
      <c r="I48" s="2027"/>
      <c r="J48" s="2027"/>
      <c r="K48" s="1052" t="s">
        <v>845</v>
      </c>
      <c r="L48" s="832">
        <v>4</v>
      </c>
      <c r="M48" s="832">
        <v>4</v>
      </c>
      <c r="N48" s="832">
        <v>4</v>
      </c>
      <c r="O48" s="2078"/>
      <c r="P48" s="2080"/>
      <c r="Q48" s="2012"/>
    </row>
    <row r="49" spans="1:17" x14ac:dyDescent="0.2">
      <c r="A49" s="43"/>
      <c r="B49" s="44"/>
      <c r="C49" s="2057"/>
      <c r="D49" s="49"/>
      <c r="E49" s="2085" t="s">
        <v>81</v>
      </c>
      <c r="F49" s="2086"/>
      <c r="G49" s="2086"/>
      <c r="H49" s="978">
        <f>SUM(H16:H48)</f>
        <v>1235.1999999999998</v>
      </c>
      <c r="I49" s="978">
        <f>SUM(I16:I48)</f>
        <v>1009.1999999999998</v>
      </c>
      <c r="J49" s="978">
        <f>SUM(J16:J48)</f>
        <v>608.09999999999991</v>
      </c>
      <c r="K49" s="2081"/>
      <c r="L49" s="2081"/>
      <c r="M49" s="2081"/>
      <c r="N49" s="2081"/>
      <c r="O49" s="2081"/>
      <c r="P49" s="2082"/>
      <c r="Q49" s="2083"/>
    </row>
    <row r="50" spans="1:17" x14ac:dyDescent="0.2">
      <c r="A50" s="43"/>
      <c r="B50" s="44"/>
      <c r="C50" s="2057"/>
      <c r="D50" s="504"/>
      <c r="E50" s="2070" t="s">
        <v>97</v>
      </c>
      <c r="F50" s="2070"/>
      <c r="G50" s="2071"/>
      <c r="H50" s="505">
        <f>H49</f>
        <v>1235.1999999999998</v>
      </c>
      <c r="I50" s="505">
        <f>I49</f>
        <v>1009.1999999999998</v>
      </c>
      <c r="J50" s="505">
        <f>J49</f>
        <v>608.09999999999991</v>
      </c>
      <c r="K50" s="2067"/>
      <c r="L50" s="2068"/>
      <c r="M50" s="2068"/>
      <c r="N50" s="2068"/>
      <c r="O50" s="2068"/>
      <c r="P50" s="2068"/>
      <c r="Q50" s="2069"/>
    </row>
    <row r="51" spans="1:17" x14ac:dyDescent="0.2">
      <c r="A51" s="43"/>
      <c r="B51" s="44"/>
      <c r="C51" s="2007" t="s">
        <v>846</v>
      </c>
      <c r="D51" s="2007"/>
      <c r="E51" s="2007"/>
      <c r="F51" s="2007"/>
      <c r="G51" s="2007"/>
      <c r="H51" s="2007"/>
      <c r="I51" s="2007"/>
      <c r="J51" s="2007"/>
      <c r="K51" s="2007"/>
      <c r="L51" s="2007"/>
      <c r="M51" s="2007"/>
      <c r="N51" s="2007"/>
      <c r="O51" s="2007"/>
      <c r="P51" s="2007"/>
      <c r="Q51" s="2007"/>
    </row>
    <row r="52" spans="1:17" x14ac:dyDescent="0.2">
      <c r="A52" s="43"/>
      <c r="B52" s="44"/>
      <c r="C52" s="509"/>
      <c r="D52" s="2105" t="s">
        <v>847</v>
      </c>
      <c r="E52" s="2105"/>
      <c r="F52" s="2105"/>
      <c r="G52" s="2106"/>
      <c r="H52" s="2106"/>
      <c r="I52" s="2106"/>
      <c r="J52" s="2106"/>
      <c r="K52" s="2106"/>
      <c r="L52" s="2106"/>
      <c r="M52" s="2106"/>
      <c r="N52" s="2106"/>
      <c r="O52" s="2106"/>
      <c r="P52" s="2105"/>
      <c r="Q52" s="2107"/>
    </row>
    <row r="53" spans="1:17" ht="25.5" x14ac:dyDescent="0.2">
      <c r="A53" s="43"/>
      <c r="B53" s="44"/>
      <c r="C53" s="509"/>
      <c r="D53" s="52"/>
      <c r="E53" s="515" t="s">
        <v>848</v>
      </c>
      <c r="F53" s="2046" t="s">
        <v>849</v>
      </c>
      <c r="G53" s="2046"/>
      <c r="H53" s="2046"/>
      <c r="I53" s="2046"/>
      <c r="J53" s="2046"/>
      <c r="K53" s="714" t="s">
        <v>850</v>
      </c>
      <c r="L53" s="715">
        <v>2</v>
      </c>
      <c r="M53" s="715">
        <v>2</v>
      </c>
      <c r="N53" s="704">
        <v>2</v>
      </c>
      <c r="O53" s="2036" t="s">
        <v>851</v>
      </c>
      <c r="P53" s="2189"/>
      <c r="Q53" s="2114"/>
    </row>
    <row r="54" spans="1:17" ht="40.5" customHeight="1" x14ac:dyDescent="0.2">
      <c r="A54" s="43"/>
      <c r="B54" s="44"/>
      <c r="C54" s="509"/>
      <c r="D54" s="52"/>
      <c r="E54" s="300" t="s">
        <v>852</v>
      </c>
      <c r="F54" s="1053" t="s">
        <v>853</v>
      </c>
      <c r="G54" s="1054" t="s">
        <v>30</v>
      </c>
      <c r="H54" s="1055">
        <v>1</v>
      </c>
      <c r="I54" s="1055">
        <v>1</v>
      </c>
      <c r="J54" s="1056">
        <v>1</v>
      </c>
      <c r="K54" s="1057" t="s">
        <v>854</v>
      </c>
      <c r="L54" s="1058">
        <v>1</v>
      </c>
      <c r="M54" s="1059">
        <v>1</v>
      </c>
      <c r="N54" s="1060">
        <v>1</v>
      </c>
      <c r="O54" s="2037"/>
      <c r="P54" s="862" t="s">
        <v>135</v>
      </c>
      <c r="Q54" s="2042" t="s">
        <v>855</v>
      </c>
    </row>
    <row r="55" spans="1:17" ht="32.25" customHeight="1" x14ac:dyDescent="0.2">
      <c r="A55" s="43"/>
      <c r="B55" s="44"/>
      <c r="C55" s="509"/>
      <c r="D55" s="52"/>
      <c r="E55" s="652" t="s">
        <v>856</v>
      </c>
      <c r="F55" s="699" t="s">
        <v>857</v>
      </c>
      <c r="G55" s="514" t="s">
        <v>30</v>
      </c>
      <c r="H55" s="907">
        <v>4</v>
      </c>
      <c r="I55" s="907">
        <v>4</v>
      </c>
      <c r="J55" s="907">
        <v>4</v>
      </c>
      <c r="K55" s="428" t="s">
        <v>858</v>
      </c>
      <c r="L55" s="834">
        <v>1</v>
      </c>
      <c r="M55" s="834">
        <v>1</v>
      </c>
      <c r="N55" s="835">
        <v>1</v>
      </c>
      <c r="O55" s="2037"/>
      <c r="P55" s="863"/>
      <c r="Q55" s="2043"/>
    </row>
    <row r="56" spans="1:17" ht="28.5" customHeight="1" x14ac:dyDescent="0.2">
      <c r="A56" s="43"/>
      <c r="B56" s="44"/>
      <c r="C56" s="509"/>
      <c r="D56" s="52"/>
      <c r="E56" s="817" t="s">
        <v>859</v>
      </c>
      <c r="F56" s="2044" t="s">
        <v>860</v>
      </c>
      <c r="G56" s="2044"/>
      <c r="H56" s="2044"/>
      <c r="I56" s="2044"/>
      <c r="J56" s="2044"/>
      <c r="K56" s="436" t="s">
        <v>861</v>
      </c>
      <c r="L56" s="834">
        <v>35</v>
      </c>
      <c r="M56" s="834">
        <v>36</v>
      </c>
      <c r="N56" s="835">
        <v>35</v>
      </c>
      <c r="O56" s="2037"/>
      <c r="P56" s="2113"/>
      <c r="Q56" s="2114"/>
    </row>
    <row r="57" spans="1:17" ht="53.1" customHeight="1" x14ac:dyDescent="0.2">
      <c r="A57" s="43"/>
      <c r="B57" s="44"/>
      <c r="C57" s="509"/>
      <c r="D57" s="52"/>
      <c r="E57" s="653" t="s">
        <v>862</v>
      </c>
      <c r="F57" s="705" t="s">
        <v>863</v>
      </c>
      <c r="G57" s="1064" t="s">
        <v>30</v>
      </c>
      <c r="H57" s="990">
        <v>25</v>
      </c>
      <c r="I57" s="990">
        <v>25</v>
      </c>
      <c r="J57" s="907">
        <v>25</v>
      </c>
      <c r="K57" s="428" t="s">
        <v>864</v>
      </c>
      <c r="L57" s="1065">
        <v>35</v>
      </c>
      <c r="M57" s="1065">
        <v>35</v>
      </c>
      <c r="N57" s="1066">
        <v>35</v>
      </c>
      <c r="O57" s="2037"/>
      <c r="P57" s="864" t="s">
        <v>865</v>
      </c>
      <c r="Q57" s="513" t="s">
        <v>855</v>
      </c>
    </row>
    <row r="58" spans="1:17" ht="21.75" customHeight="1" x14ac:dyDescent="0.2">
      <c r="A58" s="43"/>
      <c r="B58" s="44"/>
      <c r="C58" s="509"/>
      <c r="D58" s="52"/>
      <c r="E58" s="2196" t="s">
        <v>866</v>
      </c>
      <c r="F58" s="2197" t="s">
        <v>867</v>
      </c>
      <c r="G58" s="514" t="s">
        <v>30</v>
      </c>
      <c r="H58" s="907">
        <v>54.1</v>
      </c>
      <c r="I58" s="1079">
        <v>55</v>
      </c>
      <c r="J58" s="1080">
        <v>0</v>
      </c>
      <c r="K58" s="2126" t="s">
        <v>868</v>
      </c>
      <c r="L58" s="2128">
        <v>50</v>
      </c>
      <c r="M58" s="2129">
        <v>50</v>
      </c>
      <c r="N58" s="2195">
        <v>0</v>
      </c>
      <c r="O58" s="2038"/>
      <c r="P58" s="2037" t="s">
        <v>60</v>
      </c>
      <c r="Q58" s="2029" t="s">
        <v>61</v>
      </c>
    </row>
    <row r="59" spans="1:17" ht="21.75" customHeight="1" x14ac:dyDescent="0.2">
      <c r="A59" s="43"/>
      <c r="B59" s="44"/>
      <c r="C59" s="509"/>
      <c r="D59" s="52"/>
      <c r="E59" s="2196"/>
      <c r="F59" s="2197"/>
      <c r="G59" s="1081" t="s">
        <v>40</v>
      </c>
      <c r="H59" s="1082">
        <v>290</v>
      </c>
      <c r="I59" s="1083">
        <v>290</v>
      </c>
      <c r="J59" s="1084">
        <v>0</v>
      </c>
      <c r="K59" s="2127"/>
      <c r="L59" s="2128"/>
      <c r="M59" s="2129"/>
      <c r="N59" s="2195"/>
      <c r="O59" s="2038"/>
      <c r="P59" s="2037"/>
      <c r="Q59" s="2030"/>
    </row>
    <row r="60" spans="1:17" ht="38.25" customHeight="1" x14ac:dyDescent="0.2">
      <c r="A60" s="43"/>
      <c r="B60" s="44"/>
      <c r="C60" s="509"/>
      <c r="D60" s="52"/>
      <c r="E60" s="515" t="s">
        <v>869</v>
      </c>
      <c r="F60" s="2045" t="s">
        <v>870</v>
      </c>
      <c r="G60" s="2046"/>
      <c r="H60" s="2046"/>
      <c r="I60" s="2046"/>
      <c r="J60" s="2046"/>
      <c r="K60" s="436" t="s">
        <v>871</v>
      </c>
      <c r="L60" s="834">
        <v>1</v>
      </c>
      <c r="M60" s="834">
        <v>2</v>
      </c>
      <c r="N60" s="835">
        <v>2</v>
      </c>
      <c r="O60" s="2039"/>
      <c r="P60" s="2037"/>
      <c r="Q60" s="2030"/>
    </row>
    <row r="61" spans="1:17" ht="70.900000000000006" customHeight="1" x14ac:dyDescent="0.2">
      <c r="A61" s="43"/>
      <c r="B61" s="44"/>
      <c r="C61" s="509"/>
      <c r="D61" s="52"/>
      <c r="E61" s="300" t="s">
        <v>872</v>
      </c>
      <c r="F61" s="700" t="s">
        <v>873</v>
      </c>
      <c r="G61" s="701" t="s">
        <v>107</v>
      </c>
      <c r="H61" s="702">
        <v>12</v>
      </c>
      <c r="I61" s="702">
        <v>12</v>
      </c>
      <c r="J61" s="702">
        <v>12</v>
      </c>
      <c r="K61" s="703" t="s">
        <v>874</v>
      </c>
      <c r="L61" s="1061">
        <v>12</v>
      </c>
      <c r="M61" s="1062">
        <v>12</v>
      </c>
      <c r="N61" s="1063">
        <v>12</v>
      </c>
      <c r="O61" s="2037"/>
      <c r="P61" s="865" t="s">
        <v>865</v>
      </c>
      <c r="Q61" s="945" t="s">
        <v>855</v>
      </c>
    </row>
    <row r="62" spans="1:17" ht="57" customHeight="1" x14ac:dyDescent="0.2">
      <c r="A62" s="43"/>
      <c r="B62" s="44"/>
      <c r="C62" s="509"/>
      <c r="D62" s="52"/>
      <c r="E62" s="1647" t="s">
        <v>875</v>
      </c>
      <c r="F62" s="2031" t="s">
        <v>876</v>
      </c>
      <c r="G62" s="706" t="s">
        <v>40</v>
      </c>
      <c r="H62" s="707">
        <v>92</v>
      </c>
      <c r="I62" s="707">
        <v>92</v>
      </c>
      <c r="J62" s="946">
        <v>92</v>
      </c>
      <c r="K62" s="2194" t="s">
        <v>877</v>
      </c>
      <c r="L62" s="2035">
        <v>1</v>
      </c>
      <c r="M62" s="2035">
        <v>1</v>
      </c>
      <c r="N62" s="2035">
        <v>1</v>
      </c>
      <c r="O62" s="2038"/>
      <c r="P62" s="2192" t="s">
        <v>878</v>
      </c>
      <c r="Q62" s="2193" t="s">
        <v>73</v>
      </c>
    </row>
    <row r="63" spans="1:17" ht="26.25" customHeight="1" x14ac:dyDescent="0.2">
      <c r="A63" s="43"/>
      <c r="B63" s="44"/>
      <c r="C63" s="509"/>
      <c r="D63" s="52"/>
      <c r="E63" s="1648"/>
      <c r="F63" s="2032"/>
      <c r="G63" s="1067" t="s">
        <v>74</v>
      </c>
      <c r="H63" s="1068">
        <v>8</v>
      </c>
      <c r="I63" s="1068">
        <v>8</v>
      </c>
      <c r="J63" s="1069">
        <v>8</v>
      </c>
      <c r="K63" s="2194"/>
      <c r="L63" s="2035"/>
      <c r="M63" s="2035"/>
      <c r="N63" s="2035"/>
      <c r="O63" s="2038"/>
      <c r="P63" s="2192"/>
      <c r="Q63" s="2193"/>
    </row>
    <row r="64" spans="1:17" ht="36" customHeight="1" x14ac:dyDescent="0.2">
      <c r="A64" s="43"/>
      <c r="B64" s="44"/>
      <c r="C64" s="509"/>
      <c r="D64" s="52"/>
      <c r="E64" s="1647" t="s">
        <v>879</v>
      </c>
      <c r="F64" s="2031" t="s">
        <v>880</v>
      </c>
      <c r="G64" s="701" t="s">
        <v>40</v>
      </c>
      <c r="H64" s="702">
        <v>0</v>
      </c>
      <c r="I64" s="702">
        <v>117.7</v>
      </c>
      <c r="J64" s="702">
        <v>117.7</v>
      </c>
      <c r="K64" s="2031" t="s">
        <v>881</v>
      </c>
      <c r="L64" s="2033">
        <v>0</v>
      </c>
      <c r="M64" s="2035">
        <v>1</v>
      </c>
      <c r="N64" s="2190">
        <v>1</v>
      </c>
      <c r="O64" s="2039"/>
      <c r="P64" s="2192"/>
      <c r="Q64" s="2193"/>
    </row>
    <row r="65" spans="1:17" ht="32.25" customHeight="1" x14ac:dyDescent="0.2">
      <c r="A65" s="43"/>
      <c r="B65" s="44"/>
      <c r="C65" s="509"/>
      <c r="D65" s="52"/>
      <c r="E65" s="1648"/>
      <c r="F65" s="2032"/>
      <c r="G65" s="1067" t="s">
        <v>74</v>
      </c>
      <c r="H65" s="1068">
        <v>0</v>
      </c>
      <c r="I65" s="1068">
        <v>10.3</v>
      </c>
      <c r="J65" s="1068">
        <v>10.3</v>
      </c>
      <c r="K65" s="2032"/>
      <c r="L65" s="2034"/>
      <c r="M65" s="2035"/>
      <c r="N65" s="2191"/>
      <c r="O65" s="2040"/>
      <c r="P65" s="2192"/>
      <c r="Q65" s="2193"/>
    </row>
    <row r="66" spans="1:17" ht="36" customHeight="1" x14ac:dyDescent="0.2">
      <c r="A66" s="43"/>
      <c r="B66" s="44"/>
      <c r="C66" s="509"/>
      <c r="D66" s="52"/>
      <c r="E66" s="1647" t="s">
        <v>884</v>
      </c>
      <c r="F66" s="2031" t="s">
        <v>882</v>
      </c>
      <c r="G66" s="701" t="s">
        <v>40</v>
      </c>
      <c r="H66" s="702">
        <v>0</v>
      </c>
      <c r="I66" s="702">
        <v>102.7</v>
      </c>
      <c r="J66" s="702">
        <v>154</v>
      </c>
      <c r="K66" s="2031" t="s">
        <v>883</v>
      </c>
      <c r="L66" s="2033">
        <v>0</v>
      </c>
      <c r="M66" s="2035">
        <v>72</v>
      </c>
      <c r="N66" s="2190">
        <v>108</v>
      </c>
      <c r="O66" s="2040"/>
      <c r="P66" s="2192"/>
      <c r="Q66" s="2193"/>
    </row>
    <row r="67" spans="1:17" ht="27" customHeight="1" x14ac:dyDescent="0.2">
      <c r="A67" s="43"/>
      <c r="B67" s="44"/>
      <c r="C67" s="509"/>
      <c r="D67" s="52"/>
      <c r="E67" s="1648"/>
      <c r="F67" s="2032"/>
      <c r="G67" s="1067" t="s">
        <v>74</v>
      </c>
      <c r="H67" s="1068">
        <v>0</v>
      </c>
      <c r="I67" s="1068">
        <v>8.9</v>
      </c>
      <c r="J67" s="1068">
        <v>13.4</v>
      </c>
      <c r="K67" s="2032"/>
      <c r="L67" s="2034"/>
      <c r="M67" s="2035"/>
      <c r="N67" s="2191"/>
      <c r="O67" s="2040"/>
      <c r="P67" s="2192"/>
      <c r="Q67" s="2193"/>
    </row>
    <row r="68" spans="1:17" ht="52.5" customHeight="1" x14ac:dyDescent="0.2">
      <c r="A68" s="43"/>
      <c r="B68" s="44"/>
      <c r="C68" s="509"/>
      <c r="D68" s="516"/>
      <c r="E68" s="300" t="s">
        <v>1486</v>
      </c>
      <c r="F68" s="682" t="s">
        <v>885</v>
      </c>
      <c r="G68" s="674" t="s">
        <v>40</v>
      </c>
      <c r="H68" s="710">
        <v>0</v>
      </c>
      <c r="I68" s="461">
        <v>78.5</v>
      </c>
      <c r="J68" s="710">
        <v>15</v>
      </c>
      <c r="K68" s="28" t="s">
        <v>886</v>
      </c>
      <c r="L68" s="676">
        <v>0</v>
      </c>
      <c r="M68" s="711">
        <v>0</v>
      </c>
      <c r="N68" s="712">
        <v>100</v>
      </c>
      <c r="O68" s="2041"/>
      <c r="P68" s="866" t="s">
        <v>60</v>
      </c>
      <c r="Q68" s="713" t="s">
        <v>61</v>
      </c>
    </row>
    <row r="69" spans="1:17" ht="13.5" thickBot="1" x14ac:dyDescent="0.25">
      <c r="A69" s="43"/>
      <c r="B69" s="44"/>
      <c r="C69" s="51"/>
      <c r="D69" s="52"/>
      <c r="E69" s="2160" t="s">
        <v>81</v>
      </c>
      <c r="F69" s="2160"/>
      <c r="G69" s="2160"/>
      <c r="H69" s="708">
        <f>SUM(H53:H68)</f>
        <v>486.1</v>
      </c>
      <c r="I69" s="708">
        <f>SUM(I53:I68)</f>
        <v>805.1</v>
      </c>
      <c r="J69" s="709">
        <f>SUM(J53:J68)</f>
        <v>452.4</v>
      </c>
      <c r="K69" s="2161"/>
      <c r="L69" s="2162"/>
      <c r="M69" s="2162"/>
      <c r="N69" s="2162"/>
      <c r="O69" s="2162"/>
      <c r="P69" s="2162"/>
      <c r="Q69" s="2163"/>
    </row>
    <row r="70" spans="1:17" ht="19.149999999999999" customHeight="1" x14ac:dyDescent="0.2">
      <c r="A70" s="43"/>
      <c r="B70" s="44"/>
      <c r="C70" s="509"/>
      <c r="D70" s="2178" t="s">
        <v>887</v>
      </c>
      <c r="E70" s="2179"/>
      <c r="F70" s="2179"/>
      <c r="G70" s="2179"/>
      <c r="H70" s="2179"/>
      <c r="I70" s="2179"/>
      <c r="J70" s="2179"/>
      <c r="K70" s="2179"/>
      <c r="L70" s="2179"/>
      <c r="M70" s="2179"/>
      <c r="N70" s="2179"/>
      <c r="O70" s="2179"/>
      <c r="P70" s="2179"/>
      <c r="Q70" s="2180"/>
    </row>
    <row r="71" spans="1:17" ht="25.5" customHeight="1" x14ac:dyDescent="0.2">
      <c r="A71" s="43"/>
      <c r="B71" s="44"/>
      <c r="C71" s="509"/>
      <c r="D71" s="2119"/>
      <c r="E71" s="2158" t="s">
        <v>888</v>
      </c>
      <c r="F71" s="2169" t="s">
        <v>889</v>
      </c>
      <c r="G71" s="2170"/>
      <c r="H71" s="2170"/>
      <c r="I71" s="2170"/>
      <c r="J71" s="2171"/>
      <c r="K71" s="25" t="s">
        <v>890</v>
      </c>
      <c r="L71" s="358">
        <v>1</v>
      </c>
      <c r="M71" s="358">
        <v>1</v>
      </c>
      <c r="N71" s="358">
        <v>1</v>
      </c>
      <c r="O71" s="2052" t="s">
        <v>891</v>
      </c>
      <c r="P71" s="2051" t="s">
        <v>825</v>
      </c>
      <c r="Q71" s="2122" t="s">
        <v>826</v>
      </c>
    </row>
    <row r="72" spans="1:17" ht="53.25" customHeight="1" x14ac:dyDescent="0.2">
      <c r="A72" s="43"/>
      <c r="B72" s="44"/>
      <c r="C72" s="509"/>
      <c r="D72" s="2120"/>
      <c r="E72" s="2158"/>
      <c r="F72" s="2172"/>
      <c r="G72" s="2173"/>
      <c r="H72" s="2173"/>
      <c r="I72" s="2173"/>
      <c r="J72" s="2174"/>
      <c r="K72" s="25" t="s">
        <v>892</v>
      </c>
      <c r="L72" s="358">
        <v>21</v>
      </c>
      <c r="M72" s="358">
        <v>22</v>
      </c>
      <c r="N72" s="358">
        <v>23</v>
      </c>
      <c r="O72" s="2052"/>
      <c r="P72" s="2051"/>
      <c r="Q72" s="2123"/>
    </row>
    <row r="73" spans="1:17" ht="27" customHeight="1" x14ac:dyDescent="0.2">
      <c r="A73" s="43"/>
      <c r="B73" s="44"/>
      <c r="C73" s="509"/>
      <c r="D73" s="2120"/>
      <c r="E73" s="2158"/>
      <c r="F73" s="2175"/>
      <c r="G73" s="2176"/>
      <c r="H73" s="2176"/>
      <c r="I73" s="2176"/>
      <c r="J73" s="2177"/>
      <c r="K73" s="25" t="s">
        <v>893</v>
      </c>
      <c r="L73" s="358">
        <v>2</v>
      </c>
      <c r="M73" s="358">
        <v>2</v>
      </c>
      <c r="N73" s="358">
        <v>2</v>
      </c>
      <c r="O73" s="2052"/>
      <c r="P73" s="2051"/>
      <c r="Q73" s="2123"/>
    </row>
    <row r="74" spans="1:17" ht="30.75" customHeight="1" x14ac:dyDescent="0.2">
      <c r="A74" s="43"/>
      <c r="B74" s="44"/>
      <c r="C74" s="509"/>
      <c r="D74" s="2120"/>
      <c r="E74" s="500" t="s">
        <v>894</v>
      </c>
      <c r="F74" s="511" t="s">
        <v>895</v>
      </c>
      <c r="G74" s="25" t="s">
        <v>30</v>
      </c>
      <c r="H74" s="692">
        <v>60.4</v>
      </c>
      <c r="I74" s="692">
        <v>61</v>
      </c>
      <c r="J74" s="692">
        <v>61.5</v>
      </c>
      <c r="K74" s="25" t="s">
        <v>896</v>
      </c>
      <c r="L74" s="358">
        <v>400</v>
      </c>
      <c r="M74" s="358">
        <v>450</v>
      </c>
      <c r="N74" s="358">
        <v>450</v>
      </c>
      <c r="O74" s="2052"/>
      <c r="P74" s="2051"/>
      <c r="Q74" s="2123"/>
    </row>
    <row r="75" spans="1:17" ht="33" customHeight="1" x14ac:dyDescent="0.2">
      <c r="A75" s="43"/>
      <c r="B75" s="44"/>
      <c r="C75" s="509"/>
      <c r="D75" s="2120"/>
      <c r="E75" s="500" t="s">
        <v>897</v>
      </c>
      <c r="F75" s="511" t="s">
        <v>898</v>
      </c>
      <c r="G75" s="25" t="s">
        <v>30</v>
      </c>
      <c r="H75" s="692">
        <v>12.8</v>
      </c>
      <c r="I75" s="692">
        <v>13.8</v>
      </c>
      <c r="J75" s="692">
        <v>14.8</v>
      </c>
      <c r="K75" s="25" t="s">
        <v>896</v>
      </c>
      <c r="L75" s="358">
        <v>60</v>
      </c>
      <c r="M75" s="358">
        <v>60</v>
      </c>
      <c r="N75" s="358">
        <v>60</v>
      </c>
      <c r="O75" s="2052"/>
      <c r="P75" s="2051"/>
      <c r="Q75" s="2123"/>
    </row>
    <row r="76" spans="1:17" ht="31.5" customHeight="1" x14ac:dyDescent="0.2">
      <c r="A76" s="43"/>
      <c r="B76" s="44"/>
      <c r="C76" s="509"/>
      <c r="D76" s="2120"/>
      <c r="E76" s="510" t="s">
        <v>899</v>
      </c>
      <c r="F76" s="2164" t="s">
        <v>900</v>
      </c>
      <c r="G76" s="2165"/>
      <c r="H76" s="2165"/>
      <c r="I76" s="2165"/>
      <c r="J76" s="2166"/>
      <c r="K76" s="25" t="s">
        <v>901</v>
      </c>
      <c r="L76" s="832">
        <v>14</v>
      </c>
      <c r="M76" s="832">
        <v>14</v>
      </c>
      <c r="N76" s="832">
        <v>14</v>
      </c>
      <c r="O76" s="2052"/>
      <c r="P76" s="2051"/>
      <c r="Q76" s="2123"/>
    </row>
    <row r="77" spans="1:17" ht="27" customHeight="1" x14ac:dyDescent="0.2">
      <c r="A77" s="43"/>
      <c r="B77" s="44"/>
      <c r="C77" s="509"/>
      <c r="D77" s="2120"/>
      <c r="E77" s="500" t="s">
        <v>902</v>
      </c>
      <c r="F77" s="25" t="s">
        <v>903</v>
      </c>
      <c r="G77" s="25" t="s">
        <v>30</v>
      </c>
      <c r="H77" s="692">
        <v>5</v>
      </c>
      <c r="I77" s="692">
        <v>5</v>
      </c>
      <c r="J77" s="692">
        <v>5</v>
      </c>
      <c r="K77" s="25" t="s">
        <v>904</v>
      </c>
      <c r="L77" s="358">
        <v>10</v>
      </c>
      <c r="M77" s="358">
        <v>10</v>
      </c>
      <c r="N77" s="358">
        <v>10</v>
      </c>
      <c r="O77" s="2052"/>
      <c r="P77" s="2051"/>
      <c r="Q77" s="2123"/>
    </row>
    <row r="78" spans="1:17" ht="27" customHeight="1" x14ac:dyDescent="0.2">
      <c r="A78" s="43"/>
      <c r="B78" s="44"/>
      <c r="C78" s="509"/>
      <c r="D78" s="2120"/>
      <c r="E78" s="500" t="s">
        <v>905</v>
      </c>
      <c r="F78" s="25" t="s">
        <v>906</v>
      </c>
      <c r="G78" s="25" t="s">
        <v>30</v>
      </c>
      <c r="H78" s="692">
        <v>4</v>
      </c>
      <c r="I78" s="692">
        <v>4</v>
      </c>
      <c r="J78" s="692">
        <v>4</v>
      </c>
      <c r="K78" s="25" t="s">
        <v>864</v>
      </c>
      <c r="L78" s="358">
        <v>4</v>
      </c>
      <c r="M78" s="358">
        <v>4</v>
      </c>
      <c r="N78" s="358">
        <v>4</v>
      </c>
      <c r="O78" s="2052"/>
      <c r="P78" s="2051"/>
      <c r="Q78" s="2123"/>
    </row>
    <row r="79" spans="1:17" ht="38.25" customHeight="1" x14ac:dyDescent="0.2">
      <c r="A79" s="43"/>
      <c r="B79" s="44"/>
      <c r="C79" s="509"/>
      <c r="D79" s="2120"/>
      <c r="E79" s="2158" t="s">
        <v>907</v>
      </c>
      <c r="F79" s="2159" t="s">
        <v>908</v>
      </c>
      <c r="G79" s="2052" t="s">
        <v>30</v>
      </c>
      <c r="H79" s="1472">
        <v>4.2</v>
      </c>
      <c r="I79" s="1472">
        <v>4.5999999999999996</v>
      </c>
      <c r="J79" s="1472">
        <v>5</v>
      </c>
      <c r="K79" s="25" t="s">
        <v>909</v>
      </c>
      <c r="L79" s="358">
        <v>15</v>
      </c>
      <c r="M79" s="358">
        <v>16</v>
      </c>
      <c r="N79" s="358">
        <v>17</v>
      </c>
      <c r="O79" s="2052"/>
      <c r="P79" s="2051"/>
      <c r="Q79" s="2123"/>
    </row>
    <row r="80" spans="1:17" ht="25.5" customHeight="1" x14ac:dyDescent="0.2">
      <c r="A80" s="43"/>
      <c r="B80" s="44"/>
      <c r="C80" s="509"/>
      <c r="D80" s="2120"/>
      <c r="E80" s="2158"/>
      <c r="F80" s="2159"/>
      <c r="G80" s="2052"/>
      <c r="H80" s="1473"/>
      <c r="I80" s="1473"/>
      <c r="J80" s="1473"/>
      <c r="K80" s="25" t="s">
        <v>910</v>
      </c>
      <c r="L80" s="358">
        <v>7</v>
      </c>
      <c r="M80" s="358">
        <v>8</v>
      </c>
      <c r="N80" s="358">
        <v>9</v>
      </c>
      <c r="O80" s="2052"/>
      <c r="P80" s="2051"/>
      <c r="Q80" s="2123"/>
    </row>
    <row r="81" spans="1:17" ht="22.5" customHeight="1" x14ac:dyDescent="0.2">
      <c r="A81" s="43"/>
      <c r="B81" s="44"/>
      <c r="C81" s="509"/>
      <c r="D81" s="2120"/>
      <c r="E81" s="2158" t="s">
        <v>911</v>
      </c>
      <c r="F81" s="2159" t="s">
        <v>912</v>
      </c>
      <c r="G81" s="25" t="s">
        <v>30</v>
      </c>
      <c r="H81" s="692">
        <v>4.8</v>
      </c>
      <c r="I81" s="692">
        <v>4.8</v>
      </c>
      <c r="J81" s="692">
        <v>4.8</v>
      </c>
      <c r="K81" s="2052" t="s">
        <v>913</v>
      </c>
      <c r="L81" s="2125">
        <v>1</v>
      </c>
      <c r="M81" s="2125">
        <v>1</v>
      </c>
      <c r="N81" s="2125">
        <v>1</v>
      </c>
      <c r="O81" s="2052"/>
      <c r="P81" s="2051"/>
      <c r="Q81" s="2123"/>
    </row>
    <row r="82" spans="1:17" ht="15" customHeight="1" x14ac:dyDescent="0.2">
      <c r="A82" s="43"/>
      <c r="B82" s="44"/>
      <c r="C82" s="509"/>
      <c r="D82" s="2120"/>
      <c r="E82" s="2158"/>
      <c r="F82" s="2159"/>
      <c r="G82" s="25" t="s">
        <v>107</v>
      </c>
      <c r="H82" s="692">
        <v>12</v>
      </c>
      <c r="I82" s="692">
        <v>12</v>
      </c>
      <c r="J82" s="692">
        <v>12</v>
      </c>
      <c r="K82" s="2052"/>
      <c r="L82" s="2125"/>
      <c r="M82" s="2125"/>
      <c r="N82" s="2125"/>
      <c r="O82" s="2052"/>
      <c r="P82" s="2051"/>
      <c r="Q82" s="2123"/>
    </row>
    <row r="83" spans="1:17" ht="28.5" customHeight="1" x14ac:dyDescent="0.2">
      <c r="A83" s="43"/>
      <c r="B83" s="44"/>
      <c r="C83" s="509"/>
      <c r="D83" s="2120"/>
      <c r="E83" s="2167" t="s">
        <v>914</v>
      </c>
      <c r="F83" s="2156" t="s">
        <v>915</v>
      </c>
      <c r="G83" s="1913" t="s">
        <v>30</v>
      </c>
      <c r="H83" s="1472">
        <v>1.3</v>
      </c>
      <c r="I83" s="1472">
        <v>1.5</v>
      </c>
      <c r="J83" s="1472">
        <v>1.5</v>
      </c>
      <c r="K83" s="25" t="s">
        <v>916</v>
      </c>
      <c r="L83" s="832">
        <v>1</v>
      </c>
      <c r="M83" s="832">
        <v>1</v>
      </c>
      <c r="N83" s="832">
        <v>1</v>
      </c>
      <c r="O83" s="2052"/>
      <c r="P83" s="2051"/>
      <c r="Q83" s="2123"/>
    </row>
    <row r="84" spans="1:17" ht="28.15" customHeight="1" x14ac:dyDescent="0.2">
      <c r="A84" s="43"/>
      <c r="B84" s="44"/>
      <c r="C84" s="509"/>
      <c r="D84" s="2120"/>
      <c r="E84" s="2168"/>
      <c r="F84" s="2157"/>
      <c r="G84" s="1914"/>
      <c r="H84" s="1473"/>
      <c r="I84" s="1473"/>
      <c r="J84" s="1473"/>
      <c r="K84" s="25" t="s">
        <v>917</v>
      </c>
      <c r="L84" s="832">
        <v>30</v>
      </c>
      <c r="M84" s="832">
        <v>30</v>
      </c>
      <c r="N84" s="832">
        <v>30</v>
      </c>
      <c r="O84" s="2052"/>
      <c r="P84" s="2051"/>
      <c r="Q84" s="2123"/>
    </row>
    <row r="85" spans="1:17" ht="51.75" customHeight="1" x14ac:dyDescent="0.2">
      <c r="A85" s="43"/>
      <c r="B85" s="44"/>
      <c r="C85" s="509"/>
      <c r="D85" s="2120"/>
      <c r="E85" s="512" t="s">
        <v>918</v>
      </c>
      <c r="F85" s="1087" t="s">
        <v>919</v>
      </c>
      <c r="G85" s="232" t="s">
        <v>30</v>
      </c>
      <c r="H85" s="417">
        <v>6.5</v>
      </c>
      <c r="I85" s="417">
        <v>6.5</v>
      </c>
      <c r="J85" s="417">
        <v>6.5</v>
      </c>
      <c r="K85" s="25" t="s">
        <v>917</v>
      </c>
      <c r="L85" s="832">
        <v>3</v>
      </c>
      <c r="M85" s="832">
        <v>3</v>
      </c>
      <c r="N85" s="832">
        <v>3</v>
      </c>
      <c r="O85" s="2052"/>
      <c r="P85" s="2051"/>
      <c r="Q85" s="2124"/>
    </row>
    <row r="86" spans="1:17" ht="15" customHeight="1" x14ac:dyDescent="0.2">
      <c r="A86" s="43"/>
      <c r="B86" s="44"/>
      <c r="C86" s="509"/>
      <c r="D86" s="2121"/>
      <c r="E86" s="2184" t="s">
        <v>81</v>
      </c>
      <c r="F86" s="2185"/>
      <c r="G86" s="2185"/>
      <c r="H86" s="698">
        <f>SUM(H71:H85)</f>
        <v>111</v>
      </c>
      <c r="I86" s="698">
        <f>SUM(I71:I85)</f>
        <v>113.19999999999999</v>
      </c>
      <c r="J86" s="698">
        <f>SUM(J71:J85)</f>
        <v>115.1</v>
      </c>
      <c r="K86" s="2049"/>
      <c r="L86" s="2049"/>
      <c r="M86" s="2049"/>
      <c r="N86" s="2049"/>
      <c r="O86" s="2049"/>
      <c r="P86" s="2049"/>
      <c r="Q86" s="2050"/>
    </row>
    <row r="87" spans="1:17" ht="13.5" thickBot="1" x14ac:dyDescent="0.25">
      <c r="A87" s="43"/>
      <c r="B87" s="44"/>
      <c r="C87" s="2047" t="s">
        <v>97</v>
      </c>
      <c r="D87" s="2047"/>
      <c r="E87" s="2047"/>
      <c r="F87" s="2047"/>
      <c r="G87" s="2048"/>
      <c r="H87" s="716">
        <f>H86+H69</f>
        <v>597.1</v>
      </c>
      <c r="I87" s="716">
        <f t="shared" ref="I87:J87" si="0">I86+I69</f>
        <v>918.3</v>
      </c>
      <c r="J87" s="716">
        <f t="shared" si="0"/>
        <v>567.5</v>
      </c>
      <c r="K87" s="2186"/>
      <c r="L87" s="2187"/>
      <c r="M87" s="2187"/>
      <c r="N87" s="2187"/>
      <c r="O87" s="2187"/>
      <c r="P87" s="2187"/>
      <c r="Q87" s="2188"/>
    </row>
    <row r="88" spans="1:17" ht="13.5" thickBot="1" x14ac:dyDescent="0.25">
      <c r="A88" s="43"/>
      <c r="B88" s="53"/>
      <c r="C88" s="2183" t="s">
        <v>340</v>
      </c>
      <c r="D88" s="2183"/>
      <c r="E88" s="2183"/>
      <c r="F88" s="2183"/>
      <c r="G88" s="2183"/>
      <c r="H88" s="717">
        <f>H87+H50</f>
        <v>1832.2999999999997</v>
      </c>
      <c r="I88" s="717">
        <f t="shared" ref="I88:J88" si="1">I87+I50</f>
        <v>1927.4999999999998</v>
      </c>
      <c r="J88" s="717">
        <f t="shared" si="1"/>
        <v>1175.5999999999999</v>
      </c>
      <c r="K88" s="2181"/>
      <c r="L88" s="2181"/>
      <c r="M88" s="2181"/>
      <c r="N88" s="2181"/>
      <c r="O88" s="2181"/>
      <c r="P88" s="2181"/>
      <c r="Q88" s="2182"/>
    </row>
    <row r="89" spans="1:17" x14ac:dyDescent="0.2">
      <c r="A89" s="43"/>
      <c r="B89" s="1513" t="s">
        <v>343</v>
      </c>
      <c r="C89" s="1513"/>
      <c r="D89" s="1513"/>
      <c r="E89" s="1513"/>
      <c r="F89" s="1513"/>
      <c r="G89" s="1514"/>
      <c r="H89" s="1514"/>
      <c r="I89" s="1514"/>
      <c r="J89" s="1514"/>
      <c r="K89" s="1514"/>
      <c r="L89" s="1514"/>
      <c r="M89" s="1514"/>
      <c r="N89" s="1514"/>
      <c r="O89" s="1514"/>
      <c r="P89" s="1513"/>
      <c r="Q89" s="1513"/>
    </row>
    <row r="90" spans="1:17" x14ac:dyDescent="0.2">
      <c r="A90" s="43"/>
      <c r="B90" s="2115"/>
      <c r="C90" s="517" t="s">
        <v>920</v>
      </c>
      <c r="D90" s="2108" t="s">
        <v>921</v>
      </c>
      <c r="E90" s="2108"/>
      <c r="F90" s="2108"/>
      <c r="G90" s="2108"/>
      <c r="H90" s="2108"/>
      <c r="I90" s="2108"/>
      <c r="J90" s="2108"/>
      <c r="K90" s="2108"/>
      <c r="L90" s="2108"/>
      <c r="M90" s="2108"/>
      <c r="N90" s="2108"/>
      <c r="O90" s="2108"/>
      <c r="P90" s="2108"/>
      <c r="Q90" s="2109"/>
    </row>
    <row r="91" spans="1:17" x14ac:dyDescent="0.2">
      <c r="A91" s="43"/>
      <c r="B91" s="2115"/>
      <c r="C91" s="1519"/>
      <c r="D91" s="2153" t="s">
        <v>922</v>
      </c>
      <c r="E91" s="2110" t="s">
        <v>923</v>
      </c>
      <c r="F91" s="2111"/>
      <c r="G91" s="2111"/>
      <c r="H91" s="2111"/>
      <c r="I91" s="2111"/>
      <c r="J91" s="2111"/>
      <c r="K91" s="2111"/>
      <c r="L91" s="2111"/>
      <c r="M91" s="2111"/>
      <c r="N91" s="2111"/>
      <c r="O91" s="2111"/>
      <c r="P91" s="2111"/>
      <c r="Q91" s="2112"/>
    </row>
    <row r="92" spans="1:17" ht="41.25" customHeight="1" x14ac:dyDescent="0.2">
      <c r="A92" s="43"/>
      <c r="B92" s="2115"/>
      <c r="C92" s="1519"/>
      <c r="D92" s="2154"/>
      <c r="E92" s="818" t="s">
        <v>924</v>
      </c>
      <c r="F92" s="1088" t="s">
        <v>925</v>
      </c>
      <c r="G92" s="434" t="s">
        <v>30</v>
      </c>
      <c r="H92" s="838">
        <v>16.5</v>
      </c>
      <c r="I92" s="838">
        <v>16.5</v>
      </c>
      <c r="J92" s="838">
        <v>16.5</v>
      </c>
      <c r="K92" s="434" t="s">
        <v>926</v>
      </c>
      <c r="L92" s="838">
        <v>51</v>
      </c>
      <c r="M92" s="838">
        <v>52</v>
      </c>
      <c r="N92" s="838">
        <v>53</v>
      </c>
      <c r="O92" s="1574" t="s">
        <v>927</v>
      </c>
      <c r="P92" s="877" t="s">
        <v>928</v>
      </c>
      <c r="Q92" s="819" t="s">
        <v>929</v>
      </c>
    </row>
    <row r="93" spans="1:17" ht="65.25" customHeight="1" x14ac:dyDescent="0.2">
      <c r="A93" s="43"/>
      <c r="B93" s="2115"/>
      <c r="C93" s="1519"/>
      <c r="D93" s="2154"/>
      <c r="E93" s="285" t="s">
        <v>930</v>
      </c>
      <c r="F93" s="1089" t="s">
        <v>931</v>
      </c>
      <c r="G93" s="30" t="s">
        <v>107</v>
      </c>
      <c r="H93" s="832">
        <v>2.1</v>
      </c>
      <c r="I93" s="832">
        <v>2.1</v>
      </c>
      <c r="J93" s="832">
        <v>2.1</v>
      </c>
      <c r="K93" s="30" t="s">
        <v>932</v>
      </c>
      <c r="L93" s="832">
        <v>16</v>
      </c>
      <c r="M93" s="832">
        <v>16</v>
      </c>
      <c r="N93" s="832">
        <v>16</v>
      </c>
      <c r="O93" s="2130"/>
      <c r="P93" s="878" t="s">
        <v>933</v>
      </c>
      <c r="Q93" s="518" t="s">
        <v>934</v>
      </c>
    </row>
    <row r="94" spans="1:17" ht="51" customHeight="1" x14ac:dyDescent="0.2">
      <c r="A94" s="43"/>
      <c r="B94" s="2115"/>
      <c r="C94" s="1519"/>
      <c r="D94" s="2154"/>
      <c r="E94" s="298" t="s">
        <v>935</v>
      </c>
      <c r="F94" s="46" t="s">
        <v>936</v>
      </c>
      <c r="G94" s="46" t="s">
        <v>107</v>
      </c>
      <c r="H94" s="692">
        <v>1</v>
      </c>
      <c r="I94" s="692">
        <v>1</v>
      </c>
      <c r="J94" s="692">
        <v>1</v>
      </c>
      <c r="K94" s="30" t="s">
        <v>937</v>
      </c>
      <c r="L94" s="358">
        <v>1</v>
      </c>
      <c r="M94" s="358">
        <v>1</v>
      </c>
      <c r="N94" s="358">
        <v>1</v>
      </c>
      <c r="O94" s="2130"/>
      <c r="P94" s="878" t="s">
        <v>933</v>
      </c>
      <c r="Q94" s="518" t="s">
        <v>934</v>
      </c>
    </row>
    <row r="95" spans="1:17" ht="109.5" customHeight="1" x14ac:dyDescent="0.2">
      <c r="A95" s="43"/>
      <c r="B95" s="2115"/>
      <c r="C95" s="1519"/>
      <c r="D95" s="2154"/>
      <c r="E95" s="285" t="s">
        <v>938</v>
      </c>
      <c r="F95" s="2131" t="s">
        <v>939</v>
      </c>
      <c r="G95" s="2132"/>
      <c r="H95" s="2132"/>
      <c r="I95" s="2132"/>
      <c r="J95" s="2133"/>
      <c r="K95" s="30" t="s">
        <v>940</v>
      </c>
      <c r="L95" s="832">
        <v>2</v>
      </c>
      <c r="M95" s="832">
        <v>2</v>
      </c>
      <c r="N95" s="832">
        <v>2</v>
      </c>
      <c r="O95" s="2130"/>
      <c r="P95" s="284" t="s">
        <v>941</v>
      </c>
      <c r="Q95" s="718" t="s">
        <v>942</v>
      </c>
    </row>
    <row r="96" spans="1:17" ht="28.5" customHeight="1" x14ac:dyDescent="0.2">
      <c r="A96" s="43"/>
      <c r="B96" s="2115"/>
      <c r="C96" s="1519"/>
      <c r="D96" s="2154"/>
      <c r="E96" s="298" t="s">
        <v>943</v>
      </c>
      <c r="F96" s="46" t="s">
        <v>944</v>
      </c>
      <c r="G96" s="46" t="s">
        <v>30</v>
      </c>
      <c r="H96" s="692">
        <v>20</v>
      </c>
      <c r="I96" s="692">
        <v>20</v>
      </c>
      <c r="J96" s="692">
        <v>20</v>
      </c>
      <c r="K96" s="30" t="s">
        <v>945</v>
      </c>
      <c r="L96" s="358">
        <v>2</v>
      </c>
      <c r="M96" s="358">
        <v>2</v>
      </c>
      <c r="N96" s="358">
        <v>2</v>
      </c>
      <c r="O96" s="2130"/>
      <c r="P96" s="2152" t="s">
        <v>946</v>
      </c>
      <c r="Q96" s="2151" t="s">
        <v>947</v>
      </c>
    </row>
    <row r="97" spans="1:17" ht="24.75" customHeight="1" x14ac:dyDescent="0.2">
      <c r="A97" s="43"/>
      <c r="B97" s="2115"/>
      <c r="C97" s="1519"/>
      <c r="D97" s="2154"/>
      <c r="E97" s="2140" t="s">
        <v>948</v>
      </c>
      <c r="F97" s="2134" t="s">
        <v>949</v>
      </c>
      <c r="G97" s="2134" t="s">
        <v>30</v>
      </c>
      <c r="H97" s="1481">
        <v>3</v>
      </c>
      <c r="I97" s="1481">
        <v>0</v>
      </c>
      <c r="J97" s="1481">
        <v>3</v>
      </c>
      <c r="K97" s="2134" t="s">
        <v>950</v>
      </c>
      <c r="L97" s="2023">
        <v>1</v>
      </c>
      <c r="M97" s="2023">
        <v>0</v>
      </c>
      <c r="N97" s="2023">
        <v>1</v>
      </c>
      <c r="O97" s="2130"/>
      <c r="P97" s="2152"/>
      <c r="Q97" s="2151"/>
    </row>
    <row r="98" spans="1:17" ht="1.9" hidden="1" customHeight="1" x14ac:dyDescent="0.2">
      <c r="A98" s="43"/>
      <c r="B98" s="2115"/>
      <c r="C98" s="1519"/>
      <c r="D98" s="2154"/>
      <c r="E98" s="2141"/>
      <c r="F98" s="2013"/>
      <c r="G98" s="2013"/>
      <c r="H98" s="1481"/>
      <c r="I98" s="1481"/>
      <c r="J98" s="1481"/>
      <c r="K98" s="2134"/>
      <c r="L98" s="2023"/>
      <c r="M98" s="2023"/>
      <c r="N98" s="2023"/>
      <c r="O98" s="355"/>
      <c r="P98" s="359"/>
      <c r="Q98" s="518"/>
    </row>
    <row r="99" spans="1:17" ht="13.5" thickBot="1" x14ac:dyDescent="0.25">
      <c r="A99" s="43"/>
      <c r="B99" s="2115"/>
      <c r="C99" s="1519"/>
      <c r="D99" s="2155"/>
      <c r="E99" s="2135" t="s">
        <v>81</v>
      </c>
      <c r="F99" s="2136"/>
      <c r="G99" s="2136"/>
      <c r="H99" s="508">
        <f>SUM(H92:H98)</f>
        <v>42.6</v>
      </c>
      <c r="I99" s="508">
        <f>SUM(I92:I98)</f>
        <v>39.6</v>
      </c>
      <c r="J99" s="508">
        <f>SUM(J92:J98)</f>
        <v>42.6</v>
      </c>
      <c r="K99" s="2081"/>
      <c r="L99" s="2081"/>
      <c r="M99" s="2081"/>
      <c r="N99" s="2081"/>
      <c r="O99" s="2081"/>
      <c r="P99" s="2081"/>
      <c r="Q99" s="2150"/>
    </row>
    <row r="100" spans="1:17" ht="13.5" thickBot="1" x14ac:dyDescent="0.25">
      <c r="A100" s="43"/>
      <c r="B100" s="2115"/>
      <c r="C100" s="1519"/>
      <c r="D100" s="2148" t="s">
        <v>97</v>
      </c>
      <c r="E100" s="2148"/>
      <c r="F100" s="2148"/>
      <c r="G100" s="2149"/>
      <c r="H100" s="519">
        <f>H99</f>
        <v>42.6</v>
      </c>
      <c r="I100" s="519">
        <f t="shared" ref="I100:J101" si="2">I99</f>
        <v>39.6</v>
      </c>
      <c r="J100" s="519">
        <f t="shared" si="2"/>
        <v>42.6</v>
      </c>
      <c r="K100" s="2146"/>
      <c r="L100" s="2146"/>
      <c r="M100" s="2146"/>
      <c r="N100" s="2146"/>
      <c r="O100" s="2146"/>
      <c r="P100" s="2146"/>
      <c r="Q100" s="2147"/>
    </row>
    <row r="101" spans="1:17" x14ac:dyDescent="0.2">
      <c r="A101" s="43"/>
      <c r="B101" s="2115"/>
      <c r="C101" s="2144" t="s">
        <v>340</v>
      </c>
      <c r="D101" s="2144"/>
      <c r="E101" s="2144"/>
      <c r="F101" s="2144"/>
      <c r="G101" s="2145"/>
      <c r="H101" s="521">
        <f>H100</f>
        <v>42.6</v>
      </c>
      <c r="I101" s="520">
        <f t="shared" si="2"/>
        <v>39.6</v>
      </c>
      <c r="J101" s="520">
        <f t="shared" si="2"/>
        <v>42.6</v>
      </c>
      <c r="K101" s="2142"/>
      <c r="L101" s="2142"/>
      <c r="M101" s="2142"/>
      <c r="N101" s="2142"/>
      <c r="O101" s="2142"/>
      <c r="P101" s="2142"/>
      <c r="Q101" s="2143"/>
    </row>
    <row r="102" spans="1:17" x14ac:dyDescent="0.2">
      <c r="A102" s="54"/>
      <c r="B102" s="2116" t="s">
        <v>759</v>
      </c>
      <c r="C102" s="2117"/>
      <c r="D102" s="2117"/>
      <c r="E102" s="2117"/>
      <c r="F102" s="2117"/>
      <c r="G102" s="2118"/>
      <c r="H102" s="522">
        <f>H88+H101</f>
        <v>1874.8999999999996</v>
      </c>
      <c r="I102" s="522">
        <f>I88+I101</f>
        <v>1967.0999999999997</v>
      </c>
      <c r="J102" s="522">
        <f>J88+J101</f>
        <v>1218.1999999999998</v>
      </c>
      <c r="K102" s="2137"/>
      <c r="L102" s="2138"/>
      <c r="M102" s="2138"/>
      <c r="N102" s="2138"/>
      <c r="O102" s="2138"/>
      <c r="P102" s="2138"/>
      <c r="Q102" s="2139"/>
    </row>
    <row r="105" spans="1:17" ht="12.75" customHeight="1" x14ac:dyDescent="0.25">
      <c r="C105" s="1309" t="s">
        <v>145</v>
      </c>
      <c r="D105" s="1309"/>
      <c r="E105" s="1309"/>
      <c r="F105" s="1309"/>
      <c r="G105" s="1311"/>
      <c r="H105" s="309" t="s">
        <v>146</v>
      </c>
      <c r="I105" s="309" t="s">
        <v>147</v>
      </c>
      <c r="J105" s="309" t="s">
        <v>148</v>
      </c>
    </row>
    <row r="106" spans="1:17" ht="12.75" customHeight="1" x14ac:dyDescent="0.25">
      <c r="C106" s="1237" t="s">
        <v>149</v>
      </c>
      <c r="D106" s="1237"/>
      <c r="E106" s="1237"/>
      <c r="F106" s="1237"/>
      <c r="G106" s="1239"/>
      <c r="H106" s="807">
        <f>SUMIF($G$5:$G$99,"SB",H$5:H$99)</f>
        <v>505.20000000000005</v>
      </c>
      <c r="I106" s="807">
        <f>SUMIF($G$5:$G$99,"SB",I$5:I$99)</f>
        <v>291.3</v>
      </c>
      <c r="J106" s="807">
        <f>SUMIF($G$5:$G$99,"SB",J$5:J$99)</f>
        <v>229.20000000000002</v>
      </c>
    </row>
    <row r="107" spans="1:17" x14ac:dyDescent="0.25">
      <c r="C107" s="1334" t="s">
        <v>150</v>
      </c>
      <c r="D107" s="1334"/>
      <c r="E107" s="1334"/>
      <c r="F107" s="1334"/>
      <c r="G107" s="1336"/>
      <c r="H107" s="807">
        <f>SUM(H108:H113)</f>
        <v>1369.6999999999998</v>
      </c>
      <c r="I107" s="807">
        <f t="shared" ref="I107:J107" si="3">SUM(I108:I113)</f>
        <v>1675.8</v>
      </c>
      <c r="J107" s="807">
        <f t="shared" si="3"/>
        <v>989.00000000000011</v>
      </c>
    </row>
    <row r="108" spans="1:17" x14ac:dyDescent="0.25">
      <c r="C108" s="1400" t="s">
        <v>151</v>
      </c>
      <c r="D108" s="1400"/>
      <c r="E108" s="1400"/>
      <c r="F108" s="1400"/>
      <c r="G108" s="1402"/>
      <c r="H108" s="348">
        <f>SUMIF($G$5:$G$99,"VB",H$5:H$99)</f>
        <v>294.10000000000002</v>
      </c>
      <c r="I108" s="348">
        <f>SUMIF($G$5:$G$99,"VB",I$5:I$99)</f>
        <v>266.5</v>
      </c>
      <c r="J108" s="348">
        <f>SUMIF($G$5:$G$99,"VB",J$5:J$99)</f>
        <v>218.5</v>
      </c>
    </row>
    <row r="109" spans="1:17" x14ac:dyDescent="0.25">
      <c r="C109" s="1312" t="s">
        <v>152</v>
      </c>
      <c r="D109" s="1312"/>
      <c r="E109" s="1312"/>
      <c r="F109" s="1312"/>
      <c r="G109" s="1314"/>
      <c r="H109" s="348">
        <f>SUMIF($G$5:$G$99,"ES",H$5:H$99)</f>
        <v>1055.5999999999999</v>
      </c>
      <c r="I109" s="348">
        <f>SUMIF($G$5:$G$99,"ES",I$5:I$99)</f>
        <v>1369.1</v>
      </c>
      <c r="J109" s="348">
        <f>SUMIF($G$5:$G$99,"ES",J$5:J$99)</f>
        <v>724.80000000000007</v>
      </c>
    </row>
    <row r="110" spans="1:17" x14ac:dyDescent="0.25">
      <c r="C110" s="1312" t="s">
        <v>153</v>
      </c>
      <c r="D110" s="1312"/>
      <c r="E110" s="1312"/>
      <c r="F110" s="1312"/>
      <c r="G110" s="1314"/>
      <c r="H110" s="348">
        <f>SUMIF($G$5:$G$99,"SL",H$5:H$99)</f>
        <v>0</v>
      </c>
      <c r="I110" s="348">
        <f>SUMIF($G$5:$G$99,"SL",I$5:I$99)</f>
        <v>0</v>
      </c>
      <c r="J110" s="348">
        <f>SUMIF($G$5:$G$99,"SL",J$5:J$99)</f>
        <v>0</v>
      </c>
    </row>
    <row r="111" spans="1:17" x14ac:dyDescent="0.25">
      <c r="C111" s="1312" t="s">
        <v>154</v>
      </c>
      <c r="D111" s="1312"/>
      <c r="E111" s="1312"/>
      <c r="F111" s="1312"/>
      <c r="G111" s="1314"/>
      <c r="H111" s="348">
        <f>SUMIF($G$5:$G$99,"Kt",H$5:H$99)</f>
        <v>8</v>
      </c>
      <c r="I111" s="348">
        <f>SUMIF($G$5:$G$99,"Kt",I$5:I$99)</f>
        <v>27.200000000000003</v>
      </c>
      <c r="J111" s="348">
        <f>SUMIF($G$5:$G$99,"Kt",J$5:J$99)</f>
        <v>31.700000000000003</v>
      </c>
    </row>
    <row r="112" spans="1:17" x14ac:dyDescent="0.2">
      <c r="C112" s="1397" t="s">
        <v>155</v>
      </c>
      <c r="D112" s="1397"/>
      <c r="E112" s="1397"/>
      <c r="F112" s="1397"/>
      <c r="G112" s="1399"/>
      <c r="H112" s="348">
        <f>SUMIF($G$5:$G$99,"SAARP",H$5:H$99)</f>
        <v>12</v>
      </c>
      <c r="I112" s="348">
        <f>SUMIF($G$5:$G$99,"SAARP",I$5:I$99)</f>
        <v>13</v>
      </c>
      <c r="J112" s="348">
        <f>SUMIF($G$5:$G$99,"SAARP",J$5:J$99)</f>
        <v>14</v>
      </c>
      <c r="K112" s="815"/>
    </row>
    <row r="113" spans="3:11" x14ac:dyDescent="0.2">
      <c r="C113" s="1315" t="s">
        <v>156</v>
      </c>
      <c r="D113" s="1315"/>
      <c r="E113" s="1315"/>
      <c r="F113" s="1315"/>
      <c r="G113" s="1317"/>
      <c r="H113" s="348">
        <f>SUMIF($G$5:$G$99,"KPP",H$5:H$99)</f>
        <v>0</v>
      </c>
      <c r="I113" s="348">
        <f>SUMIF($G$5:$G$99,"KPP",I$5:I$99)</f>
        <v>0</v>
      </c>
      <c r="J113" s="348">
        <f>SUMIF($G$5:$G$99,"KPP",J$5:J$99)</f>
        <v>0</v>
      </c>
      <c r="K113" s="748">
        <f>H102-H114</f>
        <v>0</v>
      </c>
    </row>
    <row r="114" spans="3:11" x14ac:dyDescent="0.25">
      <c r="C114" s="1303" t="s">
        <v>157</v>
      </c>
      <c r="D114" s="1303"/>
      <c r="E114" s="1303"/>
      <c r="F114" s="1303"/>
      <c r="G114" s="1305"/>
      <c r="H114" s="18">
        <f>SUM(H106,H107)</f>
        <v>1874.8999999999999</v>
      </c>
      <c r="I114" s="18">
        <f>SUM(I106,I107)</f>
        <v>1967.1</v>
      </c>
      <c r="J114" s="18">
        <f>SUM(J106,J107)</f>
        <v>1218.2</v>
      </c>
      <c r="K114" s="749">
        <f>I102-I114</f>
        <v>0</v>
      </c>
    </row>
    <row r="115" spans="3:11" x14ac:dyDescent="0.25">
      <c r="K115" s="749">
        <f>J102-J114</f>
        <v>0</v>
      </c>
    </row>
  </sheetData>
  <customSheetViews>
    <customSheetView guid="{7D2C5E84-2A5D-4DFF-AC94-AAA5DAF293E0}" showPageBreaks="1" showGridLines="0" fitToPage="1" printArea="1" topLeftCell="A67">
      <selection activeCell="F9" sqref="F9:F11"/>
      <pageMargins left="0" right="0" top="0" bottom="0" header="0" footer="0"/>
      <pageSetup paperSize="9" scale="68" fitToHeight="0" orientation="landscape" r:id="rId1"/>
    </customSheetView>
    <customSheetView guid="{511C5918-FA8C-42C0-9248-A0F117BEEAC2}" showPageBreaks="1" showGridLines="0" fitToPage="1" printArea="1">
      <selection activeCell="F9" sqref="F9:F11"/>
      <pageMargins left="0" right="0" top="0" bottom="0" header="0" footer="0"/>
      <pageSetup paperSize="9" scale="68" fitToHeight="0" orientation="landscape" r:id="rId2"/>
    </customSheetView>
    <customSheetView guid="{524848B6-13AA-426C-937E-E4D0F9D963E1}" showPageBreaks="1" showGridLines="0" fitToPage="1" printArea="1">
      <selection activeCell="F9" sqref="F9:F11"/>
      <pageMargins left="0" right="0" top="0" bottom="0" header="0" footer="0"/>
      <pageSetup paperSize="9" scale="68" fitToHeight="0" orientation="landscape" r:id="rId3"/>
    </customSheetView>
    <customSheetView guid="{65A9E82B-017A-4D77-911A-794254B7A6DC}" showGridLines="0" fitToPage="1">
      <selection activeCell="F9" sqref="F9:F11"/>
      <pageMargins left="0" right="0" top="0" bottom="0" header="0" footer="0"/>
      <pageSetup paperSize="9" scale="68" fitToHeight="0" orientation="landscape" r:id="rId4"/>
    </customSheetView>
    <customSheetView guid="{39D908BC-033E-4CDB-87CE-9CC789F7C428}" showGridLines="0" fitToPage="1">
      <selection activeCell="F9" sqref="F9:F11"/>
      <pageMargins left="0" right="0" top="0" bottom="0" header="0" footer="0"/>
      <pageSetup paperSize="9" scale="68" fitToHeight="0" orientation="landscape" r:id="rId5"/>
    </customSheetView>
    <customSheetView guid="{4E9D4243-8691-4877-A6A6-DC88F9AD25FC}" showGridLines="0" fitToPage="1">
      <selection activeCell="F9" sqref="F9:F11"/>
      <pageMargins left="0" right="0" top="0" bottom="0" header="0" footer="0"/>
      <pageSetup paperSize="9" scale="68" fitToHeight="0" orientation="landscape" r:id="rId6"/>
    </customSheetView>
    <customSheetView guid="{E508033F-5A56-48C8-899A-7EFE9AA4EC4F}" showPageBreaks="1" showGridLines="0" fitToPage="1" printArea="1" topLeftCell="A11">
      <selection activeCell="W74" sqref="W74"/>
      <pageMargins left="0" right="0" top="0" bottom="0" header="0" footer="0"/>
      <pageSetup paperSize="9" scale="68" fitToHeight="0" orientation="landscape" r:id="rId7"/>
    </customSheetView>
    <customSheetView guid="{3605BC3D-DA08-4E24-988A-34DA5774E919}" showPageBreaks="1" showGridLines="0" fitToPage="1" printArea="1">
      <selection activeCell="F9" sqref="F9:F11"/>
      <pageMargins left="0" right="0" top="0" bottom="0" header="0" footer="0"/>
      <pageSetup paperSize="9" scale="68" fitToHeight="0" orientation="landscape" r:id="rId8"/>
    </customSheetView>
    <customSheetView guid="{C3677654-BFE4-4497-8838-628012D82F7B}" showPageBreaks="1" showGridLines="0" fitToPage="1" printArea="1">
      <selection activeCell="F9" sqref="F9:F11"/>
      <pageMargins left="0" right="0" top="0" bottom="0" header="0" footer="0"/>
      <pageSetup paperSize="9" scale="68" fitToHeight="0" orientation="landscape" r:id="rId9"/>
    </customSheetView>
  </customSheetViews>
  <mergeCells count="206">
    <mergeCell ref="K88:Q88"/>
    <mergeCell ref="C88:G88"/>
    <mergeCell ref="E86:G86"/>
    <mergeCell ref="K87:Q87"/>
    <mergeCell ref="P53:Q53"/>
    <mergeCell ref="N66:N67"/>
    <mergeCell ref="P62:P67"/>
    <mergeCell ref="Q62:Q67"/>
    <mergeCell ref="E62:E63"/>
    <mergeCell ref="F62:F63"/>
    <mergeCell ref="K62:K63"/>
    <mergeCell ref="L62:L63"/>
    <mergeCell ref="M62:M63"/>
    <mergeCell ref="N62:N63"/>
    <mergeCell ref="F64:F65"/>
    <mergeCell ref="E64:E65"/>
    <mergeCell ref="K64:K65"/>
    <mergeCell ref="L64:L65"/>
    <mergeCell ref="M64:M65"/>
    <mergeCell ref="N64:N65"/>
    <mergeCell ref="N58:N59"/>
    <mergeCell ref="P58:P60"/>
    <mergeCell ref="E58:E59"/>
    <mergeCell ref="F58:F59"/>
    <mergeCell ref="M81:M82"/>
    <mergeCell ref="F83:F84"/>
    <mergeCell ref="E81:E82"/>
    <mergeCell ref="F81:F82"/>
    <mergeCell ref="L81:L82"/>
    <mergeCell ref="E69:G69"/>
    <mergeCell ref="K69:Q69"/>
    <mergeCell ref="E79:E80"/>
    <mergeCell ref="G83:G84"/>
    <mergeCell ref="F76:J76"/>
    <mergeCell ref="H79:H80"/>
    <mergeCell ref="I79:I80"/>
    <mergeCell ref="J79:J80"/>
    <mergeCell ref="H83:H84"/>
    <mergeCell ref="I83:I84"/>
    <mergeCell ref="J83:J84"/>
    <mergeCell ref="E83:E84"/>
    <mergeCell ref="F71:J73"/>
    <mergeCell ref="D70:Q70"/>
    <mergeCell ref="F79:F80"/>
    <mergeCell ref="G79:G80"/>
    <mergeCell ref="E71:E73"/>
    <mergeCell ref="K97:K98"/>
    <mergeCell ref="E99:G99"/>
    <mergeCell ref="C106:G106"/>
    <mergeCell ref="C105:G105"/>
    <mergeCell ref="K102:Q102"/>
    <mergeCell ref="E97:E98"/>
    <mergeCell ref="F97:F98"/>
    <mergeCell ref="K101:Q101"/>
    <mergeCell ref="C101:G101"/>
    <mergeCell ref="K100:Q100"/>
    <mergeCell ref="D100:G100"/>
    <mergeCell ref="K99:Q99"/>
    <mergeCell ref="L97:L98"/>
    <mergeCell ref="M97:M98"/>
    <mergeCell ref="Q96:Q97"/>
    <mergeCell ref="N97:N98"/>
    <mergeCell ref="P96:P97"/>
    <mergeCell ref="G97:G98"/>
    <mergeCell ref="H97:H98"/>
    <mergeCell ref="I97:I98"/>
    <mergeCell ref="J97:J98"/>
    <mergeCell ref="C91:C100"/>
    <mergeCell ref="D91:D99"/>
    <mergeCell ref="C114:G114"/>
    <mergeCell ref="C113:G113"/>
    <mergeCell ref="D52:Q52"/>
    <mergeCell ref="D90:Q90"/>
    <mergeCell ref="E91:Q91"/>
    <mergeCell ref="P56:Q56"/>
    <mergeCell ref="B89:Q89"/>
    <mergeCell ref="B90:B101"/>
    <mergeCell ref="B102:G102"/>
    <mergeCell ref="C112:G112"/>
    <mergeCell ref="D71:D86"/>
    <mergeCell ref="Q71:Q85"/>
    <mergeCell ref="C107:G107"/>
    <mergeCell ref="C111:G111"/>
    <mergeCell ref="C110:G110"/>
    <mergeCell ref="C109:G109"/>
    <mergeCell ref="C108:G108"/>
    <mergeCell ref="K81:K82"/>
    <mergeCell ref="N81:N82"/>
    <mergeCell ref="K58:K59"/>
    <mergeCell ref="L58:L59"/>
    <mergeCell ref="M58:M59"/>
    <mergeCell ref="O92:O97"/>
    <mergeCell ref="F95:J95"/>
    <mergeCell ref="A5:Q5"/>
    <mergeCell ref="A6:Q6"/>
    <mergeCell ref="A7:Q7"/>
    <mergeCell ref="A8:Q8"/>
    <mergeCell ref="A9:A11"/>
    <mergeCell ref="B9:B11"/>
    <mergeCell ref="C9:C11"/>
    <mergeCell ref="D9:D11"/>
    <mergeCell ref="E9:E11"/>
    <mergeCell ref="F9:F11"/>
    <mergeCell ref="P9:Q10"/>
    <mergeCell ref="K10:K11"/>
    <mergeCell ref="L10:L11"/>
    <mergeCell ref="M10:M11"/>
    <mergeCell ref="N10:N11"/>
    <mergeCell ref="K9:N9"/>
    <mergeCell ref="J9:J11"/>
    <mergeCell ref="O9:O11"/>
    <mergeCell ref="I9:I11"/>
    <mergeCell ref="H9:H11"/>
    <mergeCell ref="G9:G11"/>
    <mergeCell ref="I21:I22"/>
    <mergeCell ref="J21:J22"/>
    <mergeCell ref="E23:E24"/>
    <mergeCell ref="F23:F24"/>
    <mergeCell ref="K50:Q50"/>
    <mergeCell ref="E50:G50"/>
    <mergeCell ref="F25:J25"/>
    <mergeCell ref="N23:N24"/>
    <mergeCell ref="F21:F22"/>
    <mergeCell ref="F31:J32"/>
    <mergeCell ref="E33:E34"/>
    <mergeCell ref="F27:J27"/>
    <mergeCell ref="H41:H42"/>
    <mergeCell ref="I41:I42"/>
    <mergeCell ref="J41:J42"/>
    <mergeCell ref="O38:O48"/>
    <mergeCell ref="P33:P36"/>
    <mergeCell ref="P38:P48"/>
    <mergeCell ref="K49:Q49"/>
    <mergeCell ref="G44:G46"/>
    <mergeCell ref="E49:G49"/>
    <mergeCell ref="F38:F40"/>
    <mergeCell ref="H44:H46"/>
    <mergeCell ref="E38:E40"/>
    <mergeCell ref="C87:G87"/>
    <mergeCell ref="K86:Q86"/>
    <mergeCell ref="P71:P85"/>
    <mergeCell ref="O71:O85"/>
    <mergeCell ref="A12:Q12"/>
    <mergeCell ref="B13:Q13"/>
    <mergeCell ref="C14:Q14"/>
    <mergeCell ref="C15:C50"/>
    <mergeCell ref="K33:K34"/>
    <mergeCell ref="L33:L34"/>
    <mergeCell ref="M33:M34"/>
    <mergeCell ref="N33:N34"/>
    <mergeCell ref="F41:F42"/>
    <mergeCell ref="F18:F19"/>
    <mergeCell ref="D15:Q15"/>
    <mergeCell ref="E16:E17"/>
    <mergeCell ref="E18:E19"/>
    <mergeCell ref="K35:K36"/>
    <mergeCell ref="L35:L36"/>
    <mergeCell ref="F33:F34"/>
    <mergeCell ref="G21:G22"/>
    <mergeCell ref="E21:E22"/>
    <mergeCell ref="K18:K19"/>
    <mergeCell ref="H21:H22"/>
    <mergeCell ref="Q58:Q60"/>
    <mergeCell ref="E66:E67"/>
    <mergeCell ref="F66:F67"/>
    <mergeCell ref="K66:K67"/>
    <mergeCell ref="L66:L67"/>
    <mergeCell ref="M66:M67"/>
    <mergeCell ref="O53:O68"/>
    <mergeCell ref="Q54:Q55"/>
    <mergeCell ref="F56:J56"/>
    <mergeCell ref="F60:J60"/>
    <mergeCell ref="F53:J53"/>
    <mergeCell ref="M35:M36"/>
    <mergeCell ref="N35:N36"/>
    <mergeCell ref="G47:G48"/>
    <mergeCell ref="H47:H48"/>
    <mergeCell ref="I47:I48"/>
    <mergeCell ref="J47:J48"/>
    <mergeCell ref="H38:H40"/>
    <mergeCell ref="I38:I40"/>
    <mergeCell ref="J38:J40"/>
    <mergeCell ref="E31:E32"/>
    <mergeCell ref="K23:K24"/>
    <mergeCell ref="L23:L24"/>
    <mergeCell ref="M23:M24"/>
    <mergeCell ref="J44:J46"/>
    <mergeCell ref="I44:I46"/>
    <mergeCell ref="G38:G40"/>
    <mergeCell ref="F16:J17"/>
    <mergeCell ref="C51:Q51"/>
    <mergeCell ref="E47:E48"/>
    <mergeCell ref="F47:F48"/>
    <mergeCell ref="Q16:Q36"/>
    <mergeCell ref="Q38:Q48"/>
    <mergeCell ref="F44:F46"/>
    <mergeCell ref="E44:E46"/>
    <mergeCell ref="E35:E36"/>
    <mergeCell ref="F35:F36"/>
    <mergeCell ref="L18:L19"/>
    <mergeCell ref="M18:M19"/>
    <mergeCell ref="P16:P32"/>
    <mergeCell ref="N18:N19"/>
    <mergeCell ref="G41:G42"/>
    <mergeCell ref="O16:O37"/>
    <mergeCell ref="E41:E42"/>
  </mergeCells>
  <pageMargins left="0.70866141732283472" right="0.70866141732283472" top="0.74803149606299213" bottom="0.74803149606299213" header="0.31496062992125984" footer="0.31496062992125984"/>
  <pageSetup paperSize="9" scale="47" fitToHeight="0" orientation="landscape"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BFC8-5D7C-4D89-90E3-D92A9E8236FB}">
  <sheetPr>
    <tabColor theme="9"/>
    <pageSetUpPr fitToPage="1"/>
  </sheetPr>
  <dimension ref="A1:R83"/>
  <sheetViews>
    <sheetView showGridLines="0" zoomScaleNormal="100" zoomScaleSheetLayoutView="70" workbookViewId="0">
      <selection activeCell="M20" sqref="M20"/>
    </sheetView>
  </sheetViews>
  <sheetFormatPr defaultColWidth="9.42578125" defaultRowHeight="28.35" customHeight="1" x14ac:dyDescent="0.25"/>
  <cols>
    <col min="1" max="4" width="4.42578125" style="20" customWidth="1"/>
    <col min="5" max="5" width="10.140625" style="20" customWidth="1"/>
    <col min="6" max="6" width="36.42578125" style="20" customWidth="1"/>
    <col min="7" max="7" width="6.85546875" style="1" customWidth="1"/>
    <col min="8" max="8" width="7.85546875" style="374" customWidth="1"/>
    <col min="9" max="9" width="8" style="374" customWidth="1"/>
    <col min="10" max="10" width="7.42578125" style="374" customWidth="1"/>
    <col min="11" max="11" width="34.28515625" style="20" customWidth="1"/>
    <col min="12" max="12" width="7" style="157" customWidth="1"/>
    <col min="13" max="13" width="6.28515625" style="157" customWidth="1"/>
    <col min="14" max="14" width="6.85546875" style="157" customWidth="1"/>
    <col min="15" max="15" width="12" style="20" customWidth="1"/>
    <col min="16" max="16" width="13.5703125" style="20" customWidth="1"/>
    <col min="17" max="17" width="15.42578125" style="20" customWidth="1"/>
    <col min="18" max="16384" width="9.42578125" style="20"/>
  </cols>
  <sheetData>
    <row r="1" spans="1:18" ht="16.5" thickBot="1" x14ac:dyDescent="0.3">
      <c r="L1" s="370"/>
      <c r="M1" s="370"/>
      <c r="N1" s="370"/>
    </row>
    <row r="2" spans="1:18" ht="15.75" x14ac:dyDescent="0.25">
      <c r="L2" s="349"/>
      <c r="M2" s="349"/>
      <c r="N2" s="349"/>
    </row>
    <row r="3" spans="1:18" ht="15.75" x14ac:dyDescent="0.25">
      <c r="L3" s="349"/>
      <c r="M3" s="349"/>
      <c r="N3" s="349"/>
    </row>
    <row r="4" spans="1:18" ht="13.5" thickBot="1" x14ac:dyDescent="0.3"/>
    <row r="5" spans="1:18" ht="15.75" x14ac:dyDescent="0.25">
      <c r="A5" s="56"/>
      <c r="B5" s="1361" t="s">
        <v>2</v>
      </c>
      <c r="C5" s="1361"/>
      <c r="D5" s="1361"/>
      <c r="E5" s="1361"/>
      <c r="F5" s="1361"/>
      <c r="G5" s="1361"/>
      <c r="H5" s="1361"/>
      <c r="I5" s="1361"/>
      <c r="J5" s="1361"/>
      <c r="K5" s="1361"/>
      <c r="L5" s="1361"/>
      <c r="M5" s="1361"/>
      <c r="N5" s="1361"/>
      <c r="O5" s="1361"/>
      <c r="P5" s="1361"/>
      <c r="Q5" s="1362"/>
      <c r="R5" s="57"/>
    </row>
    <row r="6" spans="1:18" ht="15.75" x14ac:dyDescent="0.25">
      <c r="A6" s="33"/>
      <c r="B6" s="1386" t="s">
        <v>951</v>
      </c>
      <c r="C6" s="1386"/>
      <c r="D6" s="1386"/>
      <c r="E6" s="1386"/>
      <c r="F6" s="1386"/>
      <c r="G6" s="1386"/>
      <c r="H6" s="1386"/>
      <c r="I6" s="1386"/>
      <c r="J6" s="1386"/>
      <c r="K6" s="1386"/>
      <c r="L6" s="1386"/>
      <c r="M6" s="1386"/>
      <c r="N6" s="1386"/>
      <c r="O6" s="1386"/>
      <c r="P6" s="1386"/>
      <c r="Q6" s="1387"/>
      <c r="R6" s="57"/>
    </row>
    <row r="7" spans="1:18" ht="16.5" thickBot="1" x14ac:dyDescent="0.3">
      <c r="A7" s="34"/>
      <c r="B7" s="2285" t="s">
        <v>4</v>
      </c>
      <c r="C7" s="2285"/>
      <c r="D7" s="2285"/>
      <c r="E7" s="2285"/>
      <c r="F7" s="2285"/>
      <c r="G7" s="2285"/>
      <c r="H7" s="2285"/>
      <c r="I7" s="2285"/>
      <c r="J7" s="2285"/>
      <c r="K7" s="2285"/>
      <c r="L7" s="2285"/>
      <c r="M7" s="2285"/>
      <c r="N7" s="2285"/>
      <c r="O7" s="2285"/>
      <c r="P7" s="2285"/>
      <c r="Q7" s="2286"/>
      <c r="R7" s="57"/>
    </row>
    <row r="8" spans="1:18" ht="15" customHeight="1" x14ac:dyDescent="0.25">
      <c r="A8" s="2267" t="s">
        <v>5</v>
      </c>
      <c r="B8" s="2302" t="s">
        <v>6</v>
      </c>
      <c r="C8" s="2305" t="s">
        <v>7</v>
      </c>
      <c r="D8" s="2308" t="s">
        <v>8</v>
      </c>
      <c r="E8" s="2311" t="s">
        <v>9</v>
      </c>
      <c r="F8" s="2314" t="s">
        <v>18</v>
      </c>
      <c r="G8" s="2311" t="s">
        <v>11</v>
      </c>
      <c r="H8" s="2317" t="s">
        <v>12</v>
      </c>
      <c r="I8" s="2299" t="s">
        <v>13</v>
      </c>
      <c r="J8" s="2299" t="s">
        <v>14</v>
      </c>
      <c r="K8" s="2287" t="s">
        <v>15</v>
      </c>
      <c r="L8" s="2288"/>
      <c r="M8" s="2289"/>
      <c r="N8" s="377"/>
      <c r="O8" s="2290" t="s">
        <v>16</v>
      </c>
      <c r="P8" s="2287" t="s">
        <v>17</v>
      </c>
      <c r="Q8" s="2293"/>
      <c r="R8" s="57"/>
    </row>
    <row r="9" spans="1:18" ht="15" customHeight="1" x14ac:dyDescent="0.25">
      <c r="A9" s="2268"/>
      <c r="B9" s="2303"/>
      <c r="C9" s="2306"/>
      <c r="D9" s="2309"/>
      <c r="E9" s="2312"/>
      <c r="F9" s="2315"/>
      <c r="G9" s="2312"/>
      <c r="H9" s="2318"/>
      <c r="I9" s="2300"/>
      <c r="J9" s="2300"/>
      <c r="K9" s="1545" t="s">
        <v>18</v>
      </c>
      <c r="L9" s="2098" t="s">
        <v>19</v>
      </c>
      <c r="M9" s="2097" t="s">
        <v>20</v>
      </c>
      <c r="N9" s="2097" t="s">
        <v>21</v>
      </c>
      <c r="O9" s="2291"/>
      <c r="P9" s="2294"/>
      <c r="Q9" s="2295"/>
      <c r="R9" s="57"/>
    </row>
    <row r="10" spans="1:18" ht="59.25" customHeight="1" thickBot="1" x14ac:dyDescent="0.3">
      <c r="A10" s="2269"/>
      <c r="B10" s="2304"/>
      <c r="C10" s="2307"/>
      <c r="D10" s="2310"/>
      <c r="E10" s="2313"/>
      <c r="F10" s="2316"/>
      <c r="G10" s="2313"/>
      <c r="H10" s="2319"/>
      <c r="I10" s="2301"/>
      <c r="J10" s="2301"/>
      <c r="K10" s="2296"/>
      <c r="L10" s="2297"/>
      <c r="M10" s="2298"/>
      <c r="N10" s="2298"/>
      <c r="O10" s="2292"/>
      <c r="P10" s="58" t="s">
        <v>22</v>
      </c>
      <c r="Q10" s="6" t="s">
        <v>23</v>
      </c>
      <c r="R10" s="57"/>
    </row>
    <row r="11" spans="1:18" ht="13.5" thickBot="1" x14ac:dyDescent="0.3">
      <c r="A11" s="2278" t="s">
        <v>952</v>
      </c>
      <c r="B11" s="2278"/>
      <c r="C11" s="2278"/>
      <c r="D11" s="2278"/>
      <c r="E11" s="2278"/>
      <c r="F11" s="2278"/>
      <c r="G11" s="2278"/>
      <c r="H11" s="2278"/>
      <c r="I11" s="2278"/>
      <c r="J11" s="2278"/>
      <c r="K11" s="2278"/>
      <c r="L11" s="2278"/>
      <c r="M11" s="2278"/>
      <c r="N11" s="2278"/>
      <c r="O11" s="2278"/>
      <c r="P11" s="2278"/>
      <c r="Q11" s="2279"/>
      <c r="R11" s="57"/>
    </row>
    <row r="12" spans="1:18" s="4" customFormat="1" ht="13.5" thickBot="1" x14ac:dyDescent="0.25">
      <c r="A12" s="2270"/>
      <c r="B12" s="1351" t="s">
        <v>770</v>
      </c>
      <c r="C12" s="1352"/>
      <c r="D12" s="1352"/>
      <c r="E12" s="1352"/>
      <c r="F12" s="1352"/>
      <c r="G12" s="1352"/>
      <c r="H12" s="1352"/>
      <c r="I12" s="1352"/>
      <c r="J12" s="1352"/>
      <c r="K12" s="1352"/>
      <c r="L12" s="1352"/>
      <c r="M12" s="1352"/>
      <c r="N12" s="1352"/>
      <c r="O12" s="1352"/>
      <c r="P12" s="1352"/>
      <c r="Q12" s="1353"/>
      <c r="R12" s="59"/>
    </row>
    <row r="13" spans="1:18" s="4" customFormat="1" ht="18" customHeight="1" thickBot="1" x14ac:dyDescent="0.25">
      <c r="A13" s="2270"/>
      <c r="B13" s="2272" t="s">
        <v>953</v>
      </c>
      <c r="C13" s="2273" t="s">
        <v>1485</v>
      </c>
      <c r="D13" s="2274"/>
      <c r="E13" s="2274"/>
      <c r="F13" s="2274"/>
      <c r="G13" s="2274"/>
      <c r="H13" s="2274"/>
      <c r="I13" s="2274"/>
      <c r="J13" s="2274"/>
      <c r="K13" s="2274"/>
      <c r="L13" s="2274"/>
      <c r="M13" s="2274"/>
      <c r="N13" s="2274"/>
      <c r="O13" s="2274"/>
      <c r="P13" s="2274"/>
      <c r="Q13" s="2275"/>
      <c r="R13" s="59"/>
    </row>
    <row r="14" spans="1:18" ht="18" customHeight="1" x14ac:dyDescent="0.2">
      <c r="A14" s="2270"/>
      <c r="B14" s="2272"/>
      <c r="C14" s="1212"/>
      <c r="D14" s="2235" t="s">
        <v>989</v>
      </c>
      <c r="E14" s="2236"/>
      <c r="F14" s="2236"/>
      <c r="G14" s="2236"/>
      <c r="H14" s="2236"/>
      <c r="I14" s="2236"/>
      <c r="J14" s="2236"/>
      <c r="K14" s="2236"/>
      <c r="L14" s="2236"/>
      <c r="M14" s="2236"/>
      <c r="N14" s="2236"/>
      <c r="O14" s="2236"/>
      <c r="P14" s="2236"/>
      <c r="Q14" s="2237"/>
      <c r="R14" s="57"/>
    </row>
    <row r="15" spans="1:18" ht="44.25" customHeight="1" x14ac:dyDescent="0.2">
      <c r="A15" s="2270"/>
      <c r="B15" s="2272"/>
      <c r="C15" s="1212"/>
      <c r="D15" s="2238"/>
      <c r="E15" s="448" t="s">
        <v>990</v>
      </c>
      <c r="F15" s="2241" t="s">
        <v>991</v>
      </c>
      <c r="G15" s="2242"/>
      <c r="H15" s="2242"/>
      <c r="I15" s="2242"/>
      <c r="J15" s="2243"/>
      <c r="K15" s="378" t="s">
        <v>992</v>
      </c>
      <c r="L15" s="677">
        <v>2</v>
      </c>
      <c r="M15" s="677">
        <v>1</v>
      </c>
      <c r="N15" s="688">
        <v>4</v>
      </c>
      <c r="O15" s="2244" t="s">
        <v>993</v>
      </c>
      <c r="P15" s="654" t="s">
        <v>865</v>
      </c>
      <c r="Q15" s="2245" t="s">
        <v>994</v>
      </c>
      <c r="R15" s="60"/>
    </row>
    <row r="16" spans="1:18" ht="28.5" customHeight="1" x14ac:dyDescent="0.2">
      <c r="A16" s="2270"/>
      <c r="B16" s="2272"/>
      <c r="C16" s="1212"/>
      <c r="D16" s="2239"/>
      <c r="E16" s="460" t="s">
        <v>995</v>
      </c>
      <c r="F16" s="405" t="s">
        <v>996</v>
      </c>
      <c r="G16" s="405" t="s">
        <v>30</v>
      </c>
      <c r="H16" s="678">
        <v>540</v>
      </c>
      <c r="I16" s="678">
        <v>0</v>
      </c>
      <c r="J16" s="678">
        <v>0</v>
      </c>
      <c r="K16" s="405" t="s">
        <v>997</v>
      </c>
      <c r="L16" s="679">
        <v>100</v>
      </c>
      <c r="M16" s="679">
        <v>0</v>
      </c>
      <c r="N16" s="868">
        <v>0</v>
      </c>
      <c r="O16" s="2244"/>
      <c r="P16" s="654" t="s">
        <v>998</v>
      </c>
      <c r="Q16" s="2245"/>
      <c r="R16" s="60"/>
    </row>
    <row r="17" spans="1:18" ht="27.75" customHeight="1" x14ac:dyDescent="0.2">
      <c r="A17" s="2270"/>
      <c r="B17" s="2272"/>
      <c r="C17" s="1212"/>
      <c r="D17" s="2239"/>
      <c r="E17" s="449" t="s">
        <v>999</v>
      </c>
      <c r="F17" s="1071" t="s">
        <v>1000</v>
      </c>
      <c r="G17" s="385" t="s">
        <v>30</v>
      </c>
      <c r="H17" s="1073">
        <v>0</v>
      </c>
      <c r="I17" s="1073">
        <v>50</v>
      </c>
      <c r="J17" s="1073">
        <v>50</v>
      </c>
      <c r="K17" s="378" t="s">
        <v>1001</v>
      </c>
      <c r="L17" s="677">
        <v>0</v>
      </c>
      <c r="M17" s="677">
        <v>50</v>
      </c>
      <c r="N17" s="688">
        <v>100</v>
      </c>
      <c r="O17" s="2244"/>
      <c r="P17" s="654" t="s">
        <v>1002</v>
      </c>
      <c r="Q17" s="2245"/>
      <c r="R17" s="60"/>
    </row>
    <row r="18" spans="1:18" ht="19.5" customHeight="1" x14ac:dyDescent="0.2">
      <c r="A18" s="2270"/>
      <c r="B18" s="2272"/>
      <c r="C18" s="1212"/>
      <c r="D18" s="2239"/>
      <c r="E18" s="2247" t="s">
        <v>1003</v>
      </c>
      <c r="F18" s="2244" t="s">
        <v>1004</v>
      </c>
      <c r="G18" s="2244" t="s">
        <v>30</v>
      </c>
      <c r="H18" s="2248">
        <v>0</v>
      </c>
      <c r="I18" s="2248">
        <v>10</v>
      </c>
      <c r="J18" s="2248">
        <v>100</v>
      </c>
      <c r="K18" s="378" t="s">
        <v>1005</v>
      </c>
      <c r="L18" s="677">
        <v>0</v>
      </c>
      <c r="M18" s="677">
        <v>1</v>
      </c>
      <c r="N18" s="688">
        <v>0</v>
      </c>
      <c r="O18" s="2244"/>
      <c r="P18" s="2249" t="s">
        <v>1006</v>
      </c>
      <c r="Q18" s="2245"/>
      <c r="R18" s="60"/>
    </row>
    <row r="19" spans="1:18" ht="21.75" customHeight="1" x14ac:dyDescent="0.2">
      <c r="A19" s="2270"/>
      <c r="B19" s="2272"/>
      <c r="C19" s="1212"/>
      <c r="D19" s="2239"/>
      <c r="E19" s="2247"/>
      <c r="F19" s="2244"/>
      <c r="G19" s="2244"/>
      <c r="H19" s="2248"/>
      <c r="I19" s="2248"/>
      <c r="J19" s="2248"/>
      <c r="K19" s="378" t="s">
        <v>1007</v>
      </c>
      <c r="L19" s="677">
        <v>0</v>
      </c>
      <c r="M19" s="677">
        <v>0</v>
      </c>
      <c r="N19" s="688">
        <v>1</v>
      </c>
      <c r="O19" s="2244"/>
      <c r="P19" s="2249"/>
      <c r="Q19" s="2245"/>
      <c r="R19" s="60"/>
    </row>
    <row r="20" spans="1:18" ht="30" customHeight="1" x14ac:dyDescent="0.2">
      <c r="A20" s="2270"/>
      <c r="B20" s="2272"/>
      <c r="C20" s="1212"/>
      <c r="D20" s="2239"/>
      <c r="E20" s="526" t="s">
        <v>1008</v>
      </c>
      <c r="F20" s="378" t="s">
        <v>1009</v>
      </c>
      <c r="G20" s="385" t="s">
        <v>30</v>
      </c>
      <c r="H20" s="1073">
        <v>0</v>
      </c>
      <c r="I20" s="1073">
        <v>0</v>
      </c>
      <c r="J20" s="1073">
        <v>50</v>
      </c>
      <c r="K20" s="378" t="s">
        <v>1010</v>
      </c>
      <c r="L20" s="677">
        <v>0</v>
      </c>
      <c r="M20" s="677">
        <v>0</v>
      </c>
      <c r="N20" s="688">
        <v>50</v>
      </c>
      <c r="O20" s="2244"/>
      <c r="P20" s="654" t="s">
        <v>998</v>
      </c>
      <c r="Q20" s="2245"/>
      <c r="R20" s="60"/>
    </row>
    <row r="21" spans="1:18" ht="25.5" customHeight="1" x14ac:dyDescent="0.2">
      <c r="A21" s="2270"/>
      <c r="B21" s="2272"/>
      <c r="C21" s="1212"/>
      <c r="D21" s="2239"/>
      <c r="E21" s="525" t="s">
        <v>1011</v>
      </c>
      <c r="F21" s="378" t="s">
        <v>1012</v>
      </c>
      <c r="G21" s="385" t="s">
        <v>30</v>
      </c>
      <c r="H21" s="1073">
        <v>20</v>
      </c>
      <c r="I21" s="1073">
        <v>40</v>
      </c>
      <c r="J21" s="1073">
        <v>40</v>
      </c>
      <c r="K21" s="378" t="s">
        <v>1013</v>
      </c>
      <c r="L21" s="677">
        <v>1</v>
      </c>
      <c r="M21" s="677">
        <v>1</v>
      </c>
      <c r="N21" s="688">
        <v>1</v>
      </c>
      <c r="O21" s="2244"/>
      <c r="P21" s="654" t="s">
        <v>1014</v>
      </c>
      <c r="Q21" s="2245"/>
      <c r="R21" s="60"/>
    </row>
    <row r="22" spans="1:18" ht="25.5" customHeight="1" x14ac:dyDescent="0.2">
      <c r="A22" s="2270"/>
      <c r="B22" s="2272"/>
      <c r="C22" s="1212"/>
      <c r="D22" s="2239"/>
      <c r="E22" s="965" t="s">
        <v>1015</v>
      </c>
      <c r="F22" s="378" t="s">
        <v>1016</v>
      </c>
      <c r="G22" s="378" t="s">
        <v>30</v>
      </c>
      <c r="H22" s="1074">
        <v>6</v>
      </c>
      <c r="I22" s="1074">
        <v>0</v>
      </c>
      <c r="J22" s="1074">
        <v>0</v>
      </c>
      <c r="K22" s="378" t="s">
        <v>1017</v>
      </c>
      <c r="L22" s="677">
        <v>3</v>
      </c>
      <c r="M22" s="677">
        <v>0</v>
      </c>
      <c r="N22" s="688">
        <v>0</v>
      </c>
      <c r="O22" s="2244"/>
      <c r="P22" s="654" t="s">
        <v>1002</v>
      </c>
      <c r="Q22" s="2245"/>
      <c r="R22" s="60"/>
    </row>
    <row r="23" spans="1:18" ht="21.75" customHeight="1" x14ac:dyDescent="0.2">
      <c r="A23" s="2270"/>
      <c r="B23" s="2272"/>
      <c r="C23" s="1212"/>
      <c r="D23" s="2239"/>
      <c r="E23" s="2079" t="s">
        <v>1018</v>
      </c>
      <c r="F23" s="2251" t="s">
        <v>1019</v>
      </c>
      <c r="G23" s="1071" t="s">
        <v>30</v>
      </c>
      <c r="H23" s="1072">
        <v>27.6</v>
      </c>
      <c r="I23" s="1072">
        <v>0</v>
      </c>
      <c r="J23" s="1072">
        <v>0</v>
      </c>
      <c r="K23" s="2251" t="s">
        <v>1020</v>
      </c>
      <c r="L23" s="1621">
        <v>100</v>
      </c>
      <c r="M23" s="1621">
        <v>0</v>
      </c>
      <c r="N23" s="1621">
        <v>0</v>
      </c>
      <c r="O23" s="2244"/>
      <c r="P23" s="2251" t="s">
        <v>1021</v>
      </c>
      <c r="Q23" s="2245"/>
      <c r="R23" s="60"/>
    </row>
    <row r="24" spans="1:18" ht="16.5" customHeight="1" x14ac:dyDescent="0.2">
      <c r="A24" s="2270"/>
      <c r="B24" s="2272"/>
      <c r="C24" s="1212"/>
      <c r="D24" s="2239"/>
      <c r="E24" s="2250"/>
      <c r="F24" s="2252"/>
      <c r="G24" s="894" t="s">
        <v>74</v>
      </c>
      <c r="H24" s="1127">
        <v>78</v>
      </c>
      <c r="I24" s="1127">
        <v>0</v>
      </c>
      <c r="J24" s="1127">
        <v>0</v>
      </c>
      <c r="K24" s="2252"/>
      <c r="L24" s="1623"/>
      <c r="M24" s="1623"/>
      <c r="N24" s="1623"/>
      <c r="O24" s="2244"/>
      <c r="P24" s="2252"/>
      <c r="Q24" s="2245"/>
      <c r="R24" s="60"/>
    </row>
    <row r="25" spans="1:18" ht="60.75" customHeight="1" x14ac:dyDescent="0.2">
      <c r="A25" s="2270"/>
      <c r="B25" s="2272"/>
      <c r="C25" s="1212"/>
      <c r="D25" s="2239"/>
      <c r="E25" s="966" t="s">
        <v>1022</v>
      </c>
      <c r="F25" s="984" t="s">
        <v>1023</v>
      </c>
      <c r="G25" s="385" t="s">
        <v>107</v>
      </c>
      <c r="H25" s="1074">
        <v>3.7</v>
      </c>
      <c r="I25" s="1074">
        <v>4</v>
      </c>
      <c r="J25" s="1074">
        <v>4</v>
      </c>
      <c r="K25" s="378" t="s">
        <v>1024</v>
      </c>
      <c r="L25" s="677">
        <v>5</v>
      </c>
      <c r="M25" s="677">
        <v>5</v>
      </c>
      <c r="N25" s="688">
        <v>5</v>
      </c>
      <c r="O25" s="2244"/>
      <c r="P25" s="654" t="s">
        <v>1025</v>
      </c>
      <c r="Q25" s="2245"/>
      <c r="R25" s="60"/>
    </row>
    <row r="26" spans="1:18" ht="29.25" customHeight="1" x14ac:dyDescent="0.2">
      <c r="A26" s="2270"/>
      <c r="B26" s="2272"/>
      <c r="C26" s="1212"/>
      <c r="D26" s="2239"/>
      <c r="E26" s="502" t="s">
        <v>1026</v>
      </c>
      <c r="F26" s="985" t="s">
        <v>1027</v>
      </c>
      <c r="G26" s="682" t="s">
        <v>30</v>
      </c>
      <c r="H26" s="949">
        <v>3.7</v>
      </c>
      <c r="I26" s="1085">
        <v>4</v>
      </c>
      <c r="J26" s="1085">
        <v>4</v>
      </c>
      <c r="K26" s="682" t="s">
        <v>1028</v>
      </c>
      <c r="L26" s="684">
        <v>6</v>
      </c>
      <c r="M26" s="684">
        <v>6</v>
      </c>
      <c r="N26" s="836">
        <v>6</v>
      </c>
      <c r="O26" s="2244"/>
      <c r="P26" s="871" t="s">
        <v>979</v>
      </c>
      <c r="Q26" s="2246"/>
      <c r="R26" s="60"/>
    </row>
    <row r="27" spans="1:18" ht="27" customHeight="1" x14ac:dyDescent="0.2">
      <c r="A27" s="2270"/>
      <c r="B27" s="2272"/>
      <c r="C27" s="1212"/>
      <c r="D27" s="2239"/>
      <c r="E27" s="2222" t="s">
        <v>1029</v>
      </c>
      <c r="F27" s="2253" t="s">
        <v>1030</v>
      </c>
      <c r="G27" s="643" t="s">
        <v>30</v>
      </c>
      <c r="H27" s="1086">
        <v>10</v>
      </c>
      <c r="I27" s="1086">
        <v>10</v>
      </c>
      <c r="J27" s="1086">
        <v>10</v>
      </c>
      <c r="K27" s="2255" t="s">
        <v>268</v>
      </c>
      <c r="L27" s="2230">
        <v>6</v>
      </c>
      <c r="M27" s="2230">
        <v>6</v>
      </c>
      <c r="N27" s="2230">
        <v>6</v>
      </c>
      <c r="O27" s="2244"/>
      <c r="P27" s="2231" t="s">
        <v>1031</v>
      </c>
      <c r="Q27" s="2246"/>
      <c r="R27" s="60"/>
    </row>
    <row r="28" spans="1:18" ht="18.75" customHeight="1" x14ac:dyDescent="0.2">
      <c r="A28" s="2270"/>
      <c r="B28" s="2272"/>
      <c r="C28" s="1212"/>
      <c r="D28" s="2239"/>
      <c r="E28" s="2223"/>
      <c r="F28" s="2254"/>
      <c r="G28" s="660" t="s">
        <v>74</v>
      </c>
      <c r="H28" s="681">
        <v>30</v>
      </c>
      <c r="I28" s="681">
        <v>40</v>
      </c>
      <c r="J28" s="681">
        <v>50</v>
      </c>
      <c r="K28" s="2256"/>
      <c r="L28" s="2230"/>
      <c r="M28" s="2230"/>
      <c r="N28" s="2230"/>
      <c r="O28" s="2244"/>
      <c r="P28" s="2232"/>
      <c r="Q28" s="2246"/>
      <c r="R28" s="60"/>
    </row>
    <row r="29" spans="1:18" ht="24.75" customHeight="1" x14ac:dyDescent="0.2">
      <c r="A29" s="2270"/>
      <c r="B29" s="2272"/>
      <c r="C29" s="1212"/>
      <c r="D29" s="2239"/>
      <c r="E29" s="502" t="s">
        <v>1032</v>
      </c>
      <c r="F29" s="985" t="s">
        <v>1033</v>
      </c>
      <c r="G29" s="682" t="s">
        <v>30</v>
      </c>
      <c r="H29" s="683">
        <v>40</v>
      </c>
      <c r="I29" s="683">
        <v>40</v>
      </c>
      <c r="J29" s="683">
        <v>40</v>
      </c>
      <c r="K29" s="682" t="s">
        <v>988</v>
      </c>
      <c r="L29" s="651">
        <v>10</v>
      </c>
      <c r="M29" s="651">
        <v>10</v>
      </c>
      <c r="N29" s="869">
        <v>10</v>
      </c>
      <c r="O29" s="2244"/>
      <c r="P29" s="871" t="s">
        <v>1034</v>
      </c>
      <c r="Q29" s="2246"/>
      <c r="R29" s="60"/>
    </row>
    <row r="30" spans="1:18" ht="27.75" customHeight="1" x14ac:dyDescent="0.2">
      <c r="A30" s="2270"/>
      <c r="B30" s="2272"/>
      <c r="C30" s="1212"/>
      <c r="D30" s="2239"/>
      <c r="E30" s="2222" t="s">
        <v>1035</v>
      </c>
      <c r="F30" s="2224" t="s">
        <v>1036</v>
      </c>
      <c r="G30" s="1294" t="s">
        <v>30</v>
      </c>
      <c r="H30" s="2233">
        <v>0</v>
      </c>
      <c r="I30" s="2233">
        <v>0</v>
      </c>
      <c r="J30" s="2233">
        <v>0</v>
      </c>
      <c r="K30" s="682" t="s">
        <v>1037</v>
      </c>
      <c r="L30" s="651">
        <v>27</v>
      </c>
      <c r="M30" s="651">
        <v>27</v>
      </c>
      <c r="N30" s="869">
        <v>27</v>
      </c>
      <c r="O30" s="2244"/>
      <c r="P30" s="2231" t="s">
        <v>1038</v>
      </c>
      <c r="Q30" s="2246"/>
      <c r="R30" s="60"/>
    </row>
    <row r="31" spans="1:18" ht="27.75" customHeight="1" x14ac:dyDescent="0.2">
      <c r="A31" s="2270"/>
      <c r="B31" s="2272"/>
      <c r="C31" s="1212"/>
      <c r="D31" s="2239"/>
      <c r="E31" s="2223"/>
      <c r="F31" s="2225"/>
      <c r="G31" s="1295"/>
      <c r="H31" s="2234"/>
      <c r="I31" s="2234"/>
      <c r="J31" s="2234"/>
      <c r="K31" s="682" t="s">
        <v>1039</v>
      </c>
      <c r="L31" s="651">
        <v>279</v>
      </c>
      <c r="M31" s="651">
        <v>285</v>
      </c>
      <c r="N31" s="869">
        <v>290</v>
      </c>
      <c r="O31" s="2244"/>
      <c r="P31" s="2232"/>
      <c r="Q31" s="2246"/>
      <c r="R31" s="60"/>
    </row>
    <row r="32" spans="1:18" ht="28.5" customHeight="1" x14ac:dyDescent="0.2">
      <c r="A32" s="2270"/>
      <c r="B32" s="2272"/>
      <c r="C32" s="1212"/>
      <c r="D32" s="2239"/>
      <c r="E32" s="502" t="s">
        <v>1040</v>
      </c>
      <c r="F32" s="985" t="s">
        <v>1041</v>
      </c>
      <c r="G32" s="28" t="s">
        <v>30</v>
      </c>
      <c r="H32" s="1075">
        <v>3</v>
      </c>
      <c r="I32" s="1075">
        <v>3</v>
      </c>
      <c r="J32" s="1075">
        <v>3</v>
      </c>
      <c r="K32" s="28" t="s">
        <v>1042</v>
      </c>
      <c r="L32" s="674">
        <v>9</v>
      </c>
      <c r="M32" s="674">
        <v>9</v>
      </c>
      <c r="N32" s="870">
        <v>9</v>
      </c>
      <c r="O32" s="2244"/>
      <c r="P32" s="856" t="s">
        <v>1043</v>
      </c>
      <c r="Q32" s="2246"/>
      <c r="R32" s="60"/>
    </row>
    <row r="33" spans="1:18" ht="28.5" customHeight="1" x14ac:dyDescent="0.2">
      <c r="A33" s="2270"/>
      <c r="B33" s="2272"/>
      <c r="C33" s="1212"/>
      <c r="D33" s="2239"/>
      <c r="E33" s="502" t="s">
        <v>1044</v>
      </c>
      <c r="F33" s="985" t="s">
        <v>1045</v>
      </c>
      <c r="G33" s="28" t="s">
        <v>30</v>
      </c>
      <c r="H33" s="1075">
        <v>3</v>
      </c>
      <c r="I33" s="1075">
        <v>3</v>
      </c>
      <c r="J33" s="1075">
        <v>3</v>
      </c>
      <c r="K33" s="28" t="s">
        <v>1046</v>
      </c>
      <c r="L33" s="674">
        <v>30</v>
      </c>
      <c r="M33" s="674">
        <v>30</v>
      </c>
      <c r="N33" s="870">
        <v>30</v>
      </c>
      <c r="O33" s="2244"/>
      <c r="P33" s="857" t="s">
        <v>998</v>
      </c>
      <c r="Q33" s="2246"/>
      <c r="R33" s="60"/>
    </row>
    <row r="34" spans="1:18" ht="28.5" customHeight="1" x14ac:dyDescent="0.2">
      <c r="A34" s="2270"/>
      <c r="B34" s="2272"/>
      <c r="C34" s="1212"/>
      <c r="D34" s="2239"/>
      <c r="E34" s="502" t="s">
        <v>1047</v>
      </c>
      <c r="F34" s="985" t="s">
        <v>1048</v>
      </c>
      <c r="G34" s="674" t="s">
        <v>30</v>
      </c>
      <c r="H34" s="674">
        <v>3</v>
      </c>
      <c r="I34" s="675">
        <v>3</v>
      </c>
      <c r="J34" s="674">
        <v>3</v>
      </c>
      <c r="K34" s="26" t="s">
        <v>810</v>
      </c>
      <c r="L34" s="674">
        <v>1</v>
      </c>
      <c r="M34" s="674">
        <v>1</v>
      </c>
      <c r="N34" s="870">
        <v>1</v>
      </c>
      <c r="O34" s="2244"/>
      <c r="P34" s="871" t="s">
        <v>979</v>
      </c>
      <c r="Q34" s="2246"/>
      <c r="R34" s="60"/>
    </row>
    <row r="35" spans="1:18" ht="21.75" customHeight="1" x14ac:dyDescent="0.2">
      <c r="A35" s="2270"/>
      <c r="B35" s="2272"/>
      <c r="C35" s="1212"/>
      <c r="D35" s="2239"/>
      <c r="E35" s="2222" t="s">
        <v>1049</v>
      </c>
      <c r="F35" s="2224" t="s">
        <v>1050</v>
      </c>
      <c r="G35" s="650" t="s">
        <v>30</v>
      </c>
      <c r="H35" s="1076">
        <v>20</v>
      </c>
      <c r="I35" s="1076">
        <v>20</v>
      </c>
      <c r="J35" s="1076">
        <v>20</v>
      </c>
      <c r="K35" s="1638" t="s">
        <v>1051</v>
      </c>
      <c r="L35" s="1638">
        <v>2</v>
      </c>
      <c r="M35" s="1638">
        <v>2</v>
      </c>
      <c r="N35" s="2205">
        <v>2</v>
      </c>
      <c r="O35" s="2244"/>
      <c r="P35" s="2226" t="s">
        <v>865</v>
      </c>
      <c r="Q35" s="2246"/>
      <c r="R35" s="60"/>
    </row>
    <row r="36" spans="1:18" ht="24" customHeight="1" x14ac:dyDescent="0.2">
      <c r="A36" s="2270"/>
      <c r="B36" s="2272"/>
      <c r="C36" s="1212"/>
      <c r="D36" s="2239"/>
      <c r="E36" s="2223"/>
      <c r="F36" s="2225"/>
      <c r="G36" s="650" t="s">
        <v>74</v>
      </c>
      <c r="H36" s="947">
        <v>30</v>
      </c>
      <c r="I36" s="947">
        <v>30</v>
      </c>
      <c r="J36" s="947">
        <v>30</v>
      </c>
      <c r="K36" s="2220"/>
      <c r="L36" s="2220"/>
      <c r="M36" s="2220"/>
      <c r="N36" s="2221"/>
      <c r="O36" s="2244"/>
      <c r="P36" s="2227"/>
      <c r="Q36" s="2246"/>
      <c r="R36" s="60"/>
    </row>
    <row r="37" spans="1:18" ht="50.25" customHeight="1" x14ac:dyDescent="0.2">
      <c r="A37" s="2270"/>
      <c r="B37" s="2272"/>
      <c r="C37" s="1212"/>
      <c r="D37" s="2239"/>
      <c r="E37" s="502" t="s">
        <v>1052</v>
      </c>
      <c r="F37" s="985" t="s">
        <v>1053</v>
      </c>
      <c r="G37" s="28" t="s">
        <v>30</v>
      </c>
      <c r="H37" s="1078">
        <v>0</v>
      </c>
      <c r="I37" s="1078">
        <v>0</v>
      </c>
      <c r="J37" s="1078">
        <v>0</v>
      </c>
      <c r="K37" s="28" t="s">
        <v>1054</v>
      </c>
      <c r="L37" s="674">
        <v>70</v>
      </c>
      <c r="M37" s="674">
        <v>70</v>
      </c>
      <c r="N37" s="870">
        <v>70</v>
      </c>
      <c r="O37" s="2244"/>
      <c r="P37" s="858" t="s">
        <v>1055</v>
      </c>
      <c r="Q37" s="2246"/>
      <c r="R37" s="60"/>
    </row>
    <row r="38" spans="1:18" ht="51.75" customHeight="1" x14ac:dyDescent="0.2">
      <c r="A38" s="2270"/>
      <c r="B38" s="2272"/>
      <c r="C38" s="1212"/>
      <c r="D38" s="2239"/>
      <c r="E38" s="502" t="s">
        <v>1056</v>
      </c>
      <c r="F38" s="985" t="s">
        <v>1057</v>
      </c>
      <c r="G38" s="682" t="s">
        <v>30</v>
      </c>
      <c r="H38" s="1077">
        <v>0</v>
      </c>
      <c r="I38" s="1077">
        <v>0</v>
      </c>
      <c r="J38" s="1077">
        <v>0</v>
      </c>
      <c r="K38" s="682" t="s">
        <v>1058</v>
      </c>
      <c r="L38" s="651">
        <v>0</v>
      </c>
      <c r="M38" s="651">
        <v>2</v>
      </c>
      <c r="N38" s="836">
        <v>11</v>
      </c>
      <c r="O38" s="2244"/>
      <c r="P38" s="5" t="s">
        <v>865</v>
      </c>
      <c r="Q38" s="2246"/>
      <c r="R38" s="60"/>
    </row>
    <row r="39" spans="1:18" ht="57" customHeight="1" x14ac:dyDescent="0.2">
      <c r="A39" s="2270"/>
      <c r="B39" s="2272"/>
      <c r="C39" s="1212"/>
      <c r="D39" s="2239"/>
      <c r="E39" s="502" t="s">
        <v>1059</v>
      </c>
      <c r="F39" s="986" t="s">
        <v>1060</v>
      </c>
      <c r="G39" s="643" t="s">
        <v>30</v>
      </c>
      <c r="H39" s="687">
        <v>0</v>
      </c>
      <c r="I39" s="687">
        <v>0</v>
      </c>
      <c r="J39" s="687">
        <v>0</v>
      </c>
      <c r="K39" s="643" t="s">
        <v>937</v>
      </c>
      <c r="L39" s="684">
        <v>1</v>
      </c>
      <c r="M39" s="836">
        <v>1</v>
      </c>
      <c r="N39" s="779">
        <v>1</v>
      </c>
      <c r="O39" s="2244"/>
      <c r="P39" s="775" t="s">
        <v>865</v>
      </c>
      <c r="Q39" s="2245"/>
      <c r="R39" s="60"/>
    </row>
    <row r="40" spans="1:18" ht="54.75" customHeight="1" x14ac:dyDescent="0.2">
      <c r="A40" s="2270"/>
      <c r="B40" s="2272"/>
      <c r="C40" s="1212"/>
      <c r="D40" s="2239"/>
      <c r="E40" s="362" t="s">
        <v>1061</v>
      </c>
      <c r="F40" s="981" t="s">
        <v>1062</v>
      </c>
      <c r="G40" s="647" t="s">
        <v>30</v>
      </c>
      <c r="H40" s="1076">
        <v>15</v>
      </c>
      <c r="I40" s="1076">
        <v>15</v>
      </c>
      <c r="J40" s="1076">
        <v>15</v>
      </c>
      <c r="K40" s="647" t="s">
        <v>1063</v>
      </c>
      <c r="L40" s="650">
        <v>11</v>
      </c>
      <c r="M40" s="867">
        <v>11</v>
      </c>
      <c r="N40" s="688">
        <v>11</v>
      </c>
      <c r="O40" s="2244"/>
      <c r="P40" s="837" t="s">
        <v>1064</v>
      </c>
      <c r="Q40" s="2245"/>
      <c r="R40" s="60"/>
    </row>
    <row r="41" spans="1:18" ht="26.45" customHeight="1" x14ac:dyDescent="0.2">
      <c r="A41" s="2270"/>
      <c r="B41" s="2272"/>
      <c r="C41" s="1212"/>
      <c r="D41" s="2239"/>
      <c r="E41" s="527" t="s">
        <v>1065</v>
      </c>
      <c r="F41" s="2228" t="s">
        <v>1066</v>
      </c>
      <c r="G41" s="1401"/>
      <c r="H41" s="1401"/>
      <c r="I41" s="1401"/>
      <c r="J41" s="2229"/>
      <c r="K41" s="804" t="s">
        <v>1067</v>
      </c>
      <c r="L41" s="896">
        <v>1</v>
      </c>
      <c r="M41" s="896">
        <v>1</v>
      </c>
      <c r="N41" s="908">
        <v>1</v>
      </c>
      <c r="O41" s="2244"/>
      <c r="P41" s="872"/>
      <c r="Q41" s="2245"/>
      <c r="R41" s="60"/>
    </row>
    <row r="42" spans="1:18" ht="15" customHeight="1" x14ac:dyDescent="0.2">
      <c r="A42" s="2270"/>
      <c r="B42" s="2272"/>
      <c r="C42" s="1212"/>
      <c r="D42" s="2239"/>
      <c r="E42" s="1643" t="s">
        <v>1068</v>
      </c>
      <c r="F42" s="2213" t="s">
        <v>1069</v>
      </c>
      <c r="G42" s="682" t="s">
        <v>30</v>
      </c>
      <c r="H42" s="651">
        <v>924.6</v>
      </c>
      <c r="I42" s="651">
        <v>962.6</v>
      </c>
      <c r="J42" s="651">
        <v>962.7</v>
      </c>
      <c r="K42" s="2214" t="s">
        <v>1067</v>
      </c>
      <c r="L42" s="2216">
        <v>1</v>
      </c>
      <c r="M42" s="2216">
        <v>1</v>
      </c>
      <c r="N42" s="2218">
        <v>1</v>
      </c>
      <c r="O42" s="2244"/>
      <c r="P42" s="1451" t="s">
        <v>1038</v>
      </c>
      <c r="Q42" s="2246"/>
      <c r="R42" s="60"/>
    </row>
    <row r="43" spans="1:18" ht="15" customHeight="1" x14ac:dyDescent="0.2">
      <c r="A43" s="2270"/>
      <c r="B43" s="2272"/>
      <c r="C43" s="1212"/>
      <c r="D43" s="2239"/>
      <c r="E43" s="2212"/>
      <c r="F43" s="2213"/>
      <c r="G43" s="28" t="s">
        <v>107</v>
      </c>
      <c r="H43" s="1075">
        <v>15</v>
      </c>
      <c r="I43" s="1075">
        <v>18</v>
      </c>
      <c r="J43" s="1075">
        <v>20</v>
      </c>
      <c r="K43" s="2214"/>
      <c r="L43" s="2216"/>
      <c r="M43" s="2216"/>
      <c r="N43" s="2218"/>
      <c r="O43" s="2244"/>
      <c r="P43" s="1451"/>
      <c r="Q43" s="2246"/>
      <c r="R43" s="60"/>
    </row>
    <row r="44" spans="1:18" ht="26.45" customHeight="1" x14ac:dyDescent="0.2">
      <c r="A44" s="2270"/>
      <c r="B44" s="2272"/>
      <c r="C44" s="1212"/>
      <c r="D44" s="2239"/>
      <c r="E44" s="1644"/>
      <c r="F44" s="1295"/>
      <c r="G44" s="28" t="s">
        <v>74</v>
      </c>
      <c r="H44" s="1075">
        <v>15</v>
      </c>
      <c r="I44" s="1075">
        <v>20</v>
      </c>
      <c r="J44" s="1075">
        <v>25</v>
      </c>
      <c r="K44" s="1406"/>
      <c r="L44" s="2216"/>
      <c r="M44" s="2216"/>
      <c r="N44" s="2219"/>
      <c r="O44" s="2244"/>
      <c r="P44" s="2207"/>
      <c r="Q44" s="2246"/>
      <c r="R44" s="57"/>
    </row>
    <row r="45" spans="1:18" ht="15" customHeight="1" x14ac:dyDescent="0.2">
      <c r="A45" s="2270"/>
      <c r="B45" s="2272"/>
      <c r="C45" s="1212"/>
      <c r="D45" s="2239"/>
      <c r="E45" s="1643" t="s">
        <v>1070</v>
      </c>
      <c r="F45" s="1294" t="s">
        <v>1071</v>
      </c>
      <c r="G45" s="28" t="s">
        <v>30</v>
      </c>
      <c r="H45" s="674">
        <v>588.20000000000005</v>
      </c>
      <c r="I45" s="674">
        <v>664.7</v>
      </c>
      <c r="J45" s="674">
        <v>731.2</v>
      </c>
      <c r="K45" s="1405" t="s">
        <v>1067</v>
      </c>
      <c r="L45" s="2215">
        <v>1</v>
      </c>
      <c r="M45" s="2215">
        <v>1</v>
      </c>
      <c r="N45" s="2217">
        <v>1</v>
      </c>
      <c r="O45" s="2244"/>
      <c r="P45" s="1450" t="s">
        <v>998</v>
      </c>
      <c r="Q45" s="2246"/>
      <c r="R45" s="57"/>
    </row>
    <row r="46" spans="1:18" ht="22.9" customHeight="1" x14ac:dyDescent="0.2">
      <c r="A46" s="2270"/>
      <c r="B46" s="2272"/>
      <c r="C46" s="1212"/>
      <c r="D46" s="2239"/>
      <c r="E46" s="2212"/>
      <c r="F46" s="2213"/>
      <c r="G46" s="28" t="s">
        <v>107</v>
      </c>
      <c r="H46" s="675">
        <v>10</v>
      </c>
      <c r="I46" s="675">
        <v>11</v>
      </c>
      <c r="J46" s="675">
        <v>12</v>
      </c>
      <c r="K46" s="2214"/>
      <c r="L46" s="2216"/>
      <c r="M46" s="2216"/>
      <c r="N46" s="2218"/>
      <c r="O46" s="2244"/>
      <c r="P46" s="1451"/>
      <c r="Q46" s="2246"/>
      <c r="R46" s="57"/>
    </row>
    <row r="47" spans="1:18" ht="22.9" customHeight="1" x14ac:dyDescent="0.2">
      <c r="A47" s="2270"/>
      <c r="B47" s="2272"/>
      <c r="C47" s="1212"/>
      <c r="D47" s="2239"/>
      <c r="E47" s="1644"/>
      <c r="F47" s="1295"/>
      <c r="G47" s="28" t="s">
        <v>74</v>
      </c>
      <c r="H47" s="675">
        <v>3</v>
      </c>
      <c r="I47" s="675">
        <v>3</v>
      </c>
      <c r="J47" s="675">
        <v>3</v>
      </c>
      <c r="K47" s="1406"/>
      <c r="L47" s="2216"/>
      <c r="M47" s="2216"/>
      <c r="N47" s="2219"/>
      <c r="O47" s="2244"/>
      <c r="P47" s="2207"/>
      <c r="Q47" s="2246"/>
      <c r="R47" s="57"/>
    </row>
    <row r="48" spans="1:18" ht="22.9" customHeight="1" x14ac:dyDescent="0.2">
      <c r="A48" s="2270"/>
      <c r="B48" s="2272"/>
      <c r="C48" s="1212"/>
      <c r="D48" s="2239"/>
      <c r="E48" s="1643" t="s">
        <v>1072</v>
      </c>
      <c r="F48" s="1294" t="s">
        <v>1073</v>
      </c>
      <c r="G48" s="28" t="s">
        <v>30</v>
      </c>
      <c r="H48" s="674">
        <v>888</v>
      </c>
      <c r="I48" s="674">
        <v>898</v>
      </c>
      <c r="J48" s="674">
        <v>915.5</v>
      </c>
      <c r="K48" s="1294" t="s">
        <v>1067</v>
      </c>
      <c r="L48" s="2220">
        <v>0.2</v>
      </c>
      <c r="M48" s="2220">
        <v>0.2</v>
      </c>
      <c r="N48" s="2205">
        <v>0.2</v>
      </c>
      <c r="O48" s="2244"/>
      <c r="P48" s="1450" t="s">
        <v>1074</v>
      </c>
      <c r="Q48" s="2246"/>
      <c r="R48" s="57"/>
    </row>
    <row r="49" spans="1:18" ht="22.9" customHeight="1" x14ac:dyDescent="0.2">
      <c r="A49" s="2270"/>
      <c r="B49" s="2272"/>
      <c r="C49" s="1212"/>
      <c r="D49" s="2239"/>
      <c r="E49" s="2212"/>
      <c r="F49" s="2213"/>
      <c r="G49" s="28" t="s">
        <v>107</v>
      </c>
      <c r="H49" s="1075">
        <v>25</v>
      </c>
      <c r="I49" s="1075">
        <v>25</v>
      </c>
      <c r="J49" s="1075">
        <v>25</v>
      </c>
      <c r="K49" s="2213"/>
      <c r="L49" s="2220"/>
      <c r="M49" s="2220"/>
      <c r="N49" s="2221"/>
      <c r="O49" s="2244"/>
      <c r="P49" s="1451"/>
      <c r="Q49" s="2246"/>
      <c r="R49" s="57"/>
    </row>
    <row r="50" spans="1:18" ht="29.25" customHeight="1" x14ac:dyDescent="0.2">
      <c r="A50" s="2270"/>
      <c r="B50" s="2272"/>
      <c r="C50" s="1212"/>
      <c r="D50" s="2239"/>
      <c r="E50" s="361" t="s">
        <v>1075</v>
      </c>
      <c r="F50" s="28" t="s">
        <v>1076</v>
      </c>
      <c r="G50" s="28" t="s">
        <v>30</v>
      </c>
      <c r="H50" s="675">
        <v>4</v>
      </c>
      <c r="I50" s="675">
        <v>0</v>
      </c>
      <c r="J50" s="675">
        <v>4</v>
      </c>
      <c r="K50" s="28" t="s">
        <v>1077</v>
      </c>
      <c r="L50" s="674">
        <v>1</v>
      </c>
      <c r="M50" s="674">
        <v>0</v>
      </c>
      <c r="N50" s="870">
        <v>1</v>
      </c>
      <c r="O50" s="2244"/>
      <c r="P50" s="857" t="s">
        <v>865</v>
      </c>
      <c r="Q50" s="2246"/>
      <c r="R50" s="57"/>
    </row>
    <row r="51" spans="1:18" ht="22.9" customHeight="1" x14ac:dyDescent="0.2">
      <c r="A51" s="2270"/>
      <c r="B51" s="2272"/>
      <c r="C51" s="1212"/>
      <c r="D51" s="2239"/>
      <c r="E51" s="1643" t="s">
        <v>1078</v>
      </c>
      <c r="F51" s="1453" t="s">
        <v>1079</v>
      </c>
      <c r="G51" s="26" t="s">
        <v>30</v>
      </c>
      <c r="H51" s="675">
        <v>60</v>
      </c>
      <c r="I51" s="675">
        <v>60</v>
      </c>
      <c r="J51" s="675">
        <v>65</v>
      </c>
      <c r="K51" s="1294" t="s">
        <v>1067</v>
      </c>
      <c r="L51" s="1638">
        <v>0.5</v>
      </c>
      <c r="M51" s="1638">
        <v>0.5</v>
      </c>
      <c r="N51" s="2205">
        <v>0.5</v>
      </c>
      <c r="O51" s="2244"/>
      <c r="P51" s="1450" t="s">
        <v>1080</v>
      </c>
      <c r="Q51" s="2246"/>
      <c r="R51" s="57"/>
    </row>
    <row r="52" spans="1:18" ht="22.9" customHeight="1" x14ac:dyDescent="0.2">
      <c r="A52" s="2270"/>
      <c r="B52" s="2272"/>
      <c r="C52" s="1212"/>
      <c r="D52" s="2239"/>
      <c r="E52" s="2204"/>
      <c r="F52" s="1458"/>
      <c r="G52" s="647" t="s">
        <v>74</v>
      </c>
      <c r="H52" s="675">
        <v>10</v>
      </c>
      <c r="I52" s="675">
        <v>10</v>
      </c>
      <c r="J52" s="675">
        <v>10</v>
      </c>
      <c r="K52" s="1295"/>
      <c r="L52" s="1639"/>
      <c r="M52" s="1639"/>
      <c r="N52" s="2206"/>
      <c r="O52" s="2244"/>
      <c r="P52" s="2207"/>
      <c r="Q52" s="2246"/>
      <c r="R52" s="57"/>
    </row>
    <row r="53" spans="1:18" ht="13.5" thickBot="1" x14ac:dyDescent="0.25">
      <c r="A53" s="2270"/>
      <c r="B53" s="2272"/>
      <c r="C53" s="1212"/>
      <c r="D53" s="2240"/>
      <c r="E53" s="2208" t="s">
        <v>81</v>
      </c>
      <c r="F53" s="2208"/>
      <c r="G53" s="2208"/>
      <c r="H53" s="673">
        <f>SUM(H15:H52)</f>
        <v>3375.8</v>
      </c>
      <c r="I53" s="673">
        <f>SUM(I15:I52)</f>
        <v>2944.3</v>
      </c>
      <c r="J53" s="673">
        <f>SUM(J15:J52)</f>
        <v>3195.4</v>
      </c>
      <c r="K53" s="2209"/>
      <c r="L53" s="2210"/>
      <c r="M53" s="2210"/>
      <c r="N53" s="2210"/>
      <c r="O53" s="2210"/>
      <c r="P53" s="2210"/>
      <c r="Q53" s="2211"/>
      <c r="R53" s="57"/>
    </row>
    <row r="54" spans="1:18" ht="13.5" thickBot="1" x14ac:dyDescent="0.3">
      <c r="A54" s="2270"/>
      <c r="B54" s="2272"/>
      <c r="C54" s="2198" t="s">
        <v>97</v>
      </c>
      <c r="D54" s="2199"/>
      <c r="E54" s="2199"/>
      <c r="F54" s="2199"/>
      <c r="G54" s="2200"/>
      <c r="H54" s="528">
        <f>H53</f>
        <v>3375.8</v>
      </c>
      <c r="I54" s="528">
        <f t="shared" ref="I54:J54" si="0">I53</f>
        <v>2944.3</v>
      </c>
      <c r="J54" s="528">
        <f t="shared" si="0"/>
        <v>3195.4</v>
      </c>
      <c r="K54" s="2201"/>
      <c r="L54" s="2202"/>
      <c r="M54" s="2202"/>
      <c r="N54" s="2202"/>
      <c r="O54" s="2202"/>
      <c r="P54" s="2202"/>
      <c r="Q54" s="2203"/>
    </row>
    <row r="55" spans="1:18" s="4" customFormat="1" ht="13.5" thickBot="1" x14ac:dyDescent="0.25">
      <c r="A55" s="2270"/>
      <c r="B55" s="2272"/>
      <c r="C55" s="1212" t="s">
        <v>954</v>
      </c>
      <c r="D55" s="1210"/>
      <c r="E55" s="1210"/>
      <c r="F55" s="1210"/>
      <c r="G55" s="1210"/>
      <c r="H55" s="1210"/>
      <c r="I55" s="1210"/>
      <c r="J55" s="1210"/>
      <c r="K55" s="1210"/>
      <c r="L55" s="1210"/>
      <c r="M55" s="1210"/>
      <c r="N55" s="1210"/>
      <c r="O55" s="1210"/>
      <c r="P55" s="1210"/>
      <c r="Q55" s="1211"/>
      <c r="R55" s="59"/>
    </row>
    <row r="56" spans="1:18" ht="12.75" x14ac:dyDescent="0.25">
      <c r="A56" s="2270"/>
      <c r="B56" s="2272"/>
      <c r="C56" s="2322"/>
      <c r="D56" s="2323" t="s">
        <v>955</v>
      </c>
      <c r="E56" s="2179"/>
      <c r="F56" s="2179"/>
      <c r="G56" s="2179"/>
      <c r="H56" s="2179"/>
      <c r="I56" s="2179"/>
      <c r="J56" s="2179"/>
      <c r="K56" s="2179"/>
      <c r="L56" s="2179"/>
      <c r="M56" s="2179"/>
      <c r="N56" s="2179"/>
      <c r="O56" s="2179"/>
      <c r="P56" s="2179"/>
      <c r="Q56" s="2180"/>
      <c r="R56" s="57"/>
    </row>
    <row r="57" spans="1:18" ht="33" customHeight="1" x14ac:dyDescent="0.25">
      <c r="A57" s="2270"/>
      <c r="B57" s="2272"/>
      <c r="C57" s="2322"/>
      <c r="D57" s="2324"/>
      <c r="E57" s="2280" t="s">
        <v>956</v>
      </c>
      <c r="F57" s="2159" t="s">
        <v>957</v>
      </c>
      <c r="G57" s="25" t="s">
        <v>30</v>
      </c>
      <c r="H57" s="151">
        <v>24.5</v>
      </c>
      <c r="I57" s="1075">
        <v>0</v>
      </c>
      <c r="J57" s="1075">
        <v>0</v>
      </c>
      <c r="K57" s="28" t="s">
        <v>958</v>
      </c>
      <c r="L57" s="674">
        <v>3</v>
      </c>
      <c r="M57" s="674">
        <v>0</v>
      </c>
      <c r="N57" s="674">
        <v>0</v>
      </c>
      <c r="O57" s="1246" t="s">
        <v>959</v>
      </c>
      <c r="P57" s="676" t="s">
        <v>141</v>
      </c>
      <c r="Q57" s="523" t="s">
        <v>960</v>
      </c>
      <c r="R57" s="60"/>
    </row>
    <row r="58" spans="1:18" ht="30" customHeight="1" x14ac:dyDescent="0.25">
      <c r="A58" s="2270"/>
      <c r="B58" s="2272"/>
      <c r="C58" s="2322"/>
      <c r="D58" s="2325"/>
      <c r="E58" s="2280"/>
      <c r="F58" s="2159"/>
      <c r="G58" s="25" t="s">
        <v>30</v>
      </c>
      <c r="H58" s="1075">
        <v>42</v>
      </c>
      <c r="I58" s="1075">
        <v>180</v>
      </c>
      <c r="J58" s="1075">
        <v>0</v>
      </c>
      <c r="K58" s="28" t="s">
        <v>961</v>
      </c>
      <c r="L58" s="674">
        <v>2</v>
      </c>
      <c r="M58" s="674">
        <v>1</v>
      </c>
      <c r="N58" s="674">
        <v>0</v>
      </c>
      <c r="O58" s="1246"/>
      <c r="P58" s="676" t="s">
        <v>141</v>
      </c>
      <c r="Q58" s="523" t="s">
        <v>39</v>
      </c>
      <c r="R58" s="60"/>
    </row>
    <row r="59" spans="1:18" ht="26.25" customHeight="1" x14ac:dyDescent="0.25">
      <c r="A59" s="2270"/>
      <c r="B59" s="2272"/>
      <c r="C59" s="2322"/>
      <c r="D59" s="2325"/>
      <c r="E59" s="363" t="s">
        <v>962</v>
      </c>
      <c r="F59" s="980" t="s">
        <v>963</v>
      </c>
      <c r="G59" s="25" t="s">
        <v>30</v>
      </c>
      <c r="H59" s="1075">
        <v>0</v>
      </c>
      <c r="I59" s="1075">
        <v>0</v>
      </c>
      <c r="J59" s="1075">
        <v>0</v>
      </c>
      <c r="K59" s="28" t="s">
        <v>964</v>
      </c>
      <c r="L59" s="674">
        <v>1</v>
      </c>
      <c r="M59" s="674">
        <v>0</v>
      </c>
      <c r="N59" s="674">
        <v>0</v>
      </c>
      <c r="O59" s="1246"/>
      <c r="P59" s="1246" t="s">
        <v>965</v>
      </c>
      <c r="Q59" s="2284" t="s">
        <v>855</v>
      </c>
      <c r="R59" s="60"/>
    </row>
    <row r="60" spans="1:18" ht="20.25" customHeight="1" x14ac:dyDescent="0.25">
      <c r="A60" s="2270"/>
      <c r="B60" s="2272"/>
      <c r="C60" s="2322"/>
      <c r="D60" s="2325"/>
      <c r="E60" s="2280" t="s">
        <v>966</v>
      </c>
      <c r="F60" s="2281" t="s">
        <v>967</v>
      </c>
      <c r="G60" s="1236" t="s">
        <v>30</v>
      </c>
      <c r="H60" s="2282">
        <v>437</v>
      </c>
      <c r="I60" s="2283">
        <v>446.9</v>
      </c>
      <c r="J60" s="2283">
        <v>457.6</v>
      </c>
      <c r="K60" s="28" t="s">
        <v>968</v>
      </c>
      <c r="L60" s="674">
        <v>5040</v>
      </c>
      <c r="M60" s="674">
        <v>5040</v>
      </c>
      <c r="N60" s="674">
        <v>5040</v>
      </c>
      <c r="O60" s="1246"/>
      <c r="P60" s="1246"/>
      <c r="Q60" s="2284"/>
      <c r="R60" s="60"/>
    </row>
    <row r="61" spans="1:18" ht="28.9" customHeight="1" x14ac:dyDescent="0.25">
      <c r="A61" s="2270"/>
      <c r="B61" s="2272"/>
      <c r="C61" s="2322"/>
      <c r="D61" s="2325"/>
      <c r="E61" s="2280"/>
      <c r="F61" s="2281"/>
      <c r="G61" s="1236"/>
      <c r="H61" s="2282"/>
      <c r="I61" s="2282"/>
      <c r="J61" s="2282"/>
      <c r="K61" s="28" t="s">
        <v>969</v>
      </c>
      <c r="L61" s="674">
        <v>600</v>
      </c>
      <c r="M61" s="674">
        <v>600</v>
      </c>
      <c r="N61" s="674">
        <v>600</v>
      </c>
      <c r="O61" s="1246"/>
      <c r="P61" s="1246"/>
      <c r="Q61" s="2284"/>
      <c r="R61" s="60"/>
    </row>
    <row r="62" spans="1:18" ht="39" customHeight="1" x14ac:dyDescent="0.25">
      <c r="A62" s="2270"/>
      <c r="B62" s="2272"/>
      <c r="C62" s="2322"/>
      <c r="D62" s="2325"/>
      <c r="E62" s="2280" t="s">
        <v>970</v>
      </c>
      <c r="F62" s="2281" t="s">
        <v>971</v>
      </c>
      <c r="G62" s="1913" t="s">
        <v>30</v>
      </c>
      <c r="H62" s="2327">
        <v>45</v>
      </c>
      <c r="I62" s="2327">
        <v>20</v>
      </c>
      <c r="J62" s="2327">
        <v>20</v>
      </c>
      <c r="K62" s="28" t="s">
        <v>972</v>
      </c>
      <c r="L62" s="674">
        <v>1</v>
      </c>
      <c r="M62" s="674">
        <v>1</v>
      </c>
      <c r="N62" s="674">
        <v>1</v>
      </c>
      <c r="O62" s="1246"/>
      <c r="P62" s="1246" t="s">
        <v>973</v>
      </c>
      <c r="Q62" s="2284" t="s">
        <v>974</v>
      </c>
      <c r="R62" s="60"/>
    </row>
    <row r="63" spans="1:18" ht="52.5" customHeight="1" x14ac:dyDescent="0.25">
      <c r="A63" s="2270"/>
      <c r="B63" s="2272"/>
      <c r="C63" s="2322"/>
      <c r="D63" s="2325"/>
      <c r="E63" s="2280"/>
      <c r="F63" s="2281"/>
      <c r="G63" s="1914"/>
      <c r="H63" s="2328"/>
      <c r="I63" s="2328"/>
      <c r="J63" s="2328"/>
      <c r="K63" s="28" t="s">
        <v>975</v>
      </c>
      <c r="L63" s="674">
        <v>1</v>
      </c>
      <c r="M63" s="674">
        <v>1</v>
      </c>
      <c r="N63" s="674">
        <v>1</v>
      </c>
      <c r="O63" s="1246"/>
      <c r="P63" s="1246"/>
      <c r="Q63" s="2284"/>
      <c r="R63" s="60"/>
    </row>
    <row r="64" spans="1:18" ht="38.25" x14ac:dyDescent="0.25">
      <c r="A64" s="2270"/>
      <c r="B64" s="2272"/>
      <c r="C64" s="2322"/>
      <c r="D64" s="2325"/>
      <c r="E64" s="363" t="s">
        <v>976</v>
      </c>
      <c r="F64" s="980" t="s">
        <v>977</v>
      </c>
      <c r="G64" s="28" t="s">
        <v>30</v>
      </c>
      <c r="H64" s="675">
        <v>0</v>
      </c>
      <c r="I64" s="675">
        <v>0</v>
      </c>
      <c r="J64" s="675">
        <v>0</v>
      </c>
      <c r="K64" s="28" t="s">
        <v>978</v>
      </c>
      <c r="L64" s="674">
        <v>15</v>
      </c>
      <c r="M64" s="674">
        <v>20</v>
      </c>
      <c r="N64" s="674">
        <v>22</v>
      </c>
      <c r="O64" s="1246"/>
      <c r="P64" s="1246" t="s">
        <v>979</v>
      </c>
      <c r="Q64" s="2284" t="s">
        <v>855</v>
      </c>
      <c r="R64" s="60"/>
    </row>
    <row r="65" spans="1:18" ht="22.5" customHeight="1" x14ac:dyDescent="0.25">
      <c r="A65" s="2270"/>
      <c r="B65" s="2272"/>
      <c r="C65" s="2322"/>
      <c r="D65" s="2325"/>
      <c r="E65" s="363" t="s">
        <v>980</v>
      </c>
      <c r="F65" s="980" t="s">
        <v>981</v>
      </c>
      <c r="G65" s="674" t="s">
        <v>30</v>
      </c>
      <c r="H65" s="675">
        <v>3</v>
      </c>
      <c r="I65" s="674">
        <v>3</v>
      </c>
      <c r="J65" s="675">
        <v>3</v>
      </c>
      <c r="K65" s="674" t="s">
        <v>810</v>
      </c>
      <c r="L65" s="674">
        <v>1</v>
      </c>
      <c r="M65" s="674">
        <v>1</v>
      </c>
      <c r="N65" s="674">
        <v>1</v>
      </c>
      <c r="O65" s="1246"/>
      <c r="P65" s="1246"/>
      <c r="Q65" s="2284"/>
      <c r="R65" s="60"/>
    </row>
    <row r="66" spans="1:18" ht="17.25" customHeight="1" x14ac:dyDescent="0.25">
      <c r="A66" s="2270"/>
      <c r="B66" s="2272"/>
      <c r="C66" s="2322"/>
      <c r="D66" s="2325"/>
      <c r="E66" s="2280" t="s">
        <v>982</v>
      </c>
      <c r="F66" s="2281" t="s">
        <v>983</v>
      </c>
      <c r="G66" s="1913" t="s">
        <v>30</v>
      </c>
      <c r="H66" s="2327">
        <v>0</v>
      </c>
      <c r="I66" s="2327">
        <v>0</v>
      </c>
      <c r="J66" s="2327">
        <v>0</v>
      </c>
      <c r="K66" s="28" t="s">
        <v>984</v>
      </c>
      <c r="L66" s="674">
        <v>2</v>
      </c>
      <c r="M66" s="674">
        <v>2</v>
      </c>
      <c r="N66" s="674">
        <v>3</v>
      </c>
      <c r="O66" s="1246"/>
      <c r="P66" s="1246"/>
      <c r="Q66" s="2284"/>
      <c r="R66" s="60"/>
    </row>
    <row r="67" spans="1:18" ht="28.5" customHeight="1" x14ac:dyDescent="0.25">
      <c r="A67" s="2270"/>
      <c r="B67" s="2272"/>
      <c r="C67" s="2322"/>
      <c r="D67" s="2325"/>
      <c r="E67" s="2280"/>
      <c r="F67" s="2281"/>
      <c r="G67" s="1914"/>
      <c r="H67" s="2328"/>
      <c r="I67" s="2328"/>
      <c r="J67" s="2328"/>
      <c r="K67" s="28" t="s">
        <v>985</v>
      </c>
      <c r="L67" s="674">
        <v>150</v>
      </c>
      <c r="M67" s="674">
        <v>220</v>
      </c>
      <c r="N67" s="674">
        <v>250</v>
      </c>
      <c r="O67" s="1246"/>
      <c r="P67" s="1246"/>
      <c r="Q67" s="2284"/>
      <c r="R67" s="60"/>
    </row>
    <row r="68" spans="1:18" ht="40.5" customHeight="1" x14ac:dyDescent="0.25">
      <c r="A68" s="2270"/>
      <c r="B68" s="2272"/>
      <c r="C68" s="2322"/>
      <c r="D68" s="2325"/>
      <c r="E68" s="524" t="s">
        <v>986</v>
      </c>
      <c r="F68" s="981" t="s">
        <v>987</v>
      </c>
      <c r="G68" s="642" t="s">
        <v>30</v>
      </c>
      <c r="H68" s="675">
        <v>45</v>
      </c>
      <c r="I68" s="675">
        <v>50</v>
      </c>
      <c r="J68" s="675">
        <v>55</v>
      </c>
      <c r="K68" s="28" t="s">
        <v>988</v>
      </c>
      <c r="L68" s="674">
        <v>10</v>
      </c>
      <c r="M68" s="674">
        <v>11</v>
      </c>
      <c r="N68" s="674">
        <v>12</v>
      </c>
      <c r="O68" s="1246"/>
      <c r="P68" s="1246"/>
      <c r="Q68" s="2284"/>
      <c r="R68" s="60"/>
    </row>
    <row r="69" spans="1:18" ht="14.25" customHeight="1" thickBot="1" x14ac:dyDescent="0.3">
      <c r="A69" s="2270"/>
      <c r="B69" s="2272"/>
      <c r="C69" s="2322"/>
      <c r="D69" s="2326"/>
      <c r="E69" s="2184" t="s">
        <v>81</v>
      </c>
      <c r="F69" s="2185"/>
      <c r="G69" s="2185"/>
      <c r="H69" s="982">
        <f>SUM(H57:H68)</f>
        <v>596.5</v>
      </c>
      <c r="I69" s="983">
        <f>SUM(I57:I68)</f>
        <v>699.9</v>
      </c>
      <c r="J69" s="983">
        <f>SUM(J57:J68)</f>
        <v>535.6</v>
      </c>
      <c r="K69" s="2276"/>
      <c r="L69" s="2276"/>
      <c r="M69" s="2276"/>
      <c r="N69" s="2276"/>
      <c r="O69" s="2276"/>
      <c r="P69" s="2276"/>
      <c r="Q69" s="2277"/>
      <c r="R69" s="57"/>
    </row>
    <row r="70" spans="1:18" ht="13.5" thickBot="1" x14ac:dyDescent="0.3">
      <c r="A70" s="2270"/>
      <c r="B70" s="2320"/>
      <c r="C70" s="2198" t="s">
        <v>97</v>
      </c>
      <c r="D70" s="2199"/>
      <c r="E70" s="2199"/>
      <c r="F70" s="2199"/>
      <c r="G70" s="2200"/>
      <c r="H70" s="528">
        <f>H69</f>
        <v>596.5</v>
      </c>
      <c r="I70" s="528">
        <f t="shared" ref="I70:J70" si="1">I69</f>
        <v>699.9</v>
      </c>
      <c r="J70" s="528">
        <f t="shared" si="1"/>
        <v>535.6</v>
      </c>
      <c r="K70" s="2201"/>
      <c r="L70" s="2202"/>
      <c r="M70" s="2202"/>
      <c r="N70" s="2202"/>
      <c r="O70" s="2202"/>
      <c r="P70" s="2202"/>
      <c r="Q70" s="2203"/>
    </row>
    <row r="71" spans="1:18" ht="13.5" thickBot="1" x14ac:dyDescent="0.3">
      <c r="A71" s="2270"/>
      <c r="B71" s="2321"/>
      <c r="C71" s="2265" t="s">
        <v>143</v>
      </c>
      <c r="D71" s="2265"/>
      <c r="E71" s="2265"/>
      <c r="F71" s="2265"/>
      <c r="G71" s="2266"/>
      <c r="H71" s="529">
        <f>H70+H54</f>
        <v>3972.3</v>
      </c>
      <c r="I71" s="529">
        <f t="shared" ref="I71:J71" si="2">I70+I54</f>
        <v>3644.2000000000003</v>
      </c>
      <c r="J71" s="529">
        <f t="shared" si="2"/>
        <v>3731</v>
      </c>
      <c r="K71" s="61"/>
      <c r="L71" s="62"/>
      <c r="M71" s="62"/>
      <c r="N71" s="62"/>
      <c r="O71" s="62"/>
      <c r="P71" s="62"/>
      <c r="Q71" s="63"/>
    </row>
    <row r="72" spans="1:18" ht="13.5" thickBot="1" x14ac:dyDescent="0.3">
      <c r="A72" s="2271"/>
      <c r="B72" s="2263" t="s">
        <v>759</v>
      </c>
      <c r="C72" s="2263"/>
      <c r="D72" s="2263"/>
      <c r="E72" s="2263"/>
      <c r="F72" s="2263"/>
      <c r="G72" s="2264"/>
      <c r="H72" s="530">
        <f>+H71</f>
        <v>3972.3</v>
      </c>
      <c r="I72" s="530">
        <f>+I71</f>
        <v>3644.2000000000003</v>
      </c>
      <c r="J72" s="530">
        <f>+J71</f>
        <v>3731</v>
      </c>
      <c r="K72" s="2260"/>
      <c r="L72" s="2261"/>
      <c r="M72" s="2261"/>
      <c r="N72" s="2261"/>
      <c r="O72" s="2261"/>
      <c r="P72" s="2261"/>
      <c r="Q72" s="2262"/>
    </row>
    <row r="73" spans="1:18" ht="28.35" customHeight="1" thickBot="1" x14ac:dyDescent="0.3">
      <c r="F73" s="64"/>
      <c r="G73" s="65"/>
      <c r="K73" s="66"/>
    </row>
    <row r="74" spans="1:18" ht="39" customHeight="1" thickBot="1" x14ac:dyDescent="0.3">
      <c r="C74" s="1309" t="s">
        <v>145</v>
      </c>
      <c r="D74" s="1310"/>
      <c r="E74" s="1310"/>
      <c r="F74" s="1310"/>
      <c r="G74" s="1311"/>
      <c r="H74" s="375" t="s">
        <v>146</v>
      </c>
      <c r="I74" s="375" t="s">
        <v>147</v>
      </c>
      <c r="J74" s="375" t="s">
        <v>148</v>
      </c>
    </row>
    <row r="75" spans="1:18" ht="12.75" customHeight="1" x14ac:dyDescent="0.25">
      <c r="C75" s="1237" t="s">
        <v>149</v>
      </c>
      <c r="D75" s="1238"/>
      <c r="E75" s="1238"/>
      <c r="F75" s="1238"/>
      <c r="G75" s="1239"/>
      <c r="H75" s="806">
        <f>SUMIF($G$15:$G$69,"SB",H$15:H$69)</f>
        <v>3752.6000000000004</v>
      </c>
      <c r="I75" s="806">
        <f>SUMIF($G$5:$G$69,"SB",I$5:I$69)</f>
        <v>3483.2000000000003</v>
      </c>
      <c r="J75" s="806">
        <f>SUMIF($G$5:$G$69,"SB",J$5:J$69)</f>
        <v>3552</v>
      </c>
    </row>
    <row r="76" spans="1:18" ht="12.75" customHeight="1" x14ac:dyDescent="0.25">
      <c r="C76" s="1334" t="s">
        <v>150</v>
      </c>
      <c r="D76" s="1335"/>
      <c r="E76" s="1335"/>
      <c r="F76" s="1335"/>
      <c r="G76" s="1336"/>
      <c r="H76" s="806">
        <f>H77+H78+H79+H80+H81+H82</f>
        <v>219.7</v>
      </c>
      <c r="I76" s="806">
        <f>I77+I78+I79+I80+I81+I82</f>
        <v>161</v>
      </c>
      <c r="J76" s="806">
        <f>J77+J78+J79+J80+J81+J82</f>
        <v>179</v>
      </c>
    </row>
    <row r="77" spans="1:18" ht="12.75" customHeight="1" x14ac:dyDescent="0.25">
      <c r="C77" s="1400" t="s">
        <v>151</v>
      </c>
      <c r="D77" s="1401"/>
      <c r="E77" s="1401"/>
      <c r="F77" s="1401"/>
      <c r="G77" s="1402"/>
      <c r="H77" s="376">
        <f>SUMIF($G$15:$G$69,"VB",H$15:H$69)</f>
        <v>53.7</v>
      </c>
      <c r="I77" s="376">
        <f>SUMIF($G$5:$G$69,"VB",I$5:I$69)</f>
        <v>58</v>
      </c>
      <c r="J77" s="376">
        <f>SUMIF($G$5:$G$69,"VB",J$5:J$69)</f>
        <v>61</v>
      </c>
    </row>
    <row r="78" spans="1:18" ht="12.75" customHeight="1" x14ac:dyDescent="0.25">
      <c r="C78" s="1312" t="s">
        <v>152</v>
      </c>
      <c r="D78" s="1313"/>
      <c r="E78" s="1313"/>
      <c r="F78" s="1313"/>
      <c r="G78" s="1314"/>
      <c r="H78" s="376">
        <f>SUMIF($G$5:$G$69,"ES",H$5:H$69)</f>
        <v>0</v>
      </c>
      <c r="I78" s="376">
        <f>SUMIF($G$5:$G$69,"ES",I$5:I$69)</f>
        <v>0</v>
      </c>
      <c r="J78" s="376">
        <f>SUMIF($G$5:$G$69,"ES",J$5:J$69)</f>
        <v>0</v>
      </c>
    </row>
    <row r="79" spans="1:18" ht="12.75" customHeight="1" x14ac:dyDescent="0.25">
      <c r="C79" s="1312" t="s">
        <v>153</v>
      </c>
      <c r="D79" s="1313"/>
      <c r="E79" s="1313"/>
      <c r="F79" s="1313"/>
      <c r="G79" s="1314"/>
      <c r="H79" s="376">
        <f>SUMIF($G$5:$G$69,"SL",H$5:H$69)</f>
        <v>0</v>
      </c>
      <c r="I79" s="376">
        <f>SUMIF($G$5:$G$69,"SL",I$5:I$69)</f>
        <v>0</v>
      </c>
      <c r="J79" s="376">
        <f>SUMIF($G$5:$G$69,"SL",J$5:J$69)</f>
        <v>0</v>
      </c>
    </row>
    <row r="80" spans="1:18" ht="12.75" customHeight="1" x14ac:dyDescent="0.25">
      <c r="C80" s="1312" t="s">
        <v>154</v>
      </c>
      <c r="D80" s="1313"/>
      <c r="E80" s="1313"/>
      <c r="F80" s="1313"/>
      <c r="G80" s="1314"/>
      <c r="H80" s="376">
        <f>SUMIF($G$5:$G$69,"Kt",H$5:H$69)</f>
        <v>166</v>
      </c>
      <c r="I80" s="376">
        <f>SUMIF($G$5:$G$69,"Kt",I$5:I$69)</f>
        <v>103</v>
      </c>
      <c r="J80" s="376">
        <f>SUMIF($G$5:$G$69,"Kt",J$5:J$69)</f>
        <v>118</v>
      </c>
    </row>
    <row r="81" spans="3:11" ht="12.75" customHeight="1" x14ac:dyDescent="0.2">
      <c r="C81" s="1397" t="s">
        <v>155</v>
      </c>
      <c r="D81" s="1398"/>
      <c r="E81" s="1398"/>
      <c r="F81" s="1398"/>
      <c r="G81" s="1399"/>
      <c r="H81" s="376">
        <f>SUMIF($G$5:$G$69,"SAARP",H$5:H$69)</f>
        <v>0</v>
      </c>
      <c r="I81" s="376">
        <f>SUMIF($G$5:$G$69,"SAARP",I$5:I$69)</f>
        <v>0</v>
      </c>
      <c r="J81" s="376">
        <f>SUMIF($G$5:$G$69,"SAARP",J$5:J$69)</f>
        <v>0</v>
      </c>
      <c r="K81" s="691">
        <f>H72-H83</f>
        <v>0</v>
      </c>
    </row>
    <row r="82" spans="3:11" ht="13.5" customHeight="1" thickBot="1" x14ac:dyDescent="0.25">
      <c r="C82" s="1315" t="s">
        <v>156</v>
      </c>
      <c r="D82" s="1316"/>
      <c r="E82" s="1316"/>
      <c r="F82" s="1316"/>
      <c r="G82" s="1317"/>
      <c r="H82" s="376">
        <f>SUMIF($G$5:$G$69,"KPP",H$5:H$69)</f>
        <v>0</v>
      </c>
      <c r="I82" s="376">
        <f>SUMIF($G$5:$G$69,"KPP",I$5:I$69)</f>
        <v>0</v>
      </c>
      <c r="J82" s="376">
        <f>SUMIF($G$5:$G$69,"KPP",J$5:J$69)</f>
        <v>0</v>
      </c>
      <c r="K82" s="691">
        <f>I72-I83</f>
        <v>0</v>
      </c>
    </row>
    <row r="83" spans="3:11" ht="13.5" customHeight="1" thickBot="1" x14ac:dyDescent="0.3">
      <c r="C83" s="2257" t="s">
        <v>157</v>
      </c>
      <c r="D83" s="2258"/>
      <c r="E83" s="2258"/>
      <c r="F83" s="2258"/>
      <c r="G83" s="2259"/>
      <c r="H83" s="805">
        <f>SUM(H75,H76)</f>
        <v>3972.3</v>
      </c>
      <c r="I83" s="805">
        <f>SUM(I75,I76)</f>
        <v>3644.2000000000003</v>
      </c>
      <c r="J83" s="805">
        <f>SUM(J75,J76)</f>
        <v>3731</v>
      </c>
      <c r="K83" s="691">
        <f>J72-J83</f>
        <v>0</v>
      </c>
    </row>
  </sheetData>
  <customSheetViews>
    <customSheetView guid="{7D2C5E84-2A5D-4DFF-AC94-AAA5DAF293E0}" scale="110" showPageBreaks="1" showGridLines="0" fitToPage="1" printArea="1">
      <selection activeCell="G53" sqref="G53:K53"/>
      <pageMargins left="0" right="0" top="0" bottom="0" header="0" footer="0"/>
      <pageSetup paperSize="9" scale="66" fitToHeight="0" orientation="landscape" r:id="rId1"/>
    </customSheetView>
    <customSheetView guid="{511C5918-FA8C-42C0-9248-A0F117BEEAC2}" scale="110" showPageBreaks="1" showGridLines="0" fitToPage="1" printArea="1">
      <selection activeCell="T62" sqref="A62:XFD62"/>
      <pageMargins left="0" right="0" top="0" bottom="0" header="0" footer="0"/>
      <pageSetup paperSize="9" scale="66" fitToHeight="0" orientation="landscape" r:id="rId2"/>
    </customSheetView>
    <customSheetView guid="{524848B6-13AA-426C-937E-E4D0F9D963E1}" scale="110" showPageBreaks="1" showGridLines="0" fitToPage="1" printArea="1">
      <selection activeCell="R66" sqref="R66"/>
      <pageMargins left="0" right="0" top="0" bottom="0" header="0" footer="0"/>
      <pageSetup paperSize="9" scale="66" fitToHeight="0" orientation="landscape" r:id="rId3"/>
    </customSheetView>
    <customSheetView guid="{65A9E82B-017A-4D77-911A-794254B7A6DC}" scale="110" showGridLines="0" fitToPage="1">
      <selection activeCell="R66" sqref="R66"/>
      <pageMargins left="0" right="0" top="0" bottom="0" header="0" footer="0"/>
      <pageSetup paperSize="9" scale="66" fitToHeight="0" orientation="landscape" r:id="rId4"/>
    </customSheetView>
    <customSheetView guid="{39D908BC-033E-4CDB-87CE-9CC789F7C428}" scale="110" showGridLines="0" fitToPage="1" printArea="1" topLeftCell="A36">
      <selection activeCell="R47" sqref="R47"/>
      <pageMargins left="0" right="0" top="0" bottom="0" header="0" footer="0"/>
      <pageSetup paperSize="9" scale="66" fitToHeight="0" orientation="landscape" r:id="rId5"/>
    </customSheetView>
    <customSheetView guid="{4E9D4243-8691-4877-A6A6-DC88F9AD25FC}" scale="110" showGridLines="0" fitToPage="1">
      <selection activeCell="T62" sqref="A62:XFD62"/>
      <pageMargins left="0" right="0" top="0" bottom="0" header="0" footer="0"/>
      <pageSetup paperSize="9" scale="66" fitToHeight="0" orientation="landscape" r:id="rId6"/>
    </customSheetView>
    <customSheetView guid="{E508033F-5A56-48C8-899A-7EFE9AA4EC4F}" scale="110" showPageBreaks="1" showGridLines="0" fitToPage="1" printArea="1">
      <selection activeCell="R66" sqref="R66"/>
      <pageMargins left="0" right="0" top="0" bottom="0" header="0" footer="0"/>
      <pageSetup paperSize="9" scale="66" fitToHeight="0" orientation="landscape" r:id="rId7"/>
    </customSheetView>
    <customSheetView guid="{3605BC3D-DA08-4E24-988A-34DA5774E919}" scale="110" showPageBreaks="1" showGridLines="0" fitToPage="1" printArea="1" topLeftCell="A14">
      <selection activeCell="R66" sqref="R66:R67"/>
      <pageMargins left="0" right="0" top="0" bottom="0" header="0" footer="0"/>
      <pageSetup paperSize="9" scale="66" fitToHeight="0" orientation="landscape" r:id="rId8"/>
    </customSheetView>
    <customSheetView guid="{C3677654-BFE4-4497-8838-628012D82F7B}" scale="110" showPageBreaks="1" showGridLines="0" fitToPage="1" printArea="1" topLeftCell="A45">
      <selection activeCell="T62" sqref="A62:XFD62"/>
      <pageMargins left="0" right="0" top="0" bottom="0" header="0" footer="0"/>
      <pageSetup paperSize="9" scale="66" fitToHeight="0" orientation="landscape" r:id="rId9"/>
    </customSheetView>
  </customSheetViews>
  <mergeCells count="146">
    <mergeCell ref="Q64:Q68"/>
    <mergeCell ref="B70:B71"/>
    <mergeCell ref="C56:C69"/>
    <mergeCell ref="D56:Q56"/>
    <mergeCell ref="D57:D69"/>
    <mergeCell ref="F57:F58"/>
    <mergeCell ref="O57:O68"/>
    <mergeCell ref="F66:F67"/>
    <mergeCell ref="F62:F63"/>
    <mergeCell ref="E69:G69"/>
    <mergeCell ref="K70:Q70"/>
    <mergeCell ref="E60:E61"/>
    <mergeCell ref="G62:G63"/>
    <mergeCell ref="H62:H63"/>
    <mergeCell ref="I62:I63"/>
    <mergeCell ref="J62:J63"/>
    <mergeCell ref="H66:H67"/>
    <mergeCell ref="I66:I67"/>
    <mergeCell ref="J66:J67"/>
    <mergeCell ref="G66:G67"/>
    <mergeCell ref="B5:Q5"/>
    <mergeCell ref="B6:Q6"/>
    <mergeCell ref="B7:Q7"/>
    <mergeCell ref="K8:M8"/>
    <mergeCell ref="O8:O10"/>
    <mergeCell ref="P8:Q9"/>
    <mergeCell ref="K9:K10"/>
    <mergeCell ref="L9:L10"/>
    <mergeCell ref="M9:M10"/>
    <mergeCell ref="J8:J10"/>
    <mergeCell ref="N9:N10"/>
    <mergeCell ref="I8:I10"/>
    <mergeCell ref="B8:B10"/>
    <mergeCell ref="C8:C10"/>
    <mergeCell ref="D8:D10"/>
    <mergeCell ref="E8:E10"/>
    <mergeCell ref="F8:F10"/>
    <mergeCell ref="G8:G10"/>
    <mergeCell ref="H8:H10"/>
    <mergeCell ref="K72:Q72"/>
    <mergeCell ref="B72:G72"/>
    <mergeCell ref="C71:G71"/>
    <mergeCell ref="C70:G70"/>
    <mergeCell ref="A8:A10"/>
    <mergeCell ref="A12:A72"/>
    <mergeCell ref="B12:Q12"/>
    <mergeCell ref="B13:B69"/>
    <mergeCell ref="C13:Q13"/>
    <mergeCell ref="K69:Q69"/>
    <mergeCell ref="A11:Q11"/>
    <mergeCell ref="E66:E67"/>
    <mergeCell ref="E57:E58"/>
    <mergeCell ref="F60:F61"/>
    <mergeCell ref="G60:G61"/>
    <mergeCell ref="H60:H61"/>
    <mergeCell ref="I60:I61"/>
    <mergeCell ref="E62:E63"/>
    <mergeCell ref="J60:J61"/>
    <mergeCell ref="P59:P61"/>
    <mergeCell ref="Q59:Q61"/>
    <mergeCell ref="Q62:Q63"/>
    <mergeCell ref="P62:P63"/>
    <mergeCell ref="P64:P68"/>
    <mergeCell ref="C83:G83"/>
    <mergeCell ref="C76:G76"/>
    <mergeCell ref="C77:G77"/>
    <mergeCell ref="C78:G78"/>
    <mergeCell ref="C79:G79"/>
    <mergeCell ref="C80:G80"/>
    <mergeCell ref="C81:G81"/>
    <mergeCell ref="C74:G74"/>
    <mergeCell ref="C75:G75"/>
    <mergeCell ref="C82:G82"/>
    <mergeCell ref="D14:Q14"/>
    <mergeCell ref="D15:D53"/>
    <mergeCell ref="F15:J15"/>
    <mergeCell ref="O15:O52"/>
    <mergeCell ref="Q15:Q52"/>
    <mergeCell ref="E18:E19"/>
    <mergeCell ref="F18:F19"/>
    <mergeCell ref="G18:G19"/>
    <mergeCell ref="H18:H19"/>
    <mergeCell ref="I18:I19"/>
    <mergeCell ref="J18:J19"/>
    <mergeCell ref="P18:P19"/>
    <mergeCell ref="E23:E24"/>
    <mergeCell ref="F23:F24"/>
    <mergeCell ref="K23:K24"/>
    <mergeCell ref="L23:L24"/>
    <mergeCell ref="M23:M24"/>
    <mergeCell ref="N23:N24"/>
    <mergeCell ref="P23:P24"/>
    <mergeCell ref="E27:E28"/>
    <mergeCell ref="F27:F28"/>
    <mergeCell ref="K27:K28"/>
    <mergeCell ref="L27:L28"/>
    <mergeCell ref="M27:M28"/>
    <mergeCell ref="N27:N28"/>
    <mergeCell ref="P27:P28"/>
    <mergeCell ref="E30:E31"/>
    <mergeCell ref="F30:F31"/>
    <mergeCell ref="G30:G31"/>
    <mergeCell ref="H30:H31"/>
    <mergeCell ref="I30:I31"/>
    <mergeCell ref="J30:J31"/>
    <mergeCell ref="P30:P31"/>
    <mergeCell ref="E35:E36"/>
    <mergeCell ref="F35:F36"/>
    <mergeCell ref="K35:K36"/>
    <mergeCell ref="L35:L36"/>
    <mergeCell ref="M35:M36"/>
    <mergeCell ref="N35:N36"/>
    <mergeCell ref="P35:P36"/>
    <mergeCell ref="F41:J41"/>
    <mergeCell ref="E42:E44"/>
    <mergeCell ref="F42:F44"/>
    <mergeCell ref="K42:K44"/>
    <mergeCell ref="L42:L44"/>
    <mergeCell ref="M42:M44"/>
    <mergeCell ref="N42:N44"/>
    <mergeCell ref="P42:P44"/>
    <mergeCell ref="E45:E47"/>
    <mergeCell ref="F45:F47"/>
    <mergeCell ref="K45:K47"/>
    <mergeCell ref="L45:L47"/>
    <mergeCell ref="M45:M47"/>
    <mergeCell ref="N45:N47"/>
    <mergeCell ref="P45:P47"/>
    <mergeCell ref="E48:E49"/>
    <mergeCell ref="F48:F49"/>
    <mergeCell ref="K48:K49"/>
    <mergeCell ref="L48:L49"/>
    <mergeCell ref="M48:M49"/>
    <mergeCell ref="N48:N49"/>
    <mergeCell ref="P48:P49"/>
    <mergeCell ref="C54:G54"/>
    <mergeCell ref="K54:Q54"/>
    <mergeCell ref="E51:E52"/>
    <mergeCell ref="F51:F52"/>
    <mergeCell ref="K51:K52"/>
    <mergeCell ref="L51:L52"/>
    <mergeCell ref="M51:M52"/>
    <mergeCell ref="N51:N52"/>
    <mergeCell ref="P51:P52"/>
    <mergeCell ref="E53:G53"/>
    <mergeCell ref="K53:Q53"/>
  </mergeCells>
  <printOptions horizontalCentered="1"/>
  <pageMargins left="0.70866141732283472" right="0.70866141732283472" top="0.74803149606299213" bottom="0.74803149606299213" header="0.31496062992125984" footer="0.31496062992125984"/>
  <pageSetup paperSize="8" scale="45" fitToHeight="0" orientation="landscape"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A0428-609F-4279-9BF7-5E7145640806}">
  <sheetPr>
    <tabColor theme="9"/>
    <pageSetUpPr fitToPage="1"/>
  </sheetPr>
  <dimension ref="A1:R123"/>
  <sheetViews>
    <sheetView topLeftCell="A43" zoomScaleNormal="100" zoomScaleSheetLayoutView="85" workbookViewId="0">
      <selection activeCell="E29" sqref="E29:E30"/>
    </sheetView>
  </sheetViews>
  <sheetFormatPr defaultColWidth="9.140625" defaultRowHeight="12.75" x14ac:dyDescent="0.25"/>
  <cols>
    <col min="1" max="1" width="3.42578125" style="35" bestFit="1" customWidth="1"/>
    <col min="2" max="2" width="3.42578125" style="35" customWidth="1"/>
    <col min="3" max="3" width="3.5703125" style="35" customWidth="1"/>
    <col min="4" max="4" width="4.5703125" style="35" customWidth="1"/>
    <col min="5" max="5" width="13" style="35" customWidth="1"/>
    <col min="6" max="6" width="36.42578125" style="35" customWidth="1"/>
    <col min="7" max="7" width="7.140625" style="68" customWidth="1"/>
    <col min="8" max="8" width="8.28515625" style="368" customWidth="1"/>
    <col min="9" max="9" width="7.85546875" style="368" customWidth="1"/>
    <col min="10" max="10" width="8.140625" style="368" customWidth="1"/>
    <col min="11" max="11" width="24.42578125" style="35" customWidth="1"/>
    <col min="12" max="14" width="6" style="372" customWidth="1"/>
    <col min="15" max="15" width="12.140625" style="35" customWidth="1"/>
    <col min="16" max="16" width="18" style="35" bestFit="1" customWidth="1"/>
    <col min="17" max="17" width="20.85546875" style="35" customWidth="1"/>
    <col min="18" max="16384" width="9.140625" style="35"/>
  </cols>
  <sheetData>
    <row r="1" spans="1:18" ht="15.75" x14ac:dyDescent="0.25">
      <c r="L1" s="370"/>
      <c r="M1" s="370"/>
      <c r="N1" s="370"/>
    </row>
    <row r="2" spans="1:18" ht="15.75" x14ac:dyDescent="0.25">
      <c r="L2" s="349"/>
      <c r="M2" s="349"/>
      <c r="N2" s="349"/>
    </row>
    <row r="3" spans="1:18" ht="15.75" x14ac:dyDescent="0.25">
      <c r="L3" s="349"/>
      <c r="M3" s="349"/>
      <c r="N3" s="349"/>
    </row>
    <row r="4" spans="1:18" ht="16.5" thickBot="1" x14ac:dyDescent="0.3">
      <c r="L4" s="349"/>
      <c r="M4" s="349"/>
      <c r="N4" s="349"/>
    </row>
    <row r="5" spans="1:18" x14ac:dyDescent="0.25">
      <c r="A5" s="69"/>
      <c r="B5" s="70"/>
      <c r="C5" s="1539" t="s">
        <v>2</v>
      </c>
      <c r="D5" s="1539"/>
      <c r="E5" s="1539"/>
      <c r="F5" s="1539"/>
      <c r="G5" s="1539"/>
      <c r="H5" s="1539"/>
      <c r="I5" s="1539"/>
      <c r="J5" s="1539"/>
      <c r="K5" s="1539"/>
      <c r="L5" s="1539"/>
      <c r="M5" s="1539"/>
      <c r="N5" s="1539"/>
      <c r="O5" s="1539"/>
      <c r="P5" s="1539"/>
      <c r="Q5" s="2434"/>
    </row>
    <row r="6" spans="1:18" x14ac:dyDescent="0.25">
      <c r="A6" s="71"/>
      <c r="C6" s="1540" t="s">
        <v>1081</v>
      </c>
      <c r="D6" s="1540"/>
      <c r="E6" s="1540"/>
      <c r="F6" s="1540"/>
      <c r="G6" s="1540"/>
      <c r="H6" s="1540"/>
      <c r="I6" s="1540"/>
      <c r="J6" s="1540"/>
      <c r="K6" s="1540"/>
      <c r="L6" s="1540"/>
      <c r="M6" s="1540"/>
      <c r="N6" s="1540"/>
      <c r="O6" s="1540"/>
      <c r="P6" s="1540"/>
      <c r="Q6" s="2435"/>
    </row>
    <row r="7" spans="1:18" x14ac:dyDescent="0.25">
      <c r="A7" s="71"/>
      <c r="C7" s="2436" t="s">
        <v>4</v>
      </c>
      <c r="D7" s="2436"/>
      <c r="E7" s="2436"/>
      <c r="F7" s="2436"/>
      <c r="G7" s="2436"/>
      <c r="H7" s="2436"/>
      <c r="I7" s="2436"/>
      <c r="J7" s="2436"/>
      <c r="K7" s="2436"/>
      <c r="L7" s="2436"/>
      <c r="M7" s="2436"/>
      <c r="N7" s="2436"/>
      <c r="O7" s="2436"/>
      <c r="P7" s="2436"/>
      <c r="Q7" s="2437"/>
      <c r="R7" s="72"/>
    </row>
    <row r="8" spans="1:18" ht="13.5" thickBot="1" x14ac:dyDescent="0.3">
      <c r="A8" s="73"/>
      <c r="B8" s="74"/>
      <c r="C8" s="75"/>
      <c r="D8" s="75"/>
      <c r="E8" s="75"/>
      <c r="F8" s="75"/>
      <c r="G8" s="76"/>
      <c r="H8" s="369"/>
      <c r="I8" s="369"/>
      <c r="J8" s="369"/>
      <c r="K8" s="75"/>
      <c r="L8" s="371"/>
      <c r="M8" s="371"/>
      <c r="N8" s="371"/>
      <c r="O8" s="76"/>
      <c r="P8" s="76"/>
      <c r="Q8" s="77"/>
    </row>
    <row r="9" spans="1:18" ht="15" customHeight="1" x14ac:dyDescent="0.25">
      <c r="A9" s="1394" t="s">
        <v>5</v>
      </c>
      <c r="B9" s="1376" t="s">
        <v>6</v>
      </c>
      <c r="C9" s="1379" t="s">
        <v>7</v>
      </c>
      <c r="D9" s="1379" t="s">
        <v>8</v>
      </c>
      <c r="E9" s="1379" t="s">
        <v>9</v>
      </c>
      <c r="F9" s="1382" t="s">
        <v>10</v>
      </c>
      <c r="G9" s="1415" t="s">
        <v>11</v>
      </c>
      <c r="H9" s="1254" t="s">
        <v>12</v>
      </c>
      <c r="I9" s="1254" t="s">
        <v>13</v>
      </c>
      <c r="J9" s="1254" t="s">
        <v>14</v>
      </c>
      <c r="K9" s="1371" t="s">
        <v>15</v>
      </c>
      <c r="L9" s="1372"/>
      <c r="M9" s="1372"/>
      <c r="N9" s="1373"/>
      <c r="O9" s="2290" t="s">
        <v>16</v>
      </c>
      <c r="P9" s="1250" t="s">
        <v>17</v>
      </c>
      <c r="Q9" s="1251"/>
    </row>
    <row r="10" spans="1:18" ht="15" customHeight="1" x14ac:dyDescent="0.25">
      <c r="A10" s="1395"/>
      <c r="B10" s="1377"/>
      <c r="C10" s="1380"/>
      <c r="D10" s="1380"/>
      <c r="E10" s="1380"/>
      <c r="F10" s="1383"/>
      <c r="G10" s="1416"/>
      <c r="H10" s="1255"/>
      <c r="I10" s="1255"/>
      <c r="J10" s="1255"/>
      <c r="K10" s="2438" t="s">
        <v>18</v>
      </c>
      <c r="L10" s="1413" t="s">
        <v>19</v>
      </c>
      <c r="M10" s="1257" t="s">
        <v>20</v>
      </c>
      <c r="N10" s="1257" t="s">
        <v>21</v>
      </c>
      <c r="O10" s="1279"/>
      <c r="P10" s="1252"/>
      <c r="Q10" s="1253"/>
    </row>
    <row r="11" spans="1:18" ht="72.75" customHeight="1" thickBot="1" x14ac:dyDescent="0.3">
      <c r="A11" s="1396"/>
      <c r="B11" s="1378"/>
      <c r="C11" s="1381"/>
      <c r="D11" s="1381"/>
      <c r="E11" s="1381"/>
      <c r="F11" s="1384"/>
      <c r="G11" s="1417"/>
      <c r="H11" s="1256"/>
      <c r="I11" s="1256"/>
      <c r="J11" s="1256"/>
      <c r="K11" s="2439"/>
      <c r="L11" s="1414"/>
      <c r="M11" s="1258"/>
      <c r="N11" s="1258"/>
      <c r="O11" s="1280"/>
      <c r="P11" s="24" t="s">
        <v>22</v>
      </c>
      <c r="Q11" s="6" t="s">
        <v>23</v>
      </c>
    </row>
    <row r="12" spans="1:18" s="78" customFormat="1" ht="13.5" thickBot="1" x14ac:dyDescent="0.25">
      <c r="A12" s="2444" t="s">
        <v>1082</v>
      </c>
      <c r="B12" s="2445"/>
      <c r="C12" s="2445"/>
      <c r="D12" s="2445"/>
      <c r="E12" s="2445"/>
      <c r="F12" s="2445"/>
      <c r="G12" s="2445"/>
      <c r="H12" s="2445"/>
      <c r="I12" s="2445"/>
      <c r="J12" s="2445"/>
      <c r="K12" s="2445"/>
      <c r="L12" s="2445"/>
      <c r="M12" s="2445"/>
      <c r="N12" s="2445"/>
      <c r="O12" s="2445"/>
      <c r="P12" s="2445"/>
      <c r="Q12" s="2446"/>
    </row>
    <row r="13" spans="1:18" ht="13.5" thickBot="1" x14ac:dyDescent="0.3">
      <c r="A13" s="80"/>
      <c r="B13" s="2440" t="s">
        <v>25</v>
      </c>
      <c r="C13" s="2440"/>
      <c r="D13" s="2440"/>
      <c r="E13" s="2440"/>
      <c r="F13" s="2440"/>
      <c r="G13" s="2441"/>
      <c r="H13" s="2441"/>
      <c r="I13" s="2441"/>
      <c r="J13" s="2441"/>
      <c r="K13" s="2441"/>
      <c r="L13" s="2441"/>
      <c r="M13" s="2441"/>
      <c r="N13" s="2441"/>
      <c r="O13" s="2441"/>
      <c r="P13" s="2440"/>
      <c r="Q13" s="2442"/>
    </row>
    <row r="14" spans="1:18" ht="12.75" customHeight="1" x14ac:dyDescent="0.25">
      <c r="A14" s="80"/>
      <c r="B14" s="1486"/>
      <c r="C14" s="517" t="s">
        <v>332</v>
      </c>
      <c r="D14" s="2408" t="s">
        <v>333</v>
      </c>
      <c r="E14" s="2108"/>
      <c r="F14" s="2108"/>
      <c r="G14" s="2108"/>
      <c r="H14" s="2108"/>
      <c r="I14" s="2108"/>
      <c r="J14" s="2108"/>
      <c r="K14" s="2108"/>
      <c r="L14" s="2108"/>
      <c r="M14" s="2108"/>
      <c r="N14" s="2108"/>
      <c r="O14" s="2108"/>
      <c r="P14" s="2108"/>
      <c r="Q14" s="2109"/>
    </row>
    <row r="15" spans="1:18" x14ac:dyDescent="0.25">
      <c r="A15" s="80"/>
      <c r="B15" s="1486"/>
      <c r="C15" s="1519"/>
      <c r="D15" s="2409" t="s">
        <v>82</v>
      </c>
      <c r="E15" s="1523" t="s">
        <v>83</v>
      </c>
      <c r="F15" s="1523"/>
      <c r="G15" s="1523"/>
      <c r="H15" s="1523"/>
      <c r="I15" s="1523"/>
      <c r="J15" s="1523"/>
      <c r="K15" s="1523"/>
      <c r="L15" s="1523"/>
      <c r="M15" s="1523"/>
      <c r="N15" s="1523"/>
      <c r="O15" s="1523"/>
      <c r="P15" s="1523"/>
      <c r="Q15" s="1524"/>
    </row>
    <row r="16" spans="1:18" ht="12.75" customHeight="1" x14ac:dyDescent="0.25">
      <c r="A16" s="80"/>
      <c r="B16" s="1486"/>
      <c r="C16" s="1519"/>
      <c r="D16" s="1502"/>
      <c r="E16" s="2411" t="s">
        <v>1083</v>
      </c>
      <c r="F16" s="2412" t="s">
        <v>1084</v>
      </c>
      <c r="G16" s="2431" t="s">
        <v>30</v>
      </c>
      <c r="H16" s="2421">
        <v>0</v>
      </c>
      <c r="I16" s="2432">
        <v>0</v>
      </c>
      <c r="J16" s="2421">
        <v>0</v>
      </c>
      <c r="K16" s="2422" t="s">
        <v>1085</v>
      </c>
      <c r="L16" s="2423">
        <v>0</v>
      </c>
      <c r="M16" s="2423">
        <v>1</v>
      </c>
      <c r="N16" s="2424">
        <v>1</v>
      </c>
      <c r="O16" s="2430" t="s">
        <v>87</v>
      </c>
      <c r="P16" s="2429" t="s">
        <v>135</v>
      </c>
      <c r="Q16" s="2426" t="s">
        <v>855</v>
      </c>
    </row>
    <row r="17" spans="1:18" ht="24" customHeight="1" x14ac:dyDescent="0.25">
      <c r="A17" s="80"/>
      <c r="B17" s="1486"/>
      <c r="C17" s="1519"/>
      <c r="D17" s="1502"/>
      <c r="E17" s="2411"/>
      <c r="F17" s="2412"/>
      <c r="G17" s="1556"/>
      <c r="H17" s="2004"/>
      <c r="I17" s="2433"/>
      <c r="J17" s="2004"/>
      <c r="K17" s="1526"/>
      <c r="L17" s="1448"/>
      <c r="M17" s="1448"/>
      <c r="N17" s="2425"/>
      <c r="O17" s="2430"/>
      <c r="P17" s="2429"/>
      <c r="Q17" s="2427"/>
    </row>
    <row r="18" spans="1:18" ht="40.15" customHeight="1" x14ac:dyDescent="0.25">
      <c r="A18" s="80"/>
      <c r="B18" s="1486"/>
      <c r="C18" s="1519"/>
      <c r="D18" s="1502"/>
      <c r="E18" s="2411"/>
      <c r="F18" s="2412"/>
      <c r="G18" s="1557"/>
      <c r="H18" s="2004"/>
      <c r="I18" s="2433"/>
      <c r="J18" s="1532"/>
      <c r="K18" s="283" t="s">
        <v>1086</v>
      </c>
      <c r="L18" s="618">
        <v>2</v>
      </c>
      <c r="M18" s="618">
        <v>2</v>
      </c>
      <c r="N18" s="694">
        <v>2</v>
      </c>
      <c r="O18" s="2430"/>
      <c r="P18" s="2429"/>
      <c r="Q18" s="2428"/>
    </row>
    <row r="19" spans="1:18" x14ac:dyDescent="0.25">
      <c r="A19" s="80"/>
      <c r="B19" s="1486"/>
      <c r="C19" s="1519"/>
      <c r="D19" s="2410"/>
      <c r="E19" s="2413" t="s">
        <v>81</v>
      </c>
      <c r="F19" s="2413"/>
      <c r="G19" s="2413"/>
      <c r="H19" s="546">
        <f>SUM(H16:H18)</f>
        <v>0</v>
      </c>
      <c r="I19" s="507">
        <f>SUM(I16:I18)</f>
        <v>0</v>
      </c>
      <c r="J19" s="545">
        <f>SUM(J16:J18)</f>
        <v>0</v>
      </c>
      <c r="K19" s="2414"/>
      <c r="L19" s="2415"/>
      <c r="M19" s="2415"/>
      <c r="N19" s="2415"/>
      <c r="O19" s="1504"/>
      <c r="P19" s="1504"/>
      <c r="Q19" s="2416"/>
    </row>
    <row r="20" spans="1:18" x14ac:dyDescent="0.25">
      <c r="A20" s="80"/>
      <c r="B20" s="1486"/>
      <c r="C20" s="1519"/>
      <c r="D20" s="2417" t="s">
        <v>97</v>
      </c>
      <c r="E20" s="2418"/>
      <c r="F20" s="2418"/>
      <c r="G20" s="2419"/>
      <c r="H20" s="548">
        <f>H19</f>
        <v>0</v>
      </c>
      <c r="I20" s="547">
        <f t="shared" ref="I20:J21" si="0">I19</f>
        <v>0</v>
      </c>
      <c r="J20" s="547">
        <f t="shared" si="0"/>
        <v>0</v>
      </c>
      <c r="K20" s="2420"/>
      <c r="L20" s="2146"/>
      <c r="M20" s="2146"/>
      <c r="N20" s="2146"/>
      <c r="O20" s="2146"/>
      <c r="P20" s="2146"/>
      <c r="Q20" s="2147"/>
    </row>
    <row r="21" spans="1:18" x14ac:dyDescent="0.25">
      <c r="A21" s="80"/>
      <c r="B21" s="2443"/>
      <c r="C21" s="2144" t="s">
        <v>340</v>
      </c>
      <c r="D21" s="2144"/>
      <c r="E21" s="2144"/>
      <c r="F21" s="2144"/>
      <c r="G21" s="2145"/>
      <c r="H21" s="521">
        <f>H20</f>
        <v>0</v>
      </c>
      <c r="I21" s="520">
        <f t="shared" si="0"/>
        <v>0</v>
      </c>
      <c r="J21" s="520">
        <f t="shared" si="0"/>
        <v>0</v>
      </c>
      <c r="K21" s="2142"/>
      <c r="L21" s="2142"/>
      <c r="M21" s="2142"/>
      <c r="N21" s="2142"/>
      <c r="O21" s="2142"/>
      <c r="P21" s="2142"/>
      <c r="Q21" s="2143"/>
    </row>
    <row r="22" spans="1:18" s="78" customFormat="1" ht="13.5" thickBot="1" x14ac:dyDescent="0.25">
      <c r="A22" s="79"/>
      <c r="B22" s="2394" t="s">
        <v>770</v>
      </c>
      <c r="C22" s="2395"/>
      <c r="D22" s="2395"/>
      <c r="E22" s="2395"/>
      <c r="F22" s="2395"/>
      <c r="G22" s="2395"/>
      <c r="H22" s="2395"/>
      <c r="I22" s="2395"/>
      <c r="J22" s="2395"/>
      <c r="K22" s="2395"/>
      <c r="L22" s="2395"/>
      <c r="M22" s="2395"/>
      <c r="N22" s="2395"/>
      <c r="O22" s="2395"/>
      <c r="P22" s="2395"/>
      <c r="Q22" s="2396"/>
    </row>
    <row r="23" spans="1:18" ht="13.5" thickBot="1" x14ac:dyDescent="0.3">
      <c r="A23" s="80"/>
      <c r="B23" s="81"/>
      <c r="C23" s="2397" t="s">
        <v>1087</v>
      </c>
      <c r="D23" s="2398"/>
      <c r="E23" s="2398"/>
      <c r="F23" s="2398"/>
      <c r="G23" s="2398"/>
      <c r="H23" s="2398"/>
      <c r="I23" s="2398"/>
      <c r="J23" s="2398"/>
      <c r="K23" s="2398"/>
      <c r="L23" s="439"/>
      <c r="M23" s="439"/>
      <c r="N23" s="439"/>
      <c r="O23" s="82"/>
      <c r="P23" s="82"/>
      <c r="Q23" s="83"/>
    </row>
    <row r="24" spans="1:18" x14ac:dyDescent="0.25">
      <c r="A24" s="80"/>
      <c r="B24" s="81"/>
      <c r="C24" s="531"/>
      <c r="D24" s="534" t="s">
        <v>1088</v>
      </c>
      <c r="E24" s="535"/>
      <c r="F24" s="532"/>
      <c r="G24" s="532"/>
      <c r="H24" s="532"/>
      <c r="I24" s="532"/>
      <c r="J24" s="532"/>
      <c r="K24" s="532"/>
      <c r="L24" s="532"/>
      <c r="M24" s="532"/>
      <c r="N24" s="532"/>
      <c r="O24" s="532"/>
      <c r="P24" s="532"/>
      <c r="Q24" s="533"/>
    </row>
    <row r="25" spans="1:18" ht="27.75" customHeight="1" x14ac:dyDescent="0.25">
      <c r="A25" s="80"/>
      <c r="B25" s="81"/>
      <c r="C25" s="531"/>
      <c r="D25" s="2399"/>
      <c r="E25" s="879" t="s">
        <v>1089</v>
      </c>
      <c r="F25" s="977" t="s">
        <v>1090</v>
      </c>
      <c r="G25" s="231" t="s">
        <v>30</v>
      </c>
      <c r="H25" s="880">
        <v>0</v>
      </c>
      <c r="I25" s="880">
        <v>0</v>
      </c>
      <c r="J25" s="880">
        <v>0</v>
      </c>
      <c r="K25" s="46" t="s">
        <v>1091</v>
      </c>
      <c r="L25" s="358">
        <v>0</v>
      </c>
      <c r="M25" s="358">
        <v>2</v>
      </c>
      <c r="N25" s="358">
        <v>0</v>
      </c>
      <c r="O25" s="1264" t="s">
        <v>1092</v>
      </c>
      <c r="P25" s="282" t="s">
        <v>135</v>
      </c>
      <c r="Q25" s="1561" t="s">
        <v>1093</v>
      </c>
      <c r="R25" s="85"/>
    </row>
    <row r="26" spans="1:18" ht="51" customHeight="1" x14ac:dyDescent="0.25">
      <c r="A26" s="80"/>
      <c r="B26" s="81"/>
      <c r="C26" s="531"/>
      <c r="D26" s="2400"/>
      <c r="E26" s="2447" t="s">
        <v>1094</v>
      </c>
      <c r="F26" s="2066" t="s">
        <v>1095</v>
      </c>
      <c r="G26" s="2066"/>
      <c r="H26" s="2066"/>
      <c r="I26" s="2066"/>
      <c r="J26" s="2066"/>
      <c r="K26" s="876" t="s">
        <v>1096</v>
      </c>
      <c r="L26" s="358">
        <v>90</v>
      </c>
      <c r="M26" s="358">
        <v>92</v>
      </c>
      <c r="N26" s="358">
        <v>93</v>
      </c>
      <c r="O26" s="1265"/>
      <c r="P26" s="282" t="s">
        <v>1097</v>
      </c>
      <c r="Q26" s="1562"/>
      <c r="R26" s="85"/>
    </row>
    <row r="27" spans="1:18" ht="63.75" customHeight="1" x14ac:dyDescent="0.25">
      <c r="A27" s="80"/>
      <c r="B27" s="81"/>
      <c r="C27" s="531"/>
      <c r="D27" s="2400"/>
      <c r="E27" s="2447"/>
      <c r="F27" s="2066"/>
      <c r="G27" s="2066"/>
      <c r="H27" s="2066"/>
      <c r="I27" s="2066"/>
      <c r="J27" s="2066"/>
      <c r="K27" s="876" t="s">
        <v>1098</v>
      </c>
      <c r="L27" s="358">
        <v>90</v>
      </c>
      <c r="M27" s="358">
        <v>92</v>
      </c>
      <c r="N27" s="358">
        <v>93</v>
      </c>
      <c r="O27" s="1265"/>
      <c r="P27" s="284" t="s">
        <v>1099</v>
      </c>
      <c r="Q27" s="1562"/>
      <c r="R27" s="85"/>
    </row>
    <row r="28" spans="1:18" ht="53.45" customHeight="1" x14ac:dyDescent="0.25">
      <c r="A28" s="80"/>
      <c r="B28" s="81"/>
      <c r="C28" s="531"/>
      <c r="D28" s="2400"/>
      <c r="E28" s="2447"/>
      <c r="F28" s="2066"/>
      <c r="G28" s="2066"/>
      <c r="H28" s="2066"/>
      <c r="I28" s="2066"/>
      <c r="J28" s="2066"/>
      <c r="K28" s="442" t="s">
        <v>1100</v>
      </c>
      <c r="L28" s="832">
        <v>90</v>
      </c>
      <c r="M28" s="832">
        <v>92</v>
      </c>
      <c r="N28" s="832">
        <v>93</v>
      </c>
      <c r="O28" s="1265"/>
      <c r="P28" s="282" t="s">
        <v>135</v>
      </c>
      <c r="Q28" s="1562"/>
      <c r="R28" s="85"/>
    </row>
    <row r="29" spans="1:18" ht="40.5" customHeight="1" x14ac:dyDescent="0.25">
      <c r="A29" s="80"/>
      <c r="B29" s="81"/>
      <c r="C29" s="531"/>
      <c r="D29" s="2401"/>
      <c r="E29" s="2358" t="s">
        <v>1101</v>
      </c>
      <c r="F29" s="1526" t="s">
        <v>1102</v>
      </c>
      <c r="G29" s="644" t="s">
        <v>30</v>
      </c>
      <c r="H29" s="1121">
        <v>200</v>
      </c>
      <c r="I29" s="1121">
        <v>200</v>
      </c>
      <c r="J29" s="1121">
        <v>450</v>
      </c>
      <c r="K29" s="30" t="s">
        <v>1103</v>
      </c>
      <c r="L29" s="832">
        <v>0</v>
      </c>
      <c r="M29" s="832">
        <v>1</v>
      </c>
      <c r="N29" s="832">
        <v>0</v>
      </c>
      <c r="O29" s="1265"/>
      <c r="P29" s="2449" t="s">
        <v>1104</v>
      </c>
      <c r="Q29" s="1562"/>
      <c r="R29" s="85"/>
    </row>
    <row r="30" spans="1:18" ht="24" customHeight="1" x14ac:dyDescent="0.25">
      <c r="A30" s="80"/>
      <c r="B30" s="81"/>
      <c r="C30" s="531"/>
      <c r="D30" s="2401"/>
      <c r="E30" s="2448"/>
      <c r="F30" s="2134"/>
      <c r="G30" s="46" t="s">
        <v>40</v>
      </c>
      <c r="H30" s="1142">
        <v>0</v>
      </c>
      <c r="I30" s="1142">
        <v>0</v>
      </c>
      <c r="J30" s="1142">
        <v>3000</v>
      </c>
      <c r="K30" s="30" t="s">
        <v>1105</v>
      </c>
      <c r="L30" s="832">
        <v>0</v>
      </c>
      <c r="M30" s="832">
        <v>0</v>
      </c>
      <c r="N30" s="832">
        <v>5</v>
      </c>
      <c r="O30" s="1265"/>
      <c r="P30" s="2449"/>
      <c r="Q30" s="1562"/>
      <c r="R30" s="85"/>
    </row>
    <row r="31" spans="1:18" ht="27" customHeight="1" x14ac:dyDescent="0.25">
      <c r="A31" s="80"/>
      <c r="B31" s="81"/>
      <c r="C31" s="531"/>
      <c r="D31" s="2401"/>
      <c r="E31" s="2356" t="s">
        <v>1106</v>
      </c>
      <c r="F31" s="2359" t="s">
        <v>1107</v>
      </c>
      <c r="G31" s="46" t="s">
        <v>30</v>
      </c>
      <c r="H31" s="832">
        <v>25</v>
      </c>
      <c r="I31" s="832">
        <v>0</v>
      </c>
      <c r="J31" s="832">
        <v>0</v>
      </c>
      <c r="K31" s="46" t="s">
        <v>1005</v>
      </c>
      <c r="L31" s="358">
        <v>1</v>
      </c>
      <c r="M31" s="358">
        <v>0</v>
      </c>
      <c r="N31" s="358">
        <v>0</v>
      </c>
      <c r="O31" s="1265"/>
      <c r="P31" s="2329" t="s">
        <v>1108</v>
      </c>
      <c r="Q31" s="1562"/>
      <c r="R31" s="85"/>
    </row>
    <row r="32" spans="1:18" ht="35.25" customHeight="1" x14ac:dyDescent="0.25">
      <c r="A32" s="80"/>
      <c r="B32" s="81"/>
      <c r="C32" s="531"/>
      <c r="D32" s="2401"/>
      <c r="E32" s="2357"/>
      <c r="F32" s="2360"/>
      <c r="G32" s="46" t="s">
        <v>40</v>
      </c>
      <c r="H32" s="358">
        <v>0</v>
      </c>
      <c r="I32" s="358">
        <v>3250</v>
      </c>
      <c r="J32" s="358">
        <v>3250</v>
      </c>
      <c r="K32" s="2359" t="s">
        <v>1109</v>
      </c>
      <c r="L32" s="1447">
        <v>0</v>
      </c>
      <c r="M32" s="1447">
        <v>50</v>
      </c>
      <c r="N32" s="1447">
        <v>50</v>
      </c>
      <c r="O32" s="1265"/>
      <c r="P32" s="2471"/>
      <c r="Q32" s="1562"/>
      <c r="R32" s="85"/>
    </row>
    <row r="33" spans="1:18" ht="35.25" customHeight="1" x14ac:dyDescent="0.25">
      <c r="A33" s="80"/>
      <c r="B33" s="81"/>
      <c r="C33" s="531"/>
      <c r="D33" s="2401"/>
      <c r="E33" s="2358"/>
      <c r="F33" s="2361"/>
      <c r="G33" s="46" t="s">
        <v>222</v>
      </c>
      <c r="H33" s="358">
        <v>0</v>
      </c>
      <c r="I33" s="358">
        <v>5000</v>
      </c>
      <c r="J33" s="358">
        <v>5000</v>
      </c>
      <c r="K33" s="2361"/>
      <c r="L33" s="1448"/>
      <c r="M33" s="1448"/>
      <c r="N33" s="1448"/>
      <c r="O33" s="1265"/>
      <c r="P33" s="2330"/>
      <c r="Q33" s="1562"/>
      <c r="R33" s="85"/>
    </row>
    <row r="34" spans="1:18" ht="20.25" customHeight="1" x14ac:dyDescent="0.25">
      <c r="A34" s="80"/>
      <c r="B34" s="81"/>
      <c r="C34" s="531"/>
      <c r="D34" s="2401"/>
      <c r="E34" s="2350" t="s">
        <v>1110</v>
      </c>
      <c r="F34" s="2351" t="s">
        <v>1111</v>
      </c>
      <c r="G34" s="46" t="s">
        <v>30</v>
      </c>
      <c r="H34" s="619">
        <v>8.1</v>
      </c>
      <c r="I34" s="619">
        <v>0</v>
      </c>
      <c r="J34" s="619">
        <v>0</v>
      </c>
      <c r="K34" s="2351" t="s">
        <v>1112</v>
      </c>
      <c r="L34" s="2125">
        <v>1</v>
      </c>
      <c r="M34" s="2125">
        <v>0</v>
      </c>
      <c r="N34" s="2125">
        <v>0</v>
      </c>
      <c r="O34" s="1265"/>
      <c r="P34" s="2329" t="s">
        <v>1113</v>
      </c>
      <c r="Q34" s="1562"/>
      <c r="R34" s="85"/>
    </row>
    <row r="35" spans="1:18" ht="21" customHeight="1" x14ac:dyDescent="0.25">
      <c r="A35" s="80"/>
      <c r="B35" s="81"/>
      <c r="C35" s="531"/>
      <c r="D35" s="2401"/>
      <c r="E35" s="2350"/>
      <c r="F35" s="2351"/>
      <c r="G35" s="46" t="s">
        <v>40</v>
      </c>
      <c r="H35" s="619">
        <v>45.9</v>
      </c>
      <c r="I35" s="619">
        <v>0</v>
      </c>
      <c r="J35" s="619">
        <v>0</v>
      </c>
      <c r="K35" s="2351"/>
      <c r="L35" s="2125"/>
      <c r="M35" s="2125"/>
      <c r="N35" s="2125"/>
      <c r="O35" s="1265"/>
      <c r="P35" s="2330"/>
      <c r="Q35" s="1562"/>
      <c r="R35" s="85"/>
    </row>
    <row r="36" spans="1:18" ht="23.25" customHeight="1" x14ac:dyDescent="0.25">
      <c r="A36" s="80"/>
      <c r="B36" s="81"/>
      <c r="C36" s="531"/>
      <c r="D36" s="2401"/>
      <c r="E36" s="2350" t="s">
        <v>1114</v>
      </c>
      <c r="F36" s="2351" t="s">
        <v>1115</v>
      </c>
      <c r="G36" s="2351" t="s">
        <v>40</v>
      </c>
      <c r="H36" s="2125">
        <v>166.7</v>
      </c>
      <c r="I36" s="2125">
        <v>166.7</v>
      </c>
      <c r="J36" s="2125">
        <v>166.6</v>
      </c>
      <c r="K36" s="2351" t="s">
        <v>1112</v>
      </c>
      <c r="L36" s="2023">
        <v>0</v>
      </c>
      <c r="M36" s="2023">
        <v>0</v>
      </c>
      <c r="N36" s="2023">
        <v>3</v>
      </c>
      <c r="O36" s="1265"/>
      <c r="P36" s="2331" t="s">
        <v>1116</v>
      </c>
      <c r="Q36" s="1562"/>
      <c r="R36" s="85"/>
    </row>
    <row r="37" spans="1:18" ht="13.5" customHeight="1" x14ac:dyDescent="0.25">
      <c r="A37" s="80"/>
      <c r="B37" s="81"/>
      <c r="C37" s="531"/>
      <c r="D37" s="2401"/>
      <c r="E37" s="2350"/>
      <c r="F37" s="2351"/>
      <c r="G37" s="2351"/>
      <c r="H37" s="2473"/>
      <c r="I37" s="2473"/>
      <c r="J37" s="2473"/>
      <c r="K37" s="2351"/>
      <c r="L37" s="2023"/>
      <c r="M37" s="2023"/>
      <c r="N37" s="2023"/>
      <c r="O37" s="1265"/>
      <c r="P37" s="2332"/>
      <c r="Q37" s="1562"/>
      <c r="R37" s="85"/>
    </row>
    <row r="38" spans="1:18" ht="17.25" customHeight="1" x14ac:dyDescent="0.25">
      <c r="A38" s="80"/>
      <c r="B38" s="81"/>
      <c r="C38" s="531"/>
      <c r="D38" s="2401"/>
      <c r="E38" s="2350" t="s">
        <v>1117</v>
      </c>
      <c r="F38" s="2134" t="s">
        <v>1118</v>
      </c>
      <c r="G38" s="46" t="s">
        <v>40</v>
      </c>
      <c r="H38" s="832">
        <v>522.79999999999995</v>
      </c>
      <c r="I38" s="832">
        <v>0</v>
      </c>
      <c r="J38" s="832">
        <v>0</v>
      </c>
      <c r="K38" s="2351" t="s">
        <v>1119</v>
      </c>
      <c r="L38" s="2125">
        <v>4</v>
      </c>
      <c r="M38" s="2125">
        <v>0</v>
      </c>
      <c r="N38" s="2125">
        <v>0</v>
      </c>
      <c r="O38" s="1265"/>
      <c r="P38" s="2331" t="s">
        <v>556</v>
      </c>
      <c r="Q38" s="1562"/>
      <c r="R38" s="85"/>
    </row>
    <row r="39" spans="1:18" ht="21" customHeight="1" x14ac:dyDescent="0.25">
      <c r="A39" s="80"/>
      <c r="B39" s="81"/>
      <c r="C39" s="531"/>
      <c r="D39" s="2401"/>
      <c r="E39" s="2350"/>
      <c r="F39" s="2134"/>
      <c r="G39" s="46" t="s">
        <v>30</v>
      </c>
      <c r="H39" s="832">
        <v>1.5</v>
      </c>
      <c r="I39" s="832">
        <v>0</v>
      </c>
      <c r="J39" s="832">
        <v>0</v>
      </c>
      <c r="K39" s="2351"/>
      <c r="L39" s="2125"/>
      <c r="M39" s="2125"/>
      <c r="N39" s="2125"/>
      <c r="O39" s="1265"/>
      <c r="P39" s="2332"/>
      <c r="Q39" s="1562"/>
      <c r="R39" s="85"/>
    </row>
    <row r="40" spans="1:18" ht="30.75" customHeight="1" x14ac:dyDescent="0.25">
      <c r="A40" s="80"/>
      <c r="B40" s="81"/>
      <c r="C40" s="531"/>
      <c r="D40" s="2401"/>
      <c r="E40" s="2350" t="s">
        <v>1120</v>
      </c>
      <c r="F40" s="2351" t="s">
        <v>1121</v>
      </c>
      <c r="G40" s="46" t="s">
        <v>40</v>
      </c>
      <c r="H40" s="621">
        <v>411.1</v>
      </c>
      <c r="I40" s="620">
        <v>0</v>
      </c>
      <c r="J40" s="620">
        <v>0</v>
      </c>
      <c r="K40" s="2351" t="s">
        <v>1122</v>
      </c>
      <c r="L40" s="2125">
        <v>3</v>
      </c>
      <c r="M40" s="2125">
        <v>0</v>
      </c>
      <c r="N40" s="2125">
        <v>0</v>
      </c>
      <c r="O40" s="1265"/>
      <c r="P40" s="2331" t="s">
        <v>740</v>
      </c>
      <c r="Q40" s="1562"/>
      <c r="R40" s="85"/>
    </row>
    <row r="41" spans="1:18" ht="33.75" customHeight="1" x14ac:dyDescent="0.25">
      <c r="A41" s="80"/>
      <c r="B41" s="81"/>
      <c r="C41" s="531"/>
      <c r="D41" s="2401"/>
      <c r="E41" s="2350"/>
      <c r="F41" s="2351"/>
      <c r="G41" s="46" t="s">
        <v>30</v>
      </c>
      <c r="H41" s="620">
        <v>76.099999999999994</v>
      </c>
      <c r="I41" s="620">
        <v>0</v>
      </c>
      <c r="J41" s="620">
        <v>0</v>
      </c>
      <c r="K41" s="2351"/>
      <c r="L41" s="2125"/>
      <c r="M41" s="2125"/>
      <c r="N41" s="2125"/>
      <c r="O41" s="1265"/>
      <c r="P41" s="2332"/>
      <c r="Q41" s="1562"/>
      <c r="R41" s="85"/>
    </row>
    <row r="42" spans="1:18" ht="27.75" customHeight="1" x14ac:dyDescent="0.25">
      <c r="A42" s="80"/>
      <c r="B42" s="81"/>
      <c r="C42" s="531"/>
      <c r="D42" s="2401"/>
      <c r="E42" s="536" t="s">
        <v>1123</v>
      </c>
      <c r="F42" s="231" t="s">
        <v>1124</v>
      </c>
      <c r="G42" s="231" t="s">
        <v>30</v>
      </c>
      <c r="H42" s="1142">
        <v>30</v>
      </c>
      <c r="I42" s="1142">
        <v>30</v>
      </c>
      <c r="J42" s="1142">
        <v>30</v>
      </c>
      <c r="K42" s="46" t="s">
        <v>1125</v>
      </c>
      <c r="L42" s="358">
        <v>1</v>
      </c>
      <c r="M42" s="358">
        <v>1</v>
      </c>
      <c r="N42" s="358">
        <v>1</v>
      </c>
      <c r="O42" s="1265"/>
      <c r="P42" s="282" t="s">
        <v>135</v>
      </c>
      <c r="Q42" s="1562"/>
      <c r="R42" s="85"/>
    </row>
    <row r="43" spans="1:18" ht="75" customHeight="1" x14ac:dyDescent="0.25">
      <c r="A43" s="80"/>
      <c r="B43" s="81"/>
      <c r="C43" s="531"/>
      <c r="D43" s="2402"/>
      <c r="E43" s="1215" t="s">
        <v>1126</v>
      </c>
      <c r="F43" s="1214" t="s">
        <v>1127</v>
      </c>
      <c r="G43" s="1216" t="s">
        <v>40</v>
      </c>
      <c r="H43" s="1217">
        <v>81</v>
      </c>
      <c r="I43" s="1217">
        <v>81</v>
      </c>
      <c r="J43" s="1217">
        <v>80</v>
      </c>
      <c r="K43" s="231" t="s">
        <v>1128</v>
      </c>
      <c r="L43" s="618">
        <v>30</v>
      </c>
      <c r="M43" s="618">
        <v>30</v>
      </c>
      <c r="N43" s="618">
        <v>30</v>
      </c>
      <c r="O43" s="1267"/>
      <c r="P43" s="1207" t="s">
        <v>1129</v>
      </c>
      <c r="Q43" s="1563"/>
      <c r="R43" s="85"/>
    </row>
    <row r="44" spans="1:18" ht="18.75" customHeight="1" x14ac:dyDescent="0.25">
      <c r="A44" s="80"/>
      <c r="B44" s="81"/>
      <c r="C44" s="531"/>
      <c r="D44" s="2403"/>
      <c r="E44" s="2456" t="s">
        <v>81</v>
      </c>
      <c r="F44" s="2457"/>
      <c r="G44" s="2458"/>
      <c r="H44" s="537">
        <f>SUM(H25:H42)</f>
        <v>1487.1999999999998</v>
      </c>
      <c r="I44" s="537">
        <f>SUM(I25:I42)</f>
        <v>8646.7000000000007</v>
      </c>
      <c r="J44" s="537">
        <f>SUM(J25:J42)</f>
        <v>11896.6</v>
      </c>
      <c r="K44" s="2081"/>
      <c r="L44" s="2081"/>
      <c r="M44" s="2081"/>
      <c r="N44" s="2081"/>
      <c r="O44" s="2081"/>
      <c r="P44" s="2081"/>
      <c r="Q44" s="2150"/>
    </row>
    <row r="45" spans="1:18" ht="17.25" customHeight="1" x14ac:dyDescent="0.25">
      <c r="A45" s="80"/>
      <c r="B45" s="81"/>
      <c r="C45" s="84"/>
      <c r="D45" s="2465" t="s">
        <v>1130</v>
      </c>
      <c r="E45" s="2343"/>
      <c r="F45" s="2343"/>
      <c r="G45" s="2343"/>
      <c r="H45" s="2343"/>
      <c r="I45" s="2343"/>
      <c r="J45" s="2343"/>
      <c r="K45" s="2343"/>
      <c r="L45" s="2343"/>
      <c r="M45" s="2343"/>
      <c r="N45" s="2343"/>
      <c r="O45" s="2343"/>
      <c r="P45" s="2343"/>
      <c r="Q45" s="2466"/>
    </row>
    <row r="46" spans="1:18" ht="39.75" customHeight="1" x14ac:dyDescent="0.25">
      <c r="A46" s="80"/>
      <c r="B46" s="81"/>
      <c r="C46" s="84"/>
      <c r="D46" s="45"/>
      <c r="E46" s="437" t="s">
        <v>1131</v>
      </c>
      <c r="F46" s="987" t="s">
        <v>1132</v>
      </c>
      <c r="G46" s="646" t="s">
        <v>1133</v>
      </c>
      <c r="H46" s="998">
        <v>0</v>
      </c>
      <c r="I46" s="998">
        <v>0</v>
      </c>
      <c r="J46" s="998">
        <v>0</v>
      </c>
      <c r="K46" s="646" t="s">
        <v>1134</v>
      </c>
      <c r="L46" s="1143">
        <v>78</v>
      </c>
      <c r="M46" s="1143">
        <v>79</v>
      </c>
      <c r="N46" s="1143">
        <v>80</v>
      </c>
      <c r="O46" s="2391" t="s">
        <v>1135</v>
      </c>
      <c r="P46" s="1529" t="s">
        <v>1136</v>
      </c>
      <c r="Q46" s="2462" t="s">
        <v>1137</v>
      </c>
    </row>
    <row r="47" spans="1:18" ht="71.25" customHeight="1" x14ac:dyDescent="0.25">
      <c r="A47" s="80"/>
      <c r="B47" s="81"/>
      <c r="C47" s="84"/>
      <c r="D47" s="45"/>
      <c r="E47" s="278" t="s">
        <v>1138</v>
      </c>
      <c r="F47" s="645" t="s">
        <v>1139</v>
      </c>
      <c r="G47" s="645" t="s">
        <v>1133</v>
      </c>
      <c r="H47" s="645">
        <v>0</v>
      </c>
      <c r="I47" s="645">
        <v>0</v>
      </c>
      <c r="J47" s="645">
        <v>0</v>
      </c>
      <c r="K47" s="645" t="s">
        <v>1140</v>
      </c>
      <c r="L47" s="663">
        <v>1</v>
      </c>
      <c r="M47" s="663">
        <v>1</v>
      </c>
      <c r="N47" s="663">
        <v>1</v>
      </c>
      <c r="O47" s="2347"/>
      <c r="P47" s="1509"/>
      <c r="Q47" s="2463"/>
    </row>
    <row r="48" spans="1:18" ht="51" customHeight="1" x14ac:dyDescent="0.25">
      <c r="A48" s="80"/>
      <c r="B48" s="81"/>
      <c r="C48" s="84"/>
      <c r="D48" s="45"/>
      <c r="E48" s="438" t="s">
        <v>1141</v>
      </c>
      <c r="F48" s="988" t="s">
        <v>1142</v>
      </c>
      <c r="G48" s="645" t="s">
        <v>30</v>
      </c>
      <c r="H48" s="645">
        <v>5</v>
      </c>
      <c r="I48" s="645">
        <v>5</v>
      </c>
      <c r="J48" s="645">
        <v>5</v>
      </c>
      <c r="K48" s="645" t="s">
        <v>1143</v>
      </c>
      <c r="L48" s="663">
        <v>10</v>
      </c>
      <c r="M48" s="663">
        <v>10</v>
      </c>
      <c r="N48" s="663">
        <v>10</v>
      </c>
      <c r="O48" s="2347"/>
      <c r="P48" s="404" t="s">
        <v>1144</v>
      </c>
      <c r="Q48" s="2462" t="s">
        <v>855</v>
      </c>
    </row>
    <row r="49" spans="1:17" ht="20.25" customHeight="1" x14ac:dyDescent="0.2">
      <c r="A49" s="80"/>
      <c r="B49" s="81"/>
      <c r="C49" s="84"/>
      <c r="D49" s="45"/>
      <c r="E49" s="278" t="s">
        <v>1145</v>
      </c>
      <c r="F49" s="645" t="s">
        <v>1146</v>
      </c>
      <c r="G49" s="645" t="s">
        <v>30</v>
      </c>
      <c r="H49" s="645">
        <v>3</v>
      </c>
      <c r="I49" s="645">
        <v>3</v>
      </c>
      <c r="J49" s="645">
        <v>3</v>
      </c>
      <c r="K49" s="645" t="s">
        <v>1147</v>
      </c>
      <c r="L49" s="663">
        <v>1</v>
      </c>
      <c r="M49" s="663">
        <v>1</v>
      </c>
      <c r="N49" s="663">
        <v>1</v>
      </c>
      <c r="O49" s="2347"/>
      <c r="P49" s="431" t="s">
        <v>1148</v>
      </c>
      <c r="Q49" s="2464"/>
    </row>
    <row r="50" spans="1:17" ht="64.5" customHeight="1" x14ac:dyDescent="0.25">
      <c r="A50" s="80"/>
      <c r="B50" s="81"/>
      <c r="C50" s="84"/>
      <c r="D50" s="45"/>
      <c r="E50" s="438" t="s">
        <v>1149</v>
      </c>
      <c r="F50" s="988" t="s">
        <v>1150</v>
      </c>
      <c r="G50" s="645" t="s">
        <v>30</v>
      </c>
      <c r="H50" s="404">
        <v>105.9</v>
      </c>
      <c r="I50" s="404">
        <v>106</v>
      </c>
      <c r="J50" s="404">
        <v>107</v>
      </c>
      <c r="K50" s="645" t="s">
        <v>1151</v>
      </c>
      <c r="L50" s="663">
        <v>74.900000000000006</v>
      </c>
      <c r="M50" s="663">
        <v>75</v>
      </c>
      <c r="N50" s="663">
        <v>75.5</v>
      </c>
      <c r="O50" s="2347"/>
      <c r="P50" s="404" t="s">
        <v>1129</v>
      </c>
      <c r="Q50" s="2464"/>
    </row>
    <row r="51" spans="1:17" ht="51.75" customHeight="1" x14ac:dyDescent="0.25">
      <c r="A51" s="80"/>
      <c r="B51" s="81"/>
      <c r="C51" s="84"/>
      <c r="D51" s="45"/>
      <c r="E51" s="278" t="s">
        <v>1152</v>
      </c>
      <c r="F51" s="664" t="s">
        <v>1153</v>
      </c>
      <c r="G51" s="664" t="s">
        <v>30</v>
      </c>
      <c r="H51" s="664">
        <v>40</v>
      </c>
      <c r="I51" s="664">
        <v>45</v>
      </c>
      <c r="J51" s="664">
        <v>50</v>
      </c>
      <c r="K51" s="664" t="s">
        <v>1154</v>
      </c>
      <c r="L51" s="665">
        <v>300</v>
      </c>
      <c r="M51" s="665">
        <v>310</v>
      </c>
      <c r="N51" s="665">
        <v>310</v>
      </c>
      <c r="O51" s="2347"/>
      <c r="P51" s="404" t="s">
        <v>1129</v>
      </c>
      <c r="Q51" s="2463"/>
    </row>
    <row r="52" spans="1:17" ht="41.25" customHeight="1" x14ac:dyDescent="0.25">
      <c r="A52" s="80"/>
      <c r="B52" s="81"/>
      <c r="C52" s="84"/>
      <c r="D52" s="45"/>
      <c r="E52" s="999" t="s">
        <v>1155</v>
      </c>
      <c r="F52" s="666" t="s">
        <v>1156</v>
      </c>
      <c r="G52" s="666" t="s">
        <v>30</v>
      </c>
      <c r="H52" s="667">
        <v>2</v>
      </c>
      <c r="I52" s="667">
        <v>2</v>
      </c>
      <c r="J52" s="667">
        <v>2</v>
      </c>
      <c r="K52" s="666" t="s">
        <v>1157</v>
      </c>
      <c r="L52" s="667">
        <v>30</v>
      </c>
      <c r="M52" s="667">
        <v>30</v>
      </c>
      <c r="N52" s="667">
        <v>30</v>
      </c>
      <c r="O52" s="2347"/>
      <c r="P52" s="1031" t="s">
        <v>1158</v>
      </c>
      <c r="Q52" s="622" t="s">
        <v>826</v>
      </c>
    </row>
    <row r="53" spans="1:17" ht="55.5" customHeight="1" x14ac:dyDescent="0.25">
      <c r="A53" s="80"/>
      <c r="B53" s="81"/>
      <c r="C53" s="84"/>
      <c r="D53" s="45"/>
      <c r="E53" s="1469" t="s">
        <v>1159</v>
      </c>
      <c r="F53" s="2404" t="s">
        <v>1160</v>
      </c>
      <c r="G53" s="646" t="s">
        <v>30</v>
      </c>
      <c r="H53" s="645">
        <v>0</v>
      </c>
      <c r="I53" s="645">
        <v>20</v>
      </c>
      <c r="J53" s="645">
        <v>0</v>
      </c>
      <c r="K53" s="1453" t="s">
        <v>1161</v>
      </c>
      <c r="L53" s="1462">
        <v>4</v>
      </c>
      <c r="M53" s="1462">
        <v>1</v>
      </c>
      <c r="N53" s="1462">
        <v>0</v>
      </c>
      <c r="O53" s="2392"/>
      <c r="P53" s="2406" t="s">
        <v>1144</v>
      </c>
      <c r="Q53" s="2467" t="s">
        <v>855</v>
      </c>
    </row>
    <row r="54" spans="1:17" ht="55.5" customHeight="1" x14ac:dyDescent="0.25">
      <c r="A54" s="80"/>
      <c r="B54" s="81"/>
      <c r="C54" s="84"/>
      <c r="D54" s="45"/>
      <c r="E54" s="1469"/>
      <c r="F54" s="2405"/>
      <c r="G54" s="646" t="s">
        <v>74</v>
      </c>
      <c r="H54" s="1030">
        <v>17.5</v>
      </c>
      <c r="I54" s="645">
        <v>0</v>
      </c>
      <c r="J54" s="645">
        <v>0</v>
      </c>
      <c r="K54" s="1455"/>
      <c r="L54" s="1463"/>
      <c r="M54" s="1463"/>
      <c r="N54" s="1463"/>
      <c r="O54" s="2392"/>
      <c r="P54" s="2407"/>
      <c r="Q54" s="2468"/>
    </row>
    <row r="55" spans="1:17" ht="79.5" customHeight="1" x14ac:dyDescent="0.25">
      <c r="A55" s="80"/>
      <c r="B55" s="81"/>
      <c r="C55" s="84"/>
      <c r="D55" s="45"/>
      <c r="E55" s="2450" t="s">
        <v>1162</v>
      </c>
      <c r="F55" s="2404" t="s">
        <v>1163</v>
      </c>
      <c r="G55" s="646" t="s">
        <v>40</v>
      </c>
      <c r="H55" s="645">
        <v>700</v>
      </c>
      <c r="I55" s="645">
        <v>300</v>
      </c>
      <c r="J55" s="645">
        <v>0</v>
      </c>
      <c r="K55" s="645" t="s">
        <v>1164</v>
      </c>
      <c r="L55" s="663">
        <v>70.099999999999994</v>
      </c>
      <c r="M55" s="663">
        <v>70.2</v>
      </c>
      <c r="N55" s="663">
        <v>70.5</v>
      </c>
      <c r="O55" s="2392"/>
      <c r="P55" s="2347" t="s">
        <v>264</v>
      </c>
      <c r="Q55" s="2452" t="s">
        <v>1165</v>
      </c>
    </row>
    <row r="56" spans="1:17" ht="36.75" customHeight="1" x14ac:dyDescent="0.25">
      <c r="A56" s="80"/>
      <c r="B56" s="81"/>
      <c r="C56" s="84"/>
      <c r="D56" s="45"/>
      <c r="E56" s="1469"/>
      <c r="F56" s="2451"/>
      <c r="G56" s="646" t="s">
        <v>107</v>
      </c>
      <c r="H56" s="645">
        <v>147</v>
      </c>
      <c r="I56" s="645">
        <v>63</v>
      </c>
      <c r="J56" s="645">
        <v>0</v>
      </c>
      <c r="K56" s="1453" t="s">
        <v>1166</v>
      </c>
      <c r="L56" s="1462">
        <v>38.39</v>
      </c>
      <c r="M56" s="1462">
        <v>38.4</v>
      </c>
      <c r="N56" s="1462">
        <v>38.5</v>
      </c>
      <c r="O56" s="2392"/>
      <c r="P56" s="2347"/>
      <c r="Q56" s="2453"/>
    </row>
    <row r="57" spans="1:17" ht="39" customHeight="1" x14ac:dyDescent="0.25">
      <c r="A57" s="80"/>
      <c r="B57" s="81"/>
      <c r="C57" s="84"/>
      <c r="D57" s="45"/>
      <c r="E57" s="1469"/>
      <c r="F57" s="2405"/>
      <c r="G57" s="646" t="s">
        <v>30</v>
      </c>
      <c r="H57" s="645">
        <v>104.9</v>
      </c>
      <c r="I57" s="645">
        <v>38.4</v>
      </c>
      <c r="J57" s="645">
        <v>0</v>
      </c>
      <c r="K57" s="1455"/>
      <c r="L57" s="1463"/>
      <c r="M57" s="1463"/>
      <c r="N57" s="1463"/>
      <c r="O57" s="2392"/>
      <c r="P57" s="2362"/>
      <c r="Q57" s="2454"/>
    </row>
    <row r="58" spans="1:17" ht="28.5" customHeight="1" x14ac:dyDescent="0.25">
      <c r="A58" s="80"/>
      <c r="B58" s="81"/>
      <c r="C58" s="84"/>
      <c r="D58" s="45"/>
      <c r="E58" s="438" t="s">
        <v>1167</v>
      </c>
      <c r="F58" s="988" t="s">
        <v>1168</v>
      </c>
      <c r="G58" s="645" t="s">
        <v>30</v>
      </c>
      <c r="H58" s="645">
        <v>10</v>
      </c>
      <c r="I58" s="645">
        <v>10</v>
      </c>
      <c r="J58" s="645">
        <v>10</v>
      </c>
      <c r="K58" s="645" t="s">
        <v>1169</v>
      </c>
      <c r="L58" s="663">
        <v>1</v>
      </c>
      <c r="M58" s="663">
        <v>1</v>
      </c>
      <c r="N58" s="663">
        <v>1</v>
      </c>
      <c r="O58" s="2347"/>
      <c r="P58" s="2392" t="s">
        <v>1148</v>
      </c>
      <c r="Q58" s="2389" t="s">
        <v>855</v>
      </c>
    </row>
    <row r="59" spans="1:17" ht="27" customHeight="1" x14ac:dyDescent="0.25">
      <c r="A59" s="80"/>
      <c r="B59" s="81"/>
      <c r="C59" s="84"/>
      <c r="D59" s="45"/>
      <c r="E59" s="438" t="s">
        <v>1170</v>
      </c>
      <c r="F59" s="988" t="s">
        <v>1171</v>
      </c>
      <c r="G59" s="645" t="s">
        <v>30</v>
      </c>
      <c r="H59" s="645">
        <v>6</v>
      </c>
      <c r="I59" s="645">
        <v>6</v>
      </c>
      <c r="J59" s="645">
        <v>6</v>
      </c>
      <c r="K59" s="645" t="s">
        <v>1172</v>
      </c>
      <c r="L59" s="663">
        <v>1.4</v>
      </c>
      <c r="M59" s="663">
        <v>1.5</v>
      </c>
      <c r="N59" s="663">
        <v>1.5</v>
      </c>
      <c r="O59" s="2347"/>
      <c r="P59" s="2455"/>
      <c r="Q59" s="2390"/>
    </row>
    <row r="60" spans="1:17" ht="64.5" customHeight="1" x14ac:dyDescent="0.2">
      <c r="A60" s="80"/>
      <c r="B60" s="81"/>
      <c r="C60" s="84"/>
      <c r="D60" s="45"/>
      <c r="E60" s="438" t="s">
        <v>1173</v>
      </c>
      <c r="F60" s="989" t="s">
        <v>1174</v>
      </c>
      <c r="G60" s="664" t="s">
        <v>30</v>
      </c>
      <c r="H60" s="1031">
        <v>30</v>
      </c>
      <c r="I60" s="1031">
        <v>50</v>
      </c>
      <c r="J60" s="1031">
        <v>100</v>
      </c>
      <c r="K60" s="1031" t="s">
        <v>1175</v>
      </c>
      <c r="L60" s="1147">
        <v>40</v>
      </c>
      <c r="M60" s="1147">
        <v>60</v>
      </c>
      <c r="N60" s="1147">
        <v>80</v>
      </c>
      <c r="O60" s="2347"/>
      <c r="P60" s="450" t="s">
        <v>1116</v>
      </c>
      <c r="Q60" s="2390"/>
    </row>
    <row r="61" spans="1:17" ht="36.75" customHeight="1" x14ac:dyDescent="0.2">
      <c r="A61" s="80"/>
      <c r="B61" s="81"/>
      <c r="C61" s="84"/>
      <c r="D61" s="45"/>
      <c r="E61" s="438" t="s">
        <v>1176</v>
      </c>
      <c r="F61" s="2459" t="s">
        <v>1177</v>
      </c>
      <c r="G61" s="2460"/>
      <c r="H61" s="2460"/>
      <c r="I61" s="2460"/>
      <c r="J61" s="2461"/>
      <c r="K61" s="1148" t="s">
        <v>1178</v>
      </c>
      <c r="L61" s="1149">
        <v>11</v>
      </c>
      <c r="M61" s="1149">
        <v>11</v>
      </c>
      <c r="N61" s="1149">
        <v>11</v>
      </c>
      <c r="O61" s="2347"/>
      <c r="P61" s="624" t="s">
        <v>1179</v>
      </c>
      <c r="Q61" s="2390"/>
    </row>
    <row r="62" spans="1:17" ht="15.75" customHeight="1" x14ac:dyDescent="0.2">
      <c r="A62" s="80"/>
      <c r="B62" s="81"/>
      <c r="C62" s="84"/>
      <c r="D62" s="45"/>
      <c r="E62" s="1529" t="s">
        <v>1180</v>
      </c>
      <c r="F62" s="1453" t="s">
        <v>1181</v>
      </c>
      <c r="G62" s="666" t="s">
        <v>30</v>
      </c>
      <c r="H62" s="1150">
        <v>626.20000000000005</v>
      </c>
      <c r="I62" s="1150">
        <v>626.20000000000005</v>
      </c>
      <c r="J62" s="1150">
        <v>626.20000000000005</v>
      </c>
      <c r="K62" s="1453" t="s">
        <v>1182</v>
      </c>
      <c r="L62" s="1462">
        <v>193</v>
      </c>
      <c r="M62" s="1462">
        <v>193</v>
      </c>
      <c r="N62" s="1462">
        <v>193</v>
      </c>
      <c r="O62" s="2392"/>
      <c r="P62" s="2005" t="s">
        <v>1183</v>
      </c>
      <c r="Q62" s="2367" t="s">
        <v>1184</v>
      </c>
    </row>
    <row r="63" spans="1:17" ht="15" customHeight="1" x14ac:dyDescent="0.2">
      <c r="A63" s="80"/>
      <c r="B63" s="81"/>
      <c r="C63" s="84"/>
      <c r="D63" s="45"/>
      <c r="E63" s="2347"/>
      <c r="F63" s="1454"/>
      <c r="G63" s="645" t="s">
        <v>107</v>
      </c>
      <c r="H63" s="1151">
        <v>546.20000000000005</v>
      </c>
      <c r="I63" s="1151">
        <v>546.20000000000005</v>
      </c>
      <c r="J63" s="1151">
        <v>546.20000000000005</v>
      </c>
      <c r="K63" s="1454"/>
      <c r="L63" s="2336"/>
      <c r="M63" s="2336"/>
      <c r="N63" s="2336"/>
      <c r="O63" s="2392"/>
      <c r="P63" s="2472"/>
      <c r="Q63" s="2368"/>
    </row>
    <row r="64" spans="1:17" x14ac:dyDescent="0.2">
      <c r="A64" s="80"/>
      <c r="B64" s="81"/>
      <c r="C64" s="84"/>
      <c r="D64" s="45"/>
      <c r="E64" s="2362"/>
      <c r="F64" s="1455"/>
      <c r="G64" s="645" t="s">
        <v>74</v>
      </c>
      <c r="H64" s="1151">
        <v>102.9</v>
      </c>
      <c r="I64" s="1151">
        <v>102.9</v>
      </c>
      <c r="J64" s="1151">
        <v>102.9</v>
      </c>
      <c r="K64" s="1455"/>
      <c r="L64" s="1463"/>
      <c r="M64" s="1463"/>
      <c r="N64" s="1463"/>
      <c r="O64" s="2392"/>
      <c r="P64" s="2472"/>
      <c r="Q64" s="2368"/>
    </row>
    <row r="65" spans="1:17" x14ac:dyDescent="0.2">
      <c r="A65" s="80"/>
      <c r="B65" s="81"/>
      <c r="C65" s="84"/>
      <c r="D65" s="45"/>
      <c r="E65" s="2347" t="s">
        <v>1185</v>
      </c>
      <c r="F65" s="1454" t="s">
        <v>1186</v>
      </c>
      <c r="G65" s="645" t="s">
        <v>30</v>
      </c>
      <c r="H65" s="1151">
        <v>1014.3</v>
      </c>
      <c r="I65" s="1151">
        <v>1014.3</v>
      </c>
      <c r="J65" s="1151">
        <v>1014.3</v>
      </c>
      <c r="K65" s="1454" t="s">
        <v>1182</v>
      </c>
      <c r="L65" s="2336">
        <v>249</v>
      </c>
      <c r="M65" s="2336">
        <v>249</v>
      </c>
      <c r="N65" s="2336">
        <v>249</v>
      </c>
      <c r="O65" s="2392"/>
      <c r="P65" s="2472"/>
      <c r="Q65" s="2368"/>
    </row>
    <row r="66" spans="1:17" x14ac:dyDescent="0.2">
      <c r="A66" s="80"/>
      <c r="B66" s="81"/>
      <c r="C66" s="84"/>
      <c r="D66" s="45"/>
      <c r="E66" s="2347"/>
      <c r="F66" s="1454"/>
      <c r="G66" s="645" t="s">
        <v>107</v>
      </c>
      <c r="H66" s="1151">
        <v>841.4</v>
      </c>
      <c r="I66" s="1151">
        <v>841.4</v>
      </c>
      <c r="J66" s="1151">
        <v>841.4</v>
      </c>
      <c r="K66" s="1454"/>
      <c r="L66" s="2336"/>
      <c r="M66" s="2336"/>
      <c r="N66" s="2336"/>
      <c r="O66" s="2392"/>
      <c r="P66" s="2472"/>
      <c r="Q66" s="2368"/>
    </row>
    <row r="67" spans="1:17" x14ac:dyDescent="0.2">
      <c r="A67" s="80"/>
      <c r="B67" s="81"/>
      <c r="C67" s="84"/>
      <c r="D67" s="45"/>
      <c r="E67" s="2362"/>
      <c r="F67" s="1455"/>
      <c r="G67" s="645" t="s">
        <v>74</v>
      </c>
      <c r="H67" s="1151">
        <v>109.2</v>
      </c>
      <c r="I67" s="1151">
        <v>109.2</v>
      </c>
      <c r="J67" s="1151">
        <v>109.2</v>
      </c>
      <c r="K67" s="1455"/>
      <c r="L67" s="1463"/>
      <c r="M67" s="1463"/>
      <c r="N67" s="1463"/>
      <c r="O67" s="2392"/>
      <c r="P67" s="2472"/>
      <c r="Q67" s="2368"/>
    </row>
    <row r="68" spans="1:17" ht="31.15" customHeight="1" x14ac:dyDescent="0.2">
      <c r="A68" s="80"/>
      <c r="B68" s="81"/>
      <c r="C68" s="84"/>
      <c r="D68" s="45"/>
      <c r="E68" s="278" t="s">
        <v>1187</v>
      </c>
      <c r="F68" s="404" t="s">
        <v>1188</v>
      </c>
      <c r="G68" s="645" t="s">
        <v>107</v>
      </c>
      <c r="H68" s="1151">
        <v>115.64</v>
      </c>
      <c r="I68" s="1151">
        <v>115.64</v>
      </c>
      <c r="J68" s="1151">
        <v>115.64</v>
      </c>
      <c r="K68" s="645" t="s">
        <v>1182</v>
      </c>
      <c r="L68" s="663">
        <v>30</v>
      </c>
      <c r="M68" s="663">
        <v>30</v>
      </c>
      <c r="N68" s="663">
        <v>30</v>
      </c>
      <c r="O68" s="2392"/>
      <c r="P68" s="2472"/>
      <c r="Q68" s="2368"/>
    </row>
    <row r="69" spans="1:17" x14ac:dyDescent="0.2">
      <c r="A69" s="80"/>
      <c r="B69" s="81"/>
      <c r="C69" s="84"/>
      <c r="D69" s="45"/>
      <c r="E69" s="2347" t="s">
        <v>1189</v>
      </c>
      <c r="F69" s="1454" t="s">
        <v>1190</v>
      </c>
      <c r="G69" s="645" t="s">
        <v>30</v>
      </c>
      <c r="H69" s="1151">
        <v>409.7</v>
      </c>
      <c r="I69" s="1151">
        <v>409.7</v>
      </c>
      <c r="J69" s="1151">
        <v>409.7</v>
      </c>
      <c r="K69" s="1454" t="s">
        <v>1182</v>
      </c>
      <c r="L69" s="2336">
        <v>352</v>
      </c>
      <c r="M69" s="2336">
        <v>352</v>
      </c>
      <c r="N69" s="2336">
        <v>352</v>
      </c>
      <c r="O69" s="2392"/>
      <c r="P69" s="2472"/>
      <c r="Q69" s="2368"/>
    </row>
    <row r="70" spans="1:17" ht="19.5" customHeight="1" x14ac:dyDescent="0.2">
      <c r="A70" s="80"/>
      <c r="B70" s="81"/>
      <c r="C70" s="84"/>
      <c r="D70" s="45"/>
      <c r="E70" s="2347"/>
      <c r="F70" s="1454"/>
      <c r="G70" s="645" t="s">
        <v>107</v>
      </c>
      <c r="H70" s="1151">
        <v>1315.9</v>
      </c>
      <c r="I70" s="1151">
        <v>1315.9</v>
      </c>
      <c r="J70" s="1151">
        <v>1315.9</v>
      </c>
      <c r="K70" s="1454"/>
      <c r="L70" s="2336"/>
      <c r="M70" s="2336"/>
      <c r="N70" s="2336"/>
      <c r="O70" s="2392"/>
      <c r="P70" s="2472"/>
      <c r="Q70" s="2368"/>
    </row>
    <row r="71" spans="1:17" ht="25.5" customHeight="1" x14ac:dyDescent="0.2">
      <c r="A71" s="80"/>
      <c r="B71" s="81"/>
      <c r="C71" s="84"/>
      <c r="D71" s="45"/>
      <c r="E71" s="2362"/>
      <c r="F71" s="1455"/>
      <c r="G71" s="645" t="s">
        <v>74</v>
      </c>
      <c r="H71" s="1151">
        <v>1.3</v>
      </c>
      <c r="I71" s="1151">
        <v>1.3</v>
      </c>
      <c r="J71" s="1151">
        <v>1.3</v>
      </c>
      <c r="K71" s="1455"/>
      <c r="L71" s="1463"/>
      <c r="M71" s="1463"/>
      <c r="N71" s="1463"/>
      <c r="O71" s="2392"/>
      <c r="P71" s="2472"/>
      <c r="Q71" s="2368"/>
    </row>
    <row r="72" spans="1:17" x14ac:dyDescent="0.2">
      <c r="A72" s="80"/>
      <c r="B72" s="81"/>
      <c r="C72" s="84"/>
      <c r="D72" s="45"/>
      <c r="E72" s="2347" t="s">
        <v>1191</v>
      </c>
      <c r="F72" s="1454" t="s">
        <v>1192</v>
      </c>
      <c r="G72" s="645" t="s">
        <v>30</v>
      </c>
      <c r="H72" s="1151">
        <v>484.7</v>
      </c>
      <c r="I72" s="1151">
        <v>484.7</v>
      </c>
      <c r="J72" s="1151">
        <v>484.7</v>
      </c>
      <c r="K72" s="1454" t="s">
        <v>1182</v>
      </c>
      <c r="L72" s="2336">
        <v>217</v>
      </c>
      <c r="M72" s="2336">
        <v>217</v>
      </c>
      <c r="N72" s="2336">
        <v>217</v>
      </c>
      <c r="O72" s="2392"/>
      <c r="P72" s="2472"/>
      <c r="Q72" s="2368"/>
    </row>
    <row r="73" spans="1:17" x14ac:dyDescent="0.2">
      <c r="A73" s="80"/>
      <c r="B73" s="81"/>
      <c r="C73" s="84"/>
      <c r="D73" s="45"/>
      <c r="E73" s="2362"/>
      <c r="F73" s="1455"/>
      <c r="G73" s="645" t="s">
        <v>107</v>
      </c>
      <c r="H73" s="1151">
        <v>1000</v>
      </c>
      <c r="I73" s="1151">
        <v>1000</v>
      </c>
      <c r="J73" s="1151">
        <v>1000</v>
      </c>
      <c r="K73" s="1455"/>
      <c r="L73" s="1463"/>
      <c r="M73" s="1463"/>
      <c r="N73" s="2336"/>
      <c r="O73" s="2392"/>
      <c r="P73" s="2472"/>
      <c r="Q73" s="2368"/>
    </row>
    <row r="74" spans="1:17" x14ac:dyDescent="0.2">
      <c r="A74" s="80"/>
      <c r="B74" s="81"/>
      <c r="C74" s="84"/>
      <c r="D74" s="45"/>
      <c r="E74" s="2347" t="s">
        <v>1193</v>
      </c>
      <c r="F74" s="1454" t="s">
        <v>1194</v>
      </c>
      <c r="G74" s="645" t="s">
        <v>30</v>
      </c>
      <c r="H74" s="1151">
        <v>615.5</v>
      </c>
      <c r="I74" s="1151">
        <v>615.5</v>
      </c>
      <c r="J74" s="1151">
        <v>615.5</v>
      </c>
      <c r="K74" s="1454" t="s">
        <v>1182</v>
      </c>
      <c r="L74" s="2336">
        <v>228</v>
      </c>
      <c r="M74" s="2363">
        <v>228</v>
      </c>
      <c r="N74" s="2352">
        <v>228</v>
      </c>
      <c r="O74" s="2393"/>
      <c r="P74" s="2472"/>
      <c r="Q74" s="2368"/>
    </row>
    <row r="75" spans="1:17" x14ac:dyDescent="0.2">
      <c r="A75" s="80"/>
      <c r="B75" s="81"/>
      <c r="C75" s="84"/>
      <c r="D75" s="45"/>
      <c r="E75" s="2347"/>
      <c r="F75" s="1454"/>
      <c r="G75" s="645" t="s">
        <v>107</v>
      </c>
      <c r="H75" s="1151">
        <v>1472.9</v>
      </c>
      <c r="I75" s="1151">
        <v>1472.9</v>
      </c>
      <c r="J75" s="1151">
        <v>1472.9</v>
      </c>
      <c r="K75" s="1454"/>
      <c r="L75" s="2336"/>
      <c r="M75" s="2363"/>
      <c r="N75" s="2352"/>
      <c r="O75" s="2393"/>
      <c r="P75" s="2472"/>
      <c r="Q75" s="2368"/>
    </row>
    <row r="76" spans="1:17" x14ac:dyDescent="0.2">
      <c r="A76" s="80"/>
      <c r="B76" s="81"/>
      <c r="C76" s="84"/>
      <c r="D76" s="45"/>
      <c r="E76" s="2362"/>
      <c r="F76" s="1455"/>
      <c r="G76" s="645" t="s">
        <v>74</v>
      </c>
      <c r="H76" s="1151">
        <v>8.4</v>
      </c>
      <c r="I76" s="1151">
        <v>8.4</v>
      </c>
      <c r="J76" s="1151">
        <v>8.4</v>
      </c>
      <c r="K76" s="1455"/>
      <c r="L76" s="1463"/>
      <c r="M76" s="2364"/>
      <c r="N76" s="2352"/>
      <c r="O76" s="2393"/>
      <c r="P76" s="2472"/>
      <c r="Q76" s="2368"/>
    </row>
    <row r="77" spans="1:17" x14ac:dyDescent="0.2">
      <c r="A77" s="80"/>
      <c r="B77" s="81"/>
      <c r="C77" s="84"/>
      <c r="D77" s="45"/>
      <c r="E77" s="2347" t="s">
        <v>1195</v>
      </c>
      <c r="F77" s="1454" t="s">
        <v>1196</v>
      </c>
      <c r="G77" s="645" t="s">
        <v>30</v>
      </c>
      <c r="H77" s="1151">
        <v>444.2</v>
      </c>
      <c r="I77" s="1151">
        <v>444.2</v>
      </c>
      <c r="J77" s="1151">
        <v>444.2</v>
      </c>
      <c r="K77" s="1454" t="s">
        <v>1182</v>
      </c>
      <c r="L77" s="2336">
        <v>338</v>
      </c>
      <c r="M77" s="2336">
        <v>338</v>
      </c>
      <c r="N77" s="2336">
        <v>338</v>
      </c>
      <c r="O77" s="2392"/>
      <c r="P77" s="2472"/>
      <c r="Q77" s="2368"/>
    </row>
    <row r="78" spans="1:17" x14ac:dyDescent="0.2">
      <c r="A78" s="80"/>
      <c r="B78" s="81"/>
      <c r="C78" s="84"/>
      <c r="D78" s="45"/>
      <c r="E78" s="2347"/>
      <c r="F78" s="1454"/>
      <c r="G78" s="645" t="s">
        <v>107</v>
      </c>
      <c r="H78" s="1151">
        <v>111.5</v>
      </c>
      <c r="I78" s="1151">
        <v>111.5</v>
      </c>
      <c r="J78" s="1151">
        <v>111.5</v>
      </c>
      <c r="K78" s="1454"/>
      <c r="L78" s="2336"/>
      <c r="M78" s="2336"/>
      <c r="N78" s="2336"/>
      <c r="O78" s="2392"/>
      <c r="P78" s="2472"/>
      <c r="Q78" s="2368"/>
    </row>
    <row r="79" spans="1:17" x14ac:dyDescent="0.2">
      <c r="A79" s="80"/>
      <c r="B79" s="81"/>
      <c r="C79" s="84"/>
      <c r="D79" s="45"/>
      <c r="E79" s="2362"/>
      <c r="F79" s="1455"/>
      <c r="G79" s="645" t="s">
        <v>74</v>
      </c>
      <c r="H79" s="1151">
        <v>0</v>
      </c>
      <c r="I79" s="1151">
        <v>0</v>
      </c>
      <c r="J79" s="1151">
        <v>0</v>
      </c>
      <c r="K79" s="1455"/>
      <c r="L79" s="1463"/>
      <c r="M79" s="1463"/>
      <c r="N79" s="1463"/>
      <c r="O79" s="2392"/>
      <c r="P79" s="2472"/>
      <c r="Q79" s="2368"/>
    </row>
    <row r="80" spans="1:17" x14ac:dyDescent="0.2">
      <c r="A80" s="80"/>
      <c r="B80" s="81"/>
      <c r="C80" s="84"/>
      <c r="D80" s="45"/>
      <c r="E80" s="2347" t="s">
        <v>1197</v>
      </c>
      <c r="F80" s="1454" t="s">
        <v>1198</v>
      </c>
      <c r="G80" s="645" t="s">
        <v>30</v>
      </c>
      <c r="H80" s="1151">
        <v>598.29999999999995</v>
      </c>
      <c r="I80" s="1151">
        <v>598.29999999999995</v>
      </c>
      <c r="J80" s="1151">
        <v>598.29999999999995</v>
      </c>
      <c r="K80" s="1454" t="s">
        <v>1182</v>
      </c>
      <c r="L80" s="2336">
        <v>339</v>
      </c>
      <c r="M80" s="2336">
        <v>339</v>
      </c>
      <c r="N80" s="2336">
        <v>339</v>
      </c>
      <c r="O80" s="2392"/>
      <c r="P80" s="2472"/>
      <c r="Q80" s="2368"/>
    </row>
    <row r="81" spans="1:17" x14ac:dyDescent="0.2">
      <c r="A81" s="80"/>
      <c r="B81" s="81"/>
      <c r="C81" s="84"/>
      <c r="D81" s="45"/>
      <c r="E81" s="2347"/>
      <c r="F81" s="1454"/>
      <c r="G81" s="645" t="s">
        <v>107</v>
      </c>
      <c r="H81" s="1151">
        <v>963.4</v>
      </c>
      <c r="I81" s="1151">
        <v>963.4</v>
      </c>
      <c r="J81" s="1151">
        <v>963.4</v>
      </c>
      <c r="K81" s="1454"/>
      <c r="L81" s="2336"/>
      <c r="M81" s="2336"/>
      <c r="N81" s="2336"/>
      <c r="O81" s="2392"/>
      <c r="P81" s="2472"/>
      <c r="Q81" s="2368"/>
    </row>
    <row r="82" spans="1:17" x14ac:dyDescent="0.2">
      <c r="A82" s="80"/>
      <c r="B82" s="81"/>
      <c r="C82" s="84"/>
      <c r="D82" s="45"/>
      <c r="E82" s="2362"/>
      <c r="F82" s="1455"/>
      <c r="G82" s="645" t="s">
        <v>74</v>
      </c>
      <c r="H82" s="1151">
        <v>7.7</v>
      </c>
      <c r="I82" s="1151">
        <v>7.7</v>
      </c>
      <c r="J82" s="1151">
        <v>7.7</v>
      </c>
      <c r="K82" s="1454"/>
      <c r="L82" s="2336"/>
      <c r="M82" s="2336"/>
      <c r="N82" s="2336"/>
      <c r="O82" s="2392"/>
      <c r="P82" s="2472"/>
      <c r="Q82" s="2368"/>
    </row>
    <row r="83" spans="1:17" x14ac:dyDescent="0.2">
      <c r="A83" s="80"/>
      <c r="B83" s="81"/>
      <c r="C83" s="84"/>
      <c r="D83" s="45"/>
      <c r="E83" s="2347" t="s">
        <v>1199</v>
      </c>
      <c r="F83" s="2347" t="s">
        <v>1200</v>
      </c>
      <c r="G83" s="404" t="s">
        <v>30</v>
      </c>
      <c r="H83" s="1152">
        <v>629.1</v>
      </c>
      <c r="I83" s="1152">
        <v>629.1</v>
      </c>
      <c r="J83" s="1153">
        <v>629.1</v>
      </c>
      <c r="K83" s="2087" t="s">
        <v>1182</v>
      </c>
      <c r="L83" s="2352">
        <v>356</v>
      </c>
      <c r="M83" s="2352">
        <v>356</v>
      </c>
      <c r="N83" s="2352">
        <v>356</v>
      </c>
      <c r="O83" s="2393"/>
      <c r="P83" s="2472"/>
      <c r="Q83" s="2368"/>
    </row>
    <row r="84" spans="1:17" x14ac:dyDescent="0.2">
      <c r="A84" s="80"/>
      <c r="B84" s="81"/>
      <c r="C84" s="84"/>
      <c r="D84" s="45"/>
      <c r="E84" s="2347"/>
      <c r="F84" s="2347"/>
      <c r="G84" s="404" t="s">
        <v>107</v>
      </c>
      <c r="H84" s="1152">
        <v>18.2</v>
      </c>
      <c r="I84" s="1152">
        <v>18.2</v>
      </c>
      <c r="J84" s="1153">
        <v>18.2</v>
      </c>
      <c r="K84" s="2087"/>
      <c r="L84" s="2352"/>
      <c r="M84" s="2352"/>
      <c r="N84" s="2352"/>
      <c r="O84" s="2393"/>
      <c r="P84" s="2472"/>
      <c r="Q84" s="2368"/>
    </row>
    <row r="85" spans="1:17" x14ac:dyDescent="0.2">
      <c r="A85" s="80"/>
      <c r="B85" s="81"/>
      <c r="C85" s="84"/>
      <c r="D85" s="45"/>
      <c r="E85" s="2347"/>
      <c r="F85" s="2347"/>
      <c r="G85" s="404" t="s">
        <v>74</v>
      </c>
      <c r="H85" s="1152">
        <v>24.1</v>
      </c>
      <c r="I85" s="1152">
        <v>24.1</v>
      </c>
      <c r="J85" s="1153">
        <v>24.1</v>
      </c>
      <c r="K85" s="2087"/>
      <c r="L85" s="2352"/>
      <c r="M85" s="2352"/>
      <c r="N85" s="2352"/>
      <c r="O85" s="2393"/>
      <c r="P85" s="2472"/>
      <c r="Q85" s="2368"/>
    </row>
    <row r="86" spans="1:17" x14ac:dyDescent="0.2">
      <c r="A86" s="80"/>
      <c r="B86" s="81"/>
      <c r="C86" s="84"/>
      <c r="D86" s="45"/>
      <c r="E86" s="2362"/>
      <c r="F86" s="1509"/>
      <c r="G86" s="404" t="s">
        <v>40</v>
      </c>
      <c r="H86" s="1152">
        <v>0</v>
      </c>
      <c r="I86" s="1152">
        <v>0</v>
      </c>
      <c r="J86" s="1153">
        <v>0</v>
      </c>
      <c r="K86" s="2087"/>
      <c r="L86" s="2352"/>
      <c r="M86" s="2352"/>
      <c r="N86" s="2352"/>
      <c r="O86" s="2393"/>
      <c r="P86" s="2472"/>
      <c r="Q86" s="2368"/>
    </row>
    <row r="87" spans="1:17" x14ac:dyDescent="0.2">
      <c r="A87" s="80"/>
      <c r="B87" s="81"/>
      <c r="C87" s="84"/>
      <c r="D87" s="45"/>
      <c r="E87" s="2347" t="s">
        <v>1201</v>
      </c>
      <c r="F87" s="2347" t="s">
        <v>1202</v>
      </c>
      <c r="G87" s="404" t="s">
        <v>30</v>
      </c>
      <c r="H87" s="1152">
        <v>506.4</v>
      </c>
      <c r="I87" s="1152">
        <v>506.4</v>
      </c>
      <c r="J87" s="1152">
        <v>506.4</v>
      </c>
      <c r="K87" s="2348" t="s">
        <v>1182</v>
      </c>
      <c r="L87" s="2469">
        <v>307</v>
      </c>
      <c r="M87" s="2469">
        <v>307</v>
      </c>
      <c r="N87" s="2470">
        <v>307</v>
      </c>
      <c r="O87" s="2392"/>
      <c r="P87" s="2472"/>
      <c r="Q87" s="2368"/>
    </row>
    <row r="88" spans="1:17" x14ac:dyDescent="0.2">
      <c r="A88" s="80"/>
      <c r="B88" s="81"/>
      <c r="C88" s="84"/>
      <c r="D88" s="45"/>
      <c r="E88" s="2347"/>
      <c r="F88" s="2347"/>
      <c r="G88" s="404" t="s">
        <v>107</v>
      </c>
      <c r="H88" s="1152">
        <v>23</v>
      </c>
      <c r="I88" s="1152">
        <v>23</v>
      </c>
      <c r="J88" s="1154">
        <v>23</v>
      </c>
      <c r="K88" s="2349"/>
      <c r="L88" s="2352"/>
      <c r="M88" s="2352"/>
      <c r="N88" s="2470"/>
      <c r="O88" s="2392"/>
      <c r="P88" s="2472"/>
      <c r="Q88" s="2368"/>
    </row>
    <row r="89" spans="1:17" x14ac:dyDescent="0.2">
      <c r="A89" s="80"/>
      <c r="B89" s="81"/>
      <c r="C89" s="84"/>
      <c r="D89" s="45"/>
      <c r="E89" s="2362"/>
      <c r="F89" s="1509"/>
      <c r="G89" s="404" t="s">
        <v>74</v>
      </c>
      <c r="H89" s="1152">
        <v>28.6</v>
      </c>
      <c r="I89" s="1153">
        <v>28.6</v>
      </c>
      <c r="J89" s="1155">
        <v>28.6</v>
      </c>
      <c r="K89" s="2349"/>
      <c r="L89" s="2352"/>
      <c r="M89" s="2352"/>
      <c r="N89" s="1536"/>
      <c r="O89" s="2392"/>
      <c r="P89" s="2472"/>
      <c r="Q89" s="2368"/>
    </row>
    <row r="90" spans="1:17" ht="34.5" customHeight="1" x14ac:dyDescent="0.25">
      <c r="A90" s="80"/>
      <c r="B90" s="81"/>
      <c r="C90" s="84"/>
      <c r="D90" s="45"/>
      <c r="E90" s="278" t="s">
        <v>1203</v>
      </c>
      <c r="F90" s="645" t="s">
        <v>1204</v>
      </c>
      <c r="G90" s="645" t="s">
        <v>30</v>
      </c>
      <c r="H90" s="663">
        <v>13</v>
      </c>
      <c r="I90" s="663">
        <v>14</v>
      </c>
      <c r="J90" s="663">
        <v>15</v>
      </c>
      <c r="K90" s="645" t="s">
        <v>1205</v>
      </c>
      <c r="L90" s="663">
        <v>2</v>
      </c>
      <c r="M90" s="663">
        <v>2</v>
      </c>
      <c r="N90" s="663">
        <v>2</v>
      </c>
      <c r="O90" s="2392"/>
      <c r="P90" s="2472"/>
      <c r="Q90" s="2369"/>
    </row>
    <row r="91" spans="1:17" ht="26.25" customHeight="1" x14ac:dyDescent="0.2">
      <c r="A91" s="80"/>
      <c r="B91" s="81"/>
      <c r="C91" s="84"/>
      <c r="D91" s="45"/>
      <c r="E91" s="278" t="s">
        <v>1206</v>
      </c>
      <c r="F91" s="645" t="s">
        <v>1207</v>
      </c>
      <c r="G91" s="645" t="s">
        <v>107</v>
      </c>
      <c r="H91" s="663">
        <v>5.5</v>
      </c>
      <c r="I91" s="663">
        <v>5</v>
      </c>
      <c r="J91" s="663">
        <v>5.5</v>
      </c>
      <c r="K91" s="668" t="s">
        <v>1208</v>
      </c>
      <c r="L91" s="669">
        <v>21</v>
      </c>
      <c r="M91" s="669">
        <v>21</v>
      </c>
      <c r="N91" s="669">
        <v>21</v>
      </c>
      <c r="O91" s="2392"/>
      <c r="P91" s="451" t="s">
        <v>1148</v>
      </c>
      <c r="Q91" s="623" t="s">
        <v>855</v>
      </c>
    </row>
    <row r="92" spans="1:17" ht="38.25" customHeight="1" x14ac:dyDescent="0.2">
      <c r="A92" s="80"/>
      <c r="B92" s="81"/>
      <c r="C92" s="84"/>
      <c r="D92" s="45"/>
      <c r="E92" s="278" t="s">
        <v>1209</v>
      </c>
      <c r="F92" s="645" t="s">
        <v>1210</v>
      </c>
      <c r="G92" s="645" t="s">
        <v>30</v>
      </c>
      <c r="H92" s="913">
        <v>2.9</v>
      </c>
      <c r="I92" s="913">
        <v>2.9</v>
      </c>
      <c r="J92" s="913">
        <v>2.9</v>
      </c>
      <c r="K92" s="668" t="s">
        <v>1211</v>
      </c>
      <c r="L92" s="669">
        <v>1</v>
      </c>
      <c r="M92" s="669">
        <v>1</v>
      </c>
      <c r="N92" s="669">
        <v>1</v>
      </c>
      <c r="O92" s="2392"/>
      <c r="P92" s="897" t="s">
        <v>1129</v>
      </c>
      <c r="Q92" s="623"/>
    </row>
    <row r="93" spans="1:17" ht="78" customHeight="1" x14ac:dyDescent="0.25">
      <c r="A93" s="80"/>
      <c r="B93" s="81"/>
      <c r="C93" s="84"/>
      <c r="D93" s="45"/>
      <c r="E93" s="278" t="s">
        <v>1212</v>
      </c>
      <c r="F93" s="645" t="s">
        <v>1213</v>
      </c>
      <c r="G93" s="645" t="s">
        <v>30</v>
      </c>
      <c r="H93" s="663">
        <v>2</v>
      </c>
      <c r="I93" s="663">
        <v>2</v>
      </c>
      <c r="J93" s="663">
        <v>2</v>
      </c>
      <c r="K93" s="670" t="s">
        <v>1214</v>
      </c>
      <c r="L93" s="669">
        <v>35</v>
      </c>
      <c r="M93" s="669">
        <v>35</v>
      </c>
      <c r="N93" s="669">
        <v>35</v>
      </c>
      <c r="O93" s="2392"/>
      <c r="P93" s="896" t="s">
        <v>1215</v>
      </c>
      <c r="Q93" s="945" t="s">
        <v>1137</v>
      </c>
    </row>
    <row r="94" spans="1:17" x14ac:dyDescent="0.25">
      <c r="A94" s="80"/>
      <c r="B94" s="81"/>
      <c r="C94" s="84"/>
      <c r="D94" s="2345" t="s">
        <v>1216</v>
      </c>
      <c r="E94" s="2346"/>
      <c r="F94" s="2346"/>
      <c r="G94" s="2346"/>
      <c r="H94" s="539">
        <f>SUM(H46:H93)</f>
        <v>13213.44</v>
      </c>
      <c r="I94" s="539">
        <f>SUM(I46:I93)</f>
        <v>12691.04</v>
      </c>
      <c r="J94" s="539">
        <f>SUM(J46:J93)</f>
        <v>12327.140000000001</v>
      </c>
      <c r="K94" s="538"/>
      <c r="L94" s="373"/>
      <c r="M94" s="373"/>
      <c r="N94" s="373"/>
      <c r="O94" s="373"/>
      <c r="P94" s="2339"/>
      <c r="Q94" s="2340"/>
    </row>
    <row r="95" spans="1:17" ht="18.75" customHeight="1" x14ac:dyDescent="0.25">
      <c r="A95" s="80"/>
      <c r="B95" s="81"/>
      <c r="C95" s="84"/>
      <c r="D95" s="2341" t="s">
        <v>1217</v>
      </c>
      <c r="E95" s="2342"/>
      <c r="F95" s="2342"/>
      <c r="G95" s="2342"/>
      <c r="H95" s="2343"/>
      <c r="I95" s="2343"/>
      <c r="J95" s="2343"/>
      <c r="K95" s="2343"/>
      <c r="L95" s="2342"/>
      <c r="M95" s="2342"/>
      <c r="N95" s="2342"/>
      <c r="O95" s="2342"/>
      <c r="P95" s="2342"/>
      <c r="Q95" s="2344"/>
    </row>
    <row r="96" spans="1:17" ht="46.5" customHeight="1" x14ac:dyDescent="0.25">
      <c r="A96" s="80"/>
      <c r="B96" s="81"/>
      <c r="C96" s="84"/>
      <c r="D96" s="625"/>
      <c r="E96" s="2376" t="s">
        <v>1218</v>
      </c>
      <c r="F96" s="2378" t="s">
        <v>1219</v>
      </c>
      <c r="G96" s="1453" t="s">
        <v>107</v>
      </c>
      <c r="H96" s="1462">
        <v>42.5</v>
      </c>
      <c r="I96" s="1462">
        <v>42.5</v>
      </c>
      <c r="J96" s="1462">
        <v>45.5</v>
      </c>
      <c r="K96" s="666" t="s">
        <v>1220</v>
      </c>
      <c r="L96" s="671">
        <v>300</v>
      </c>
      <c r="M96" s="671">
        <v>300</v>
      </c>
      <c r="N96" s="824">
        <v>300</v>
      </c>
      <c r="O96" s="2370" t="s">
        <v>1221</v>
      </c>
      <c r="P96" s="1456" t="s">
        <v>1222</v>
      </c>
      <c r="Q96" s="2371" t="s">
        <v>1223</v>
      </c>
    </row>
    <row r="97" spans="1:17" ht="52.5" customHeight="1" x14ac:dyDescent="0.25">
      <c r="A97" s="80"/>
      <c r="B97" s="81"/>
      <c r="C97" s="84"/>
      <c r="D97" s="625"/>
      <c r="E97" s="2377"/>
      <c r="F97" s="2379"/>
      <c r="G97" s="1454"/>
      <c r="H97" s="2336"/>
      <c r="I97" s="2336"/>
      <c r="J97" s="2336"/>
      <c r="K97" s="645" t="s">
        <v>1224</v>
      </c>
      <c r="L97" s="663">
        <v>400</v>
      </c>
      <c r="M97" s="663">
        <v>400</v>
      </c>
      <c r="N97" s="825">
        <v>400</v>
      </c>
      <c r="O97" s="2370"/>
      <c r="P97" s="2337"/>
      <c r="Q97" s="2372"/>
    </row>
    <row r="98" spans="1:17" ht="42.75" customHeight="1" x14ac:dyDescent="0.25">
      <c r="A98" s="80"/>
      <c r="B98" s="81"/>
      <c r="C98" s="84"/>
      <c r="D98" s="625"/>
      <c r="E98" s="2377"/>
      <c r="F98" s="2379"/>
      <c r="G98" s="1455"/>
      <c r="H98" s="1463"/>
      <c r="I98" s="1463"/>
      <c r="J98" s="1463"/>
      <c r="K98" s="645" t="s">
        <v>1225</v>
      </c>
      <c r="L98" s="663">
        <v>200</v>
      </c>
      <c r="M98" s="663">
        <v>200</v>
      </c>
      <c r="N98" s="825">
        <v>200</v>
      </c>
      <c r="O98" s="2370"/>
      <c r="P98" s="2338"/>
      <c r="Q98" s="2372"/>
    </row>
    <row r="99" spans="1:17" ht="24" customHeight="1" x14ac:dyDescent="0.25">
      <c r="A99" s="80"/>
      <c r="B99" s="81"/>
      <c r="C99" s="84"/>
      <c r="D99" s="625"/>
      <c r="E99" s="2382" t="s">
        <v>1226</v>
      </c>
      <c r="F99" s="2354" t="s">
        <v>1227</v>
      </c>
      <c r="G99" s="2381" t="s">
        <v>30</v>
      </c>
      <c r="H99" s="1480">
        <v>10</v>
      </c>
      <c r="I99" s="1480">
        <v>10</v>
      </c>
      <c r="J99" s="1480">
        <v>10</v>
      </c>
      <c r="K99" s="645" t="s">
        <v>1228</v>
      </c>
      <c r="L99" s="669">
        <v>170</v>
      </c>
      <c r="M99" s="669">
        <v>180</v>
      </c>
      <c r="N99" s="826">
        <v>190</v>
      </c>
      <c r="O99" s="2370"/>
      <c r="P99" s="2373" t="s">
        <v>1215</v>
      </c>
      <c r="Q99" s="1484" t="s">
        <v>1137</v>
      </c>
    </row>
    <row r="100" spans="1:17" ht="26.45" customHeight="1" x14ac:dyDescent="0.25">
      <c r="A100" s="80"/>
      <c r="B100" s="81"/>
      <c r="C100" s="84"/>
      <c r="D100" s="625"/>
      <c r="E100" s="2382"/>
      <c r="F100" s="2354"/>
      <c r="G100" s="2381"/>
      <c r="H100" s="1480"/>
      <c r="I100" s="1480"/>
      <c r="J100" s="1480"/>
      <c r="K100" s="645" t="s">
        <v>1229</v>
      </c>
      <c r="L100" s="669">
        <v>70</v>
      </c>
      <c r="M100" s="669">
        <v>75</v>
      </c>
      <c r="N100" s="826">
        <v>80</v>
      </c>
      <c r="O100" s="2370"/>
      <c r="P100" s="2374"/>
      <c r="Q100" s="1484"/>
    </row>
    <row r="101" spans="1:17" ht="24.95" customHeight="1" x14ac:dyDescent="0.25">
      <c r="A101" s="80"/>
      <c r="B101" s="81"/>
      <c r="C101" s="84"/>
      <c r="D101" s="625"/>
      <c r="E101" s="2382"/>
      <c r="F101" s="2354"/>
      <c r="G101" s="2381"/>
      <c r="H101" s="1480"/>
      <c r="I101" s="1480"/>
      <c r="J101" s="1480"/>
      <c r="K101" s="664" t="s">
        <v>1230</v>
      </c>
      <c r="L101" s="820">
        <v>3</v>
      </c>
      <c r="M101" s="820">
        <v>3</v>
      </c>
      <c r="N101" s="822">
        <v>3</v>
      </c>
      <c r="O101" s="2370"/>
      <c r="P101" s="2374"/>
      <c r="Q101" s="1484"/>
    </row>
    <row r="102" spans="1:17" ht="26.45" customHeight="1" x14ac:dyDescent="0.25">
      <c r="A102" s="80"/>
      <c r="B102" s="81"/>
      <c r="C102" s="84"/>
      <c r="D102" s="625"/>
      <c r="E102" s="2382"/>
      <c r="F102" s="2354"/>
      <c r="G102" s="2381"/>
      <c r="H102" s="1480"/>
      <c r="I102" s="1480"/>
      <c r="J102" s="1480"/>
      <c r="K102" s="837" t="s">
        <v>1230</v>
      </c>
      <c r="L102" s="821">
        <v>3</v>
      </c>
      <c r="M102" s="821">
        <v>3</v>
      </c>
      <c r="N102" s="827">
        <v>3</v>
      </c>
      <c r="O102" s="2370"/>
      <c r="P102" s="2374"/>
      <c r="Q102" s="1484"/>
    </row>
    <row r="103" spans="1:17" ht="30.6" customHeight="1" x14ac:dyDescent="0.25">
      <c r="A103" s="80"/>
      <c r="B103" s="81"/>
      <c r="C103" s="84"/>
      <c r="D103" s="625"/>
      <c r="E103" s="2365" t="s">
        <v>1231</v>
      </c>
      <c r="F103" s="2353" t="s">
        <v>1232</v>
      </c>
      <c r="G103" s="645" t="s">
        <v>107</v>
      </c>
      <c r="H103" s="1144">
        <v>104.2</v>
      </c>
      <c r="I103" s="1144">
        <v>104.2</v>
      </c>
      <c r="J103" s="1144">
        <v>104.2</v>
      </c>
      <c r="K103" s="648" t="s">
        <v>1233</v>
      </c>
      <c r="L103" s="672">
        <v>40</v>
      </c>
      <c r="M103" s="672">
        <v>40</v>
      </c>
      <c r="N103" s="828">
        <v>40</v>
      </c>
      <c r="O103" s="2370"/>
      <c r="P103" s="2374"/>
      <c r="Q103" s="1484"/>
    </row>
    <row r="104" spans="1:17" ht="18.95" customHeight="1" x14ac:dyDescent="0.25">
      <c r="A104" s="80"/>
      <c r="B104" s="81"/>
      <c r="C104" s="84"/>
      <c r="D104" s="625"/>
      <c r="E104" s="2366"/>
      <c r="F104" s="2354"/>
      <c r="G104" s="823" t="s">
        <v>30</v>
      </c>
      <c r="H104" s="1145">
        <v>257.7</v>
      </c>
      <c r="I104" s="1145">
        <v>257.7</v>
      </c>
      <c r="J104" s="1145">
        <v>257.7</v>
      </c>
      <c r="K104" s="2333" t="s">
        <v>1234</v>
      </c>
      <c r="L104" s="2334">
        <v>1200</v>
      </c>
      <c r="M104" s="2334">
        <v>1200</v>
      </c>
      <c r="N104" s="2335">
        <v>1200</v>
      </c>
      <c r="O104" s="2370"/>
      <c r="P104" s="2374"/>
      <c r="Q104" s="1484"/>
    </row>
    <row r="105" spans="1:17" ht="18.95" customHeight="1" x14ac:dyDescent="0.25">
      <c r="A105" s="80"/>
      <c r="B105" s="81"/>
      <c r="C105" s="84"/>
      <c r="D105" s="625"/>
      <c r="E105" s="2366"/>
      <c r="F105" s="2354"/>
      <c r="G105" s="823" t="s">
        <v>74</v>
      </c>
      <c r="H105" s="1146">
        <v>20.7</v>
      </c>
      <c r="I105" s="1146">
        <v>20.7</v>
      </c>
      <c r="J105" s="1146">
        <v>20.7</v>
      </c>
      <c r="K105" s="2333"/>
      <c r="L105" s="2334"/>
      <c r="M105" s="2334"/>
      <c r="N105" s="2335"/>
      <c r="O105" s="2370"/>
      <c r="P105" s="2375"/>
      <c r="Q105" s="1484"/>
    </row>
    <row r="106" spans="1:17" x14ac:dyDescent="0.25">
      <c r="A106" s="80"/>
      <c r="B106" s="81"/>
      <c r="C106" s="84"/>
      <c r="D106" s="50"/>
      <c r="E106" s="2380" t="s">
        <v>81</v>
      </c>
      <c r="F106" s="2380"/>
      <c r="G106" s="2380"/>
      <c r="H106" s="542">
        <f>SUM(H96:H105)</f>
        <v>435.09999999999997</v>
      </c>
      <c r="I106" s="542">
        <f>SUM(I96:I105)</f>
        <v>435.09999999999997</v>
      </c>
      <c r="J106" s="542">
        <f>SUM(J96:J105)</f>
        <v>438.09999999999997</v>
      </c>
      <c r="K106" s="2383"/>
      <c r="L106" s="1504"/>
      <c r="M106" s="1504"/>
      <c r="N106" s="1504"/>
      <c r="O106" s="1504"/>
      <c r="P106" s="2384"/>
      <c r="Q106" s="1505"/>
    </row>
    <row r="107" spans="1:17" ht="13.5" thickBot="1" x14ac:dyDescent="0.3">
      <c r="A107" s="80"/>
      <c r="B107" s="81"/>
      <c r="C107" s="86"/>
      <c r="D107" s="2385" t="s">
        <v>97</v>
      </c>
      <c r="E107" s="2385"/>
      <c r="F107" s="2385"/>
      <c r="G107" s="2385"/>
      <c r="H107" s="543">
        <f>H44+H94+H106</f>
        <v>15135.74</v>
      </c>
      <c r="I107" s="543">
        <f>I44+I94+I106</f>
        <v>21772.84</v>
      </c>
      <c r="J107" s="543">
        <f>J44+J94+J106</f>
        <v>24661.84</v>
      </c>
      <c r="K107" s="544"/>
      <c r="L107" s="540"/>
      <c r="M107" s="540"/>
      <c r="N107" s="540"/>
      <c r="O107" s="540"/>
      <c r="P107" s="540"/>
      <c r="Q107" s="541"/>
    </row>
    <row r="108" spans="1:17" ht="13.5" thickBot="1" x14ac:dyDescent="0.3">
      <c r="A108" s="87"/>
      <c r="B108" s="626"/>
      <c r="C108" s="2386" t="s">
        <v>143</v>
      </c>
      <c r="D108" s="2386"/>
      <c r="E108" s="2386"/>
      <c r="F108" s="2386"/>
      <c r="G108" s="2386"/>
      <c r="H108" s="627">
        <f>+H107</f>
        <v>15135.74</v>
      </c>
      <c r="I108" s="628">
        <f>+I107</f>
        <v>21772.84</v>
      </c>
      <c r="J108" s="629">
        <f>+J107</f>
        <v>24661.84</v>
      </c>
      <c r="K108" s="630"/>
      <c r="L108" s="631"/>
      <c r="M108" s="631"/>
      <c r="N108" s="631"/>
      <c r="O108" s="631"/>
      <c r="P108" s="631"/>
      <c r="Q108" s="632"/>
    </row>
    <row r="109" spans="1:17" ht="13.5" thickBot="1" x14ac:dyDescent="0.3">
      <c r="A109" s="90"/>
      <c r="B109" s="91"/>
      <c r="C109" s="2387" t="s">
        <v>144</v>
      </c>
      <c r="D109" s="2388"/>
      <c r="E109" s="2388"/>
      <c r="F109" s="2388"/>
      <c r="G109" s="2388"/>
      <c r="H109" s="633">
        <f>SUM(H108+H21)</f>
        <v>15135.74</v>
      </c>
      <c r="I109" s="633">
        <f>SUM(I108+I21)</f>
        <v>21772.84</v>
      </c>
      <c r="J109" s="633">
        <f>SUM(J108+J21)</f>
        <v>24661.84</v>
      </c>
      <c r="K109" s="92"/>
      <c r="L109" s="92"/>
      <c r="M109" s="92"/>
      <c r="N109" s="92"/>
      <c r="O109" s="92"/>
      <c r="P109" s="92"/>
      <c r="Q109" s="93"/>
    </row>
    <row r="112" spans="1:17" ht="38.25" x14ac:dyDescent="0.25">
      <c r="C112" s="1309" t="s">
        <v>145</v>
      </c>
      <c r="D112" s="1310"/>
      <c r="E112" s="1310"/>
      <c r="F112" s="1310"/>
      <c r="G112" s="1311"/>
      <c r="H112" s="309" t="s">
        <v>146</v>
      </c>
      <c r="I112" s="309" t="s">
        <v>147</v>
      </c>
      <c r="J112" s="309" t="s">
        <v>148</v>
      </c>
    </row>
    <row r="113" spans="3:11" x14ac:dyDescent="0.25">
      <c r="C113" s="1237" t="s">
        <v>149</v>
      </c>
      <c r="D113" s="1238"/>
      <c r="E113" s="1238"/>
      <c r="F113" s="1238"/>
      <c r="G113" s="1239"/>
      <c r="H113" s="807">
        <f>SUMIF($G$5:$G$105,"SB",H$5:H$105)</f>
        <v>6261.4999999999991</v>
      </c>
      <c r="I113" s="807">
        <f>SUMIF($G$5:$G$105,"SB",I$5:I$105)</f>
        <v>6130.3999999999987</v>
      </c>
      <c r="J113" s="807">
        <f>SUMIF($G$5:$G$105,"SB",J$5:J$105)</f>
        <v>6378.9999999999991</v>
      </c>
    </row>
    <row r="114" spans="3:11" x14ac:dyDescent="0.25">
      <c r="C114" s="1334" t="s">
        <v>150</v>
      </c>
      <c r="D114" s="1335"/>
      <c r="E114" s="1335"/>
      <c r="F114" s="1335"/>
      <c r="G114" s="1336"/>
      <c r="H114" s="807">
        <f>H115+H116+H117+H118+H119+H120</f>
        <v>8955.24</v>
      </c>
      <c r="I114" s="807">
        <f>I115+I116+I117+I118+I119+I120</f>
        <v>15723.44</v>
      </c>
      <c r="J114" s="807">
        <f>J115+J116+J117+J118+J119+J120</f>
        <v>18362.840000000004</v>
      </c>
    </row>
    <row r="115" spans="3:11" x14ac:dyDescent="0.25">
      <c r="C115" s="1400" t="s">
        <v>151</v>
      </c>
      <c r="D115" s="1401"/>
      <c r="E115" s="1401"/>
      <c r="F115" s="1401"/>
      <c r="G115" s="1402"/>
      <c r="H115" s="348">
        <f>SUMIF($G$16:$G$108,"VB",H$16:H$108)</f>
        <v>6707.34</v>
      </c>
      <c r="I115" s="348">
        <f>SUMIF($G$16:$G$108,"VB",I$16:I$108)</f>
        <v>6622.84</v>
      </c>
      <c r="J115" s="348">
        <f>SUMIF($G$16:$G$108,"VB",J$16:J$108)</f>
        <v>6563.34</v>
      </c>
    </row>
    <row r="116" spans="3:11" x14ac:dyDescent="0.25">
      <c r="C116" s="1312" t="s">
        <v>152</v>
      </c>
      <c r="D116" s="1313"/>
      <c r="E116" s="1313"/>
      <c r="F116" s="1313"/>
      <c r="G116" s="1314"/>
      <c r="H116" s="348">
        <f>SUMIF($G$5:$G$103,"ES",H$5:H$103)</f>
        <v>1927.5</v>
      </c>
      <c r="I116" s="348">
        <f>SUMIF($G$5:$G$103,"ES",I$5:I$103)</f>
        <v>3797.7</v>
      </c>
      <c r="J116" s="348">
        <f>SUMIF($G$5:$G$103,"ES",J$5:J$103)</f>
        <v>6496.6</v>
      </c>
    </row>
    <row r="117" spans="3:11" x14ac:dyDescent="0.25">
      <c r="C117" s="1312" t="s">
        <v>153</v>
      </c>
      <c r="D117" s="1313"/>
      <c r="E117" s="1313"/>
      <c r="F117" s="1313"/>
      <c r="G117" s="1314"/>
      <c r="H117" s="348">
        <f>SUMIF($G$5:$G$103,"SL",H$5:H$103)</f>
        <v>0</v>
      </c>
      <c r="I117" s="348">
        <f>SUMIF($G$5:$G$103,"SL",I$5:I$103)</f>
        <v>5000</v>
      </c>
      <c r="J117" s="348">
        <f>SUMIF($G$5:$G$103,"SL",J$5:J$103)</f>
        <v>5000</v>
      </c>
    </row>
    <row r="118" spans="3:11" x14ac:dyDescent="0.25">
      <c r="C118" s="1312" t="s">
        <v>154</v>
      </c>
      <c r="D118" s="1313"/>
      <c r="E118" s="1313"/>
      <c r="F118" s="1313"/>
      <c r="G118" s="1314"/>
      <c r="H118" s="348">
        <f>SUMIF($G$5:$G$105,"Kt",H$5:H$105)</f>
        <v>320.40000000000003</v>
      </c>
      <c r="I118" s="348">
        <f>SUMIF($G$5:$G$105,"Kt",I$5:I$105)</f>
        <v>302.90000000000003</v>
      </c>
      <c r="J118" s="348">
        <f>SUMIF($G$5:$G$105,"Kt",J$5:J$105)</f>
        <v>302.90000000000003</v>
      </c>
    </row>
    <row r="119" spans="3:11" x14ac:dyDescent="0.2">
      <c r="C119" s="1397" t="s">
        <v>155</v>
      </c>
      <c r="D119" s="1398"/>
      <c r="E119" s="1398"/>
      <c r="F119" s="1398"/>
      <c r="G119" s="1399"/>
      <c r="H119" s="348">
        <f>SUMIF($G$5:$G$103,"SAARP",H$5:H$103)</f>
        <v>0</v>
      </c>
      <c r="I119" s="348">
        <f>SUMIF($G$5:$G$103,"SAARP",I$5:I$103)</f>
        <v>0</v>
      </c>
      <c r="J119" s="348">
        <f>SUMIF($G$5:$G$103,"SAARP",J$5:J$103)</f>
        <v>0</v>
      </c>
    </row>
    <row r="120" spans="3:11" x14ac:dyDescent="0.2">
      <c r="C120" s="1315" t="s">
        <v>156</v>
      </c>
      <c r="D120" s="1316"/>
      <c r="E120" s="1316"/>
      <c r="F120" s="1316"/>
      <c r="G120" s="1317"/>
      <c r="H120" s="348">
        <f>SUMIF($G$5:$G$103,"KPP",H$5:H$103)</f>
        <v>0</v>
      </c>
      <c r="I120" s="348">
        <f>SUMIF($G$5:$G$103,"KPP",I$5:I$103)</f>
        <v>0</v>
      </c>
      <c r="J120" s="348">
        <f>SUMIF($G$5:$G$103,"KPP",J$5:J$103)</f>
        <v>0</v>
      </c>
      <c r="K120" s="749">
        <f>H109-H121</f>
        <v>-80.999999999998181</v>
      </c>
    </row>
    <row r="121" spans="3:11" x14ac:dyDescent="0.25">
      <c r="C121" s="1303" t="s">
        <v>157</v>
      </c>
      <c r="D121" s="1304"/>
      <c r="E121" s="1304"/>
      <c r="F121" s="1304"/>
      <c r="G121" s="1305"/>
      <c r="H121" s="18">
        <f>SUM(H113,H114)</f>
        <v>15216.739999999998</v>
      </c>
      <c r="I121" s="18">
        <f>SUM(I113,I114)</f>
        <v>21853.84</v>
      </c>
      <c r="J121" s="18">
        <f>SUM(J113,J114)</f>
        <v>24741.840000000004</v>
      </c>
      <c r="K121" s="749">
        <f>I109-I121</f>
        <v>-81</v>
      </c>
    </row>
    <row r="122" spans="3:11" x14ac:dyDescent="0.25">
      <c r="K122" s="749">
        <f>J109-J121</f>
        <v>-80.000000000003638</v>
      </c>
    </row>
    <row r="123" spans="3:11" ht="12.75" customHeight="1" x14ac:dyDescent="0.25">
      <c r="C123" s="2355" t="s">
        <v>1487</v>
      </c>
      <c r="D123" s="2355"/>
      <c r="E123" s="2355"/>
      <c r="F123" s="2355"/>
      <c r="G123" s="2355"/>
      <c r="H123" s="2355"/>
      <c r="I123" s="2355"/>
      <c r="J123" s="2355"/>
    </row>
  </sheetData>
  <customSheetViews>
    <customSheetView guid="{7D2C5E84-2A5D-4DFF-AC94-AAA5DAF293E0}" scale="110" showPageBreaks="1" fitToPage="1" printArea="1" topLeftCell="A44">
      <selection activeCell="D93" sqref="D93:G93"/>
      <pageMargins left="0" right="0" top="0" bottom="0" header="0" footer="0"/>
      <pageSetup paperSize="8" scale="99" fitToHeight="0" orientation="landscape" r:id="rId1"/>
    </customSheetView>
    <customSheetView guid="{511C5918-FA8C-42C0-9248-A0F117BEEAC2}" scale="110" showPageBreaks="1" fitToPage="1" printArea="1" topLeftCell="A59">
      <selection activeCell="N32" sqref="N32:N34"/>
      <pageMargins left="0" right="0" top="0" bottom="0" header="0" footer="0"/>
      <pageSetup paperSize="8" scale="99" fitToHeight="0" orientation="landscape" r:id="rId2"/>
    </customSheetView>
    <customSheetView guid="{524848B6-13AA-426C-937E-E4D0F9D963E1}" scale="110" showPageBreaks="1" fitToPage="1" printArea="1">
      <selection activeCell="D93" sqref="D93:G93"/>
      <pageMargins left="0" right="0" top="0" bottom="0" header="0" footer="0"/>
      <pageSetup paperSize="8" scale="99" fitToHeight="0" orientation="landscape" r:id="rId3"/>
    </customSheetView>
    <customSheetView guid="{65A9E82B-017A-4D77-911A-794254B7A6DC}" scale="110" fitToPage="1" printArea="1" topLeftCell="A6">
      <selection activeCell="K29" sqref="K29:K30"/>
      <pageMargins left="0" right="0" top="0" bottom="0" header="0" footer="0"/>
      <pageSetup paperSize="8" scale="99" fitToHeight="0" orientation="landscape" r:id="rId4"/>
    </customSheetView>
    <customSheetView guid="{39D908BC-033E-4CDB-87CE-9CC789F7C428}" scale="110" fitToPage="1">
      <selection activeCell="D93" sqref="D93:G93"/>
      <pageMargins left="0" right="0" top="0" bottom="0" header="0" footer="0"/>
      <pageSetup paperSize="8" scale="99" fitToHeight="0" orientation="landscape" r:id="rId5"/>
    </customSheetView>
    <customSheetView guid="{4E9D4243-8691-4877-A6A6-DC88F9AD25FC}" scale="110" fitToPage="1" topLeftCell="A59">
      <selection activeCell="N32" sqref="N32:N34"/>
      <pageMargins left="0" right="0" top="0" bottom="0" header="0" footer="0"/>
      <pageSetup paperSize="8" scale="99" fitToHeight="0" orientation="landscape" r:id="rId6"/>
    </customSheetView>
    <customSheetView guid="{E508033F-5A56-48C8-899A-7EFE9AA4EC4F}" scale="110" showPageBreaks="1" fitToPage="1" printArea="1" topLeftCell="A65">
      <selection activeCell="D93" sqref="D93:G93"/>
      <pageMargins left="0" right="0" top="0" bottom="0" header="0" footer="0"/>
      <pageSetup paperSize="8" scale="99" fitToHeight="0" orientation="landscape" r:id="rId7"/>
    </customSheetView>
    <customSheetView guid="{3605BC3D-DA08-4E24-988A-34DA5774E919}" scale="110" showPageBreaks="1" fitToPage="1" printArea="1">
      <selection activeCell="D93" sqref="D93:G93"/>
      <pageMargins left="0" right="0" top="0" bottom="0" header="0" footer="0"/>
      <pageSetup paperSize="8" scale="99" fitToHeight="0" orientation="landscape" r:id="rId8"/>
    </customSheetView>
    <customSheetView guid="{C3677654-BFE4-4497-8838-628012D82F7B}" scale="110" showPageBreaks="1" fitToPage="1" printArea="1">
      <selection activeCell="A82" sqref="A82:XFD82"/>
      <pageMargins left="0" right="0" top="0" bottom="0" header="0" footer="0"/>
      <pageSetup paperSize="8" scale="99" fitToHeight="0" orientation="landscape" r:id="rId9"/>
    </customSheetView>
  </customSheetViews>
  <mergeCells count="219">
    <mergeCell ref="F34:F35"/>
    <mergeCell ref="K34:K35"/>
    <mergeCell ref="L34:L35"/>
    <mergeCell ref="M34:M35"/>
    <mergeCell ref="N34:N35"/>
    <mergeCell ref="E36:E37"/>
    <mergeCell ref="F36:F37"/>
    <mergeCell ref="G36:G37"/>
    <mergeCell ref="H36:H37"/>
    <mergeCell ref="I36:I37"/>
    <mergeCell ref="J36:J37"/>
    <mergeCell ref="K36:K37"/>
    <mergeCell ref="N36:N37"/>
    <mergeCell ref="E34:E35"/>
    <mergeCell ref="N77:N79"/>
    <mergeCell ref="L87:L89"/>
    <mergeCell ref="M87:M89"/>
    <mergeCell ref="N87:N89"/>
    <mergeCell ref="M83:M86"/>
    <mergeCell ref="O25:O43"/>
    <mergeCell ref="Q25:Q43"/>
    <mergeCell ref="P31:P33"/>
    <mergeCell ref="P62:P90"/>
    <mergeCell ref="M62:M64"/>
    <mergeCell ref="K53:K54"/>
    <mergeCell ref="L53:L54"/>
    <mergeCell ref="M53:M54"/>
    <mergeCell ref="N53:N54"/>
    <mergeCell ref="L38:L39"/>
    <mergeCell ref="M38:M39"/>
    <mergeCell ref="K44:Q44"/>
    <mergeCell ref="D45:Q45"/>
    <mergeCell ref="Q53:Q54"/>
    <mergeCell ref="N38:N39"/>
    <mergeCell ref="B13:Q13"/>
    <mergeCell ref="B14:B21"/>
    <mergeCell ref="K38:K39"/>
    <mergeCell ref="M77:M79"/>
    <mergeCell ref="A12:Q12"/>
    <mergeCell ref="N62:N64"/>
    <mergeCell ref="E26:E28"/>
    <mergeCell ref="E29:E30"/>
    <mergeCell ref="F29:F30"/>
    <mergeCell ref="P29:P30"/>
    <mergeCell ref="E55:E57"/>
    <mergeCell ref="F55:F57"/>
    <mergeCell ref="K56:K57"/>
    <mergeCell ref="L56:L57"/>
    <mergeCell ref="M56:M57"/>
    <mergeCell ref="N56:N57"/>
    <mergeCell ref="P55:P57"/>
    <mergeCell ref="Q55:Q57"/>
    <mergeCell ref="P58:P59"/>
    <mergeCell ref="E44:G44"/>
    <mergeCell ref="F61:J61"/>
    <mergeCell ref="Q46:Q47"/>
    <mergeCell ref="P46:P47"/>
    <mergeCell ref="Q48:Q51"/>
    <mergeCell ref="C5:Q5"/>
    <mergeCell ref="C6:Q6"/>
    <mergeCell ref="C7:Q7"/>
    <mergeCell ref="A9:A11"/>
    <mergeCell ref="B9:B11"/>
    <mergeCell ref="C9:C11"/>
    <mergeCell ref="D9:D11"/>
    <mergeCell ref="E9:E11"/>
    <mergeCell ref="F9:F11"/>
    <mergeCell ref="G9:G11"/>
    <mergeCell ref="H9:H11"/>
    <mergeCell ref="I9:I11"/>
    <mergeCell ref="O9:O11"/>
    <mergeCell ref="P9:Q10"/>
    <mergeCell ref="K10:K11"/>
    <mergeCell ref="L10:L11"/>
    <mergeCell ref="M10:M11"/>
    <mergeCell ref="J9:J11"/>
    <mergeCell ref="N10:N11"/>
    <mergeCell ref="K9:N9"/>
    <mergeCell ref="D14:Q14"/>
    <mergeCell ref="C15:C20"/>
    <mergeCell ref="D15:D19"/>
    <mergeCell ref="E15:Q15"/>
    <mergeCell ref="E16:E18"/>
    <mergeCell ref="F16:F18"/>
    <mergeCell ref="E19:G19"/>
    <mergeCell ref="K19:Q19"/>
    <mergeCell ref="D20:G20"/>
    <mergeCell ref="K20:Q20"/>
    <mergeCell ref="J16:J18"/>
    <mergeCell ref="K16:K17"/>
    <mergeCell ref="L16:L17"/>
    <mergeCell ref="M16:M17"/>
    <mergeCell ref="N16:N17"/>
    <mergeCell ref="Q16:Q18"/>
    <mergeCell ref="P16:P18"/>
    <mergeCell ref="O16:O18"/>
    <mergeCell ref="G16:G18"/>
    <mergeCell ref="H16:H18"/>
    <mergeCell ref="I16:I18"/>
    <mergeCell ref="C112:G112"/>
    <mergeCell ref="C113:G113"/>
    <mergeCell ref="C21:G21"/>
    <mergeCell ref="K21:Q21"/>
    <mergeCell ref="E77:E79"/>
    <mergeCell ref="F77:F79"/>
    <mergeCell ref="Q58:Q61"/>
    <mergeCell ref="O46:O93"/>
    <mergeCell ref="L36:L37"/>
    <mergeCell ref="M36:M37"/>
    <mergeCell ref="E62:E64"/>
    <mergeCell ref="F62:F64"/>
    <mergeCell ref="K62:K64"/>
    <mergeCell ref="L62:L64"/>
    <mergeCell ref="K40:K41"/>
    <mergeCell ref="L40:L41"/>
    <mergeCell ref="B22:Q22"/>
    <mergeCell ref="C23:K23"/>
    <mergeCell ref="D25:D44"/>
    <mergeCell ref="E38:E39"/>
    <mergeCell ref="F38:F39"/>
    <mergeCell ref="F53:F54"/>
    <mergeCell ref="E53:E54"/>
    <mergeCell ref="P53:P54"/>
    <mergeCell ref="E83:E86"/>
    <mergeCell ref="F83:F86"/>
    <mergeCell ref="K83:K86"/>
    <mergeCell ref="G96:G98"/>
    <mergeCell ref="H96:H98"/>
    <mergeCell ref="I96:I98"/>
    <mergeCell ref="E87:E89"/>
    <mergeCell ref="N83:N86"/>
    <mergeCell ref="C121:G121"/>
    <mergeCell ref="C115:G115"/>
    <mergeCell ref="C116:G116"/>
    <mergeCell ref="C117:G117"/>
    <mergeCell ref="C118:G118"/>
    <mergeCell ref="C119:G119"/>
    <mergeCell ref="E106:G106"/>
    <mergeCell ref="C120:G120"/>
    <mergeCell ref="F99:F102"/>
    <mergeCell ref="G99:G102"/>
    <mergeCell ref="E99:E102"/>
    <mergeCell ref="K106:Q106"/>
    <mergeCell ref="D107:G107"/>
    <mergeCell ref="C108:G108"/>
    <mergeCell ref="C114:G114"/>
    <mergeCell ref="C109:G109"/>
    <mergeCell ref="H99:H102"/>
    <mergeCell ref="I99:I102"/>
    <mergeCell ref="Q62:Q90"/>
    <mergeCell ref="F65:F67"/>
    <mergeCell ref="K65:K67"/>
    <mergeCell ref="L65:L67"/>
    <mergeCell ref="O96:O105"/>
    <mergeCell ref="E72:E73"/>
    <mergeCell ref="K77:K79"/>
    <mergeCell ref="Q96:Q98"/>
    <mergeCell ref="L77:L79"/>
    <mergeCell ref="J96:J98"/>
    <mergeCell ref="P99:P105"/>
    <mergeCell ref="E69:E71"/>
    <mergeCell ref="M69:M71"/>
    <mergeCell ref="N69:N71"/>
    <mergeCell ref="M72:M73"/>
    <mergeCell ref="N72:N73"/>
    <mergeCell ref="M80:M82"/>
    <mergeCell ref="E96:E98"/>
    <mergeCell ref="F96:F98"/>
    <mergeCell ref="F69:F71"/>
    <mergeCell ref="K69:K71"/>
    <mergeCell ref="L69:L71"/>
    <mergeCell ref="C123:J123"/>
    <mergeCell ref="E31:E33"/>
    <mergeCell ref="F31:F33"/>
    <mergeCell ref="K32:K33"/>
    <mergeCell ref="L32:L33"/>
    <mergeCell ref="M32:M33"/>
    <mergeCell ref="N32:N33"/>
    <mergeCell ref="N40:N41"/>
    <mergeCell ref="F72:F73"/>
    <mergeCell ref="K72:K73"/>
    <mergeCell ref="L72:L73"/>
    <mergeCell ref="E80:E82"/>
    <mergeCell ref="F80:F82"/>
    <mergeCell ref="K80:K82"/>
    <mergeCell ref="L80:L82"/>
    <mergeCell ref="E74:E76"/>
    <mergeCell ref="F74:F76"/>
    <mergeCell ref="N74:N76"/>
    <mergeCell ref="J99:J102"/>
    <mergeCell ref="E65:E67"/>
    <mergeCell ref="K74:K76"/>
    <mergeCell ref="L74:L76"/>
    <mergeCell ref="M74:M76"/>
    <mergeCell ref="E103:E105"/>
    <mergeCell ref="F26:J28"/>
    <mergeCell ref="P34:P35"/>
    <mergeCell ref="P36:P37"/>
    <mergeCell ref="K104:K105"/>
    <mergeCell ref="L104:L105"/>
    <mergeCell ref="M104:M105"/>
    <mergeCell ref="N104:N105"/>
    <mergeCell ref="P38:P39"/>
    <mergeCell ref="N65:N67"/>
    <mergeCell ref="P96:P98"/>
    <mergeCell ref="N80:N82"/>
    <mergeCell ref="P94:Q94"/>
    <mergeCell ref="D95:Q95"/>
    <mergeCell ref="D94:G94"/>
    <mergeCell ref="F87:F89"/>
    <mergeCell ref="K87:K89"/>
    <mergeCell ref="P40:P41"/>
    <mergeCell ref="M65:M67"/>
    <mergeCell ref="E40:E41"/>
    <mergeCell ref="F40:F41"/>
    <mergeCell ref="M40:M41"/>
    <mergeCell ref="L83:L86"/>
    <mergeCell ref="Q99:Q105"/>
    <mergeCell ref="F103:F105"/>
  </mergeCells>
  <phoneticPr fontId="27" type="noConversion"/>
  <pageMargins left="0.78740157480314965" right="0.19685039370078741" top="0.78740157480314965" bottom="0.39370078740157483" header="0" footer="0"/>
  <pageSetup paperSize="9" scale="49" fitToHeight="0" orientation="landscape"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91A1-2845-4F4F-809F-BB615AD18B3D}">
  <sheetPr>
    <tabColor theme="9"/>
    <pageSetUpPr fitToPage="1"/>
  </sheetPr>
  <dimension ref="A1:R120"/>
  <sheetViews>
    <sheetView topLeftCell="A57" zoomScaleNormal="100" zoomScaleSheetLayoutView="70" workbookViewId="0">
      <selection activeCell="E16" sqref="E16"/>
    </sheetView>
  </sheetViews>
  <sheetFormatPr defaultColWidth="9.140625" defaultRowHeight="12.75" x14ac:dyDescent="0.25"/>
  <cols>
    <col min="1" max="1" width="3.5703125" style="20" customWidth="1"/>
    <col min="2" max="2" width="3.85546875" style="20" customWidth="1"/>
    <col min="3" max="3" width="3.5703125" style="20" customWidth="1"/>
    <col min="4" max="4" width="4.85546875" style="20" customWidth="1"/>
    <col min="5" max="5" width="12.5703125" style="20" customWidth="1"/>
    <col min="6" max="6" width="36.42578125" style="20" customWidth="1"/>
    <col min="7" max="7" width="6.28515625" style="1" customWidth="1"/>
    <col min="8" max="8" width="9.140625" style="307" customWidth="1"/>
    <col min="9" max="9" width="7.7109375" style="307" customWidth="1"/>
    <col min="10" max="10" width="7.42578125" style="307" customWidth="1"/>
    <col min="11" max="11" width="34.28515625" style="20" customWidth="1"/>
    <col min="12" max="14" width="7" style="314" customWidth="1"/>
    <col min="15" max="15" width="9.5703125" style="20" customWidth="1"/>
    <col min="16" max="16" width="19.5703125" style="20" customWidth="1"/>
    <col min="17" max="17" width="15.42578125" style="20" customWidth="1"/>
    <col min="18" max="16384" width="9.140625" style="20"/>
  </cols>
  <sheetData>
    <row r="1" spans="1:18" ht="15.75" x14ac:dyDescent="0.25">
      <c r="L1" s="311"/>
      <c r="M1" s="311"/>
      <c r="N1" s="311"/>
    </row>
    <row r="2" spans="1:18" ht="15.75" x14ac:dyDescent="0.25">
      <c r="L2" s="312"/>
      <c r="M2" s="312"/>
      <c r="N2" s="312"/>
    </row>
    <row r="3" spans="1:18" ht="15.75" x14ac:dyDescent="0.25">
      <c r="L3" s="312"/>
      <c r="M3" s="312"/>
      <c r="N3" s="312"/>
    </row>
    <row r="4" spans="1:18" ht="16.5" thickBot="1" x14ac:dyDescent="0.3">
      <c r="L4" s="312"/>
      <c r="M4" s="312"/>
      <c r="N4" s="312"/>
    </row>
    <row r="5" spans="1:18" ht="15.75" x14ac:dyDescent="0.25">
      <c r="A5" s="56"/>
      <c r="B5" s="143"/>
      <c r="C5" s="1361" t="s">
        <v>2</v>
      </c>
      <c r="D5" s="1361"/>
      <c r="E5" s="1361"/>
      <c r="F5" s="1361"/>
      <c r="G5" s="1361"/>
      <c r="H5" s="1361"/>
      <c r="I5" s="1361"/>
      <c r="J5" s="1361"/>
      <c r="K5" s="1361"/>
      <c r="L5" s="1361"/>
      <c r="M5" s="1361"/>
      <c r="N5" s="1361"/>
      <c r="O5" s="1361"/>
      <c r="P5" s="1361"/>
      <c r="Q5" s="2629"/>
      <c r="R5" s="57"/>
    </row>
    <row r="6" spans="1:18" ht="15.75" x14ac:dyDescent="0.25">
      <c r="A6" s="33"/>
      <c r="C6" s="1386" t="s">
        <v>1235</v>
      </c>
      <c r="D6" s="1386"/>
      <c r="E6" s="1386"/>
      <c r="F6" s="1386"/>
      <c r="G6" s="1386"/>
      <c r="H6" s="1386"/>
      <c r="I6" s="1386"/>
      <c r="J6" s="1386"/>
      <c r="K6" s="1386"/>
      <c r="L6" s="1386"/>
      <c r="M6" s="1386"/>
      <c r="N6" s="1386"/>
      <c r="O6" s="1386"/>
      <c r="P6" s="1386"/>
      <c r="Q6" s="2630"/>
      <c r="R6" s="57"/>
    </row>
    <row r="7" spans="1:18" ht="15.75" x14ac:dyDescent="0.25">
      <c r="A7" s="33"/>
      <c r="C7" s="2631" t="s">
        <v>4</v>
      </c>
      <c r="D7" s="2631"/>
      <c r="E7" s="2631"/>
      <c r="F7" s="2631"/>
      <c r="G7" s="2631"/>
      <c r="H7" s="2631"/>
      <c r="I7" s="2631"/>
      <c r="J7" s="2631"/>
      <c r="K7" s="2631"/>
      <c r="L7" s="2631"/>
      <c r="M7" s="2631"/>
      <c r="N7" s="2631"/>
      <c r="O7" s="2631"/>
      <c r="P7" s="2631"/>
      <c r="Q7" s="2632"/>
      <c r="R7" s="57"/>
    </row>
    <row r="8" spans="1:18" x14ac:dyDescent="0.25">
      <c r="A8" s="34"/>
      <c r="B8" s="144"/>
      <c r="C8" s="145"/>
      <c r="D8" s="145"/>
      <c r="E8" s="145"/>
      <c r="F8" s="145"/>
      <c r="G8" s="146"/>
      <c r="H8" s="308"/>
      <c r="I8" s="308"/>
      <c r="J8" s="308"/>
      <c r="K8" s="145"/>
      <c r="L8" s="313"/>
      <c r="M8" s="313"/>
      <c r="N8" s="313"/>
      <c r="O8" s="661"/>
      <c r="P8" s="147"/>
      <c r="Q8" s="662"/>
      <c r="R8" s="57"/>
    </row>
    <row r="9" spans="1:18" ht="15" customHeight="1" x14ac:dyDescent="0.25">
      <c r="A9" s="1394" t="s">
        <v>5</v>
      </c>
      <c r="B9" s="1376" t="s">
        <v>6</v>
      </c>
      <c r="C9" s="1379" t="s">
        <v>7</v>
      </c>
      <c r="D9" s="1379" t="s">
        <v>8</v>
      </c>
      <c r="E9" s="1379" t="s">
        <v>9</v>
      </c>
      <c r="F9" s="1382" t="s">
        <v>10</v>
      </c>
      <c r="G9" s="1415" t="s">
        <v>11</v>
      </c>
      <c r="H9" s="2101" t="s">
        <v>12</v>
      </c>
      <c r="I9" s="2101" t="s">
        <v>13</v>
      </c>
      <c r="J9" s="2101" t="s">
        <v>14</v>
      </c>
      <c r="K9" s="1371" t="s">
        <v>15</v>
      </c>
      <c r="L9" s="1371"/>
      <c r="M9" s="1371"/>
      <c r="N9" s="1371"/>
      <c r="O9" s="2633" t="s">
        <v>16</v>
      </c>
      <c r="P9" s="2635" t="s">
        <v>17</v>
      </c>
      <c r="Q9" s="1250"/>
      <c r="R9" s="57"/>
    </row>
    <row r="10" spans="1:18" ht="15" customHeight="1" thickBot="1" x14ac:dyDescent="0.3">
      <c r="A10" s="1394"/>
      <c r="B10" s="1376"/>
      <c r="C10" s="1379"/>
      <c r="D10" s="1379"/>
      <c r="E10" s="1379"/>
      <c r="F10" s="1382"/>
      <c r="G10" s="1415"/>
      <c r="H10" s="2101"/>
      <c r="I10" s="2101"/>
      <c r="J10" s="2101"/>
      <c r="K10" s="1418" t="s">
        <v>18</v>
      </c>
      <c r="L10" s="2098" t="s">
        <v>19</v>
      </c>
      <c r="M10" s="2097" t="s">
        <v>20</v>
      </c>
      <c r="N10" s="2636" t="s">
        <v>21</v>
      </c>
      <c r="O10" s="2633"/>
      <c r="P10" s="2635"/>
      <c r="Q10" s="1250"/>
      <c r="R10" s="57"/>
    </row>
    <row r="11" spans="1:18" ht="76.5" customHeight="1" thickBot="1" x14ac:dyDescent="0.3">
      <c r="A11" s="1394"/>
      <c r="B11" s="1376"/>
      <c r="C11" s="1379"/>
      <c r="D11" s="1379"/>
      <c r="E11" s="1379"/>
      <c r="F11" s="1382"/>
      <c r="G11" s="1415"/>
      <c r="H11" s="2101"/>
      <c r="I11" s="2101"/>
      <c r="J11" s="2101"/>
      <c r="K11" s="1418"/>
      <c r="L11" s="2098"/>
      <c r="M11" s="2098"/>
      <c r="N11" s="2637"/>
      <c r="O11" s="2634"/>
      <c r="P11" s="559" t="s">
        <v>22</v>
      </c>
      <c r="Q11" s="584" t="s">
        <v>23</v>
      </c>
      <c r="R11" s="57"/>
    </row>
    <row r="12" spans="1:18" ht="12.75" customHeight="1" thickBot="1" x14ac:dyDescent="0.3">
      <c r="A12" s="585" t="s">
        <v>1236</v>
      </c>
      <c r="B12" s="586"/>
      <c r="C12" s="586"/>
      <c r="D12" s="586"/>
      <c r="E12" s="586"/>
      <c r="F12" s="586"/>
      <c r="G12" s="586"/>
      <c r="H12" s="587"/>
      <c r="I12" s="587"/>
      <c r="J12" s="587"/>
      <c r="K12" s="586"/>
      <c r="L12" s="588"/>
      <c r="M12" s="588"/>
      <c r="N12" s="588"/>
      <c r="O12" s="589"/>
      <c r="P12" s="589"/>
      <c r="Q12" s="590"/>
      <c r="R12" s="57"/>
    </row>
    <row r="13" spans="1:18" s="4" customFormat="1" ht="14.25" customHeight="1" thickBot="1" x14ac:dyDescent="0.25">
      <c r="A13" s="15"/>
      <c r="B13" s="2606" t="s">
        <v>770</v>
      </c>
      <c r="C13" s="2607"/>
      <c r="D13" s="2607"/>
      <c r="E13" s="2607"/>
      <c r="F13" s="2607"/>
      <c r="G13" s="2607"/>
      <c r="H13" s="2607"/>
      <c r="I13" s="2607"/>
      <c r="J13" s="2607"/>
      <c r="K13" s="2607"/>
      <c r="L13" s="2607"/>
      <c r="M13" s="2607"/>
      <c r="N13" s="2607"/>
      <c r="O13" s="2607"/>
      <c r="P13" s="2607"/>
      <c r="Q13" s="2608"/>
      <c r="R13" s="59"/>
    </row>
    <row r="14" spans="1:18" ht="15" customHeight="1" thickBot="1" x14ac:dyDescent="0.3">
      <c r="A14" s="7"/>
      <c r="B14" s="148"/>
      <c r="C14" s="2625" t="s">
        <v>1237</v>
      </c>
      <c r="D14" s="2626"/>
      <c r="E14" s="2626"/>
      <c r="F14" s="2626"/>
      <c r="G14" s="2626"/>
      <c r="H14" s="2626"/>
      <c r="I14" s="2626"/>
      <c r="J14" s="2626"/>
      <c r="K14" s="2626"/>
      <c r="L14" s="2626"/>
      <c r="M14" s="2626"/>
      <c r="N14" s="2626"/>
      <c r="O14" s="2626"/>
      <c r="P14" s="2626"/>
      <c r="Q14" s="2627"/>
      <c r="R14" s="57"/>
    </row>
    <row r="15" spans="1:18" x14ac:dyDescent="0.25">
      <c r="A15" s="7"/>
      <c r="B15" s="148"/>
      <c r="C15" s="149"/>
      <c r="D15" s="2105" t="s">
        <v>1238</v>
      </c>
      <c r="E15" s="2106"/>
      <c r="F15" s="2106"/>
      <c r="G15" s="2106"/>
      <c r="H15" s="2106"/>
      <c r="I15" s="2106"/>
      <c r="J15" s="2106"/>
      <c r="K15" s="2106"/>
      <c r="L15" s="2106"/>
      <c r="M15" s="2106"/>
      <c r="N15" s="2106"/>
      <c r="O15" s="2106"/>
      <c r="P15" s="2106"/>
      <c r="Q15" s="2628"/>
      <c r="R15" s="57"/>
    </row>
    <row r="16" spans="1:18" ht="39" customHeight="1" x14ac:dyDescent="0.25">
      <c r="A16" s="7"/>
      <c r="B16" s="148"/>
      <c r="C16" s="149"/>
      <c r="D16" s="52"/>
      <c r="E16" s="406" t="s">
        <v>1239</v>
      </c>
      <c r="F16" s="2532" t="s">
        <v>1240</v>
      </c>
      <c r="G16" s="2518"/>
      <c r="H16" s="2518"/>
      <c r="I16" s="2518"/>
      <c r="J16" s="2512"/>
      <c r="K16" s="385" t="s">
        <v>1241</v>
      </c>
      <c r="L16" s="659">
        <v>2</v>
      </c>
      <c r="M16" s="767">
        <v>2</v>
      </c>
      <c r="N16" s="659">
        <v>2</v>
      </c>
      <c r="O16" s="2592" t="s">
        <v>1242</v>
      </c>
      <c r="P16" s="2563"/>
      <c r="Q16" s="2620"/>
      <c r="R16" s="57"/>
    </row>
    <row r="17" spans="1:18" ht="39" customHeight="1" x14ac:dyDescent="0.25">
      <c r="A17" s="7"/>
      <c r="B17" s="148"/>
      <c r="C17" s="149"/>
      <c r="D17" s="52"/>
      <c r="E17" s="2545" t="s">
        <v>1243</v>
      </c>
      <c r="F17" s="2489" t="s">
        <v>1244</v>
      </c>
      <c r="G17" s="405" t="s">
        <v>40</v>
      </c>
      <c r="H17" s="763">
        <v>12.4</v>
      </c>
      <c r="I17" s="763">
        <v>0</v>
      </c>
      <c r="J17" s="763">
        <v>0</v>
      </c>
      <c r="K17" s="2514" t="s">
        <v>1245</v>
      </c>
      <c r="L17" s="2478">
        <v>20</v>
      </c>
      <c r="M17" s="2478">
        <v>0</v>
      </c>
      <c r="N17" s="2478">
        <v>0</v>
      </c>
      <c r="O17" s="2593"/>
      <c r="P17" s="2602" t="s">
        <v>1246</v>
      </c>
      <c r="Q17" s="2554" t="s">
        <v>1247</v>
      </c>
      <c r="R17" s="57"/>
    </row>
    <row r="18" spans="1:18" ht="24.75" customHeight="1" x14ac:dyDescent="0.25">
      <c r="A18" s="7"/>
      <c r="B18" s="148"/>
      <c r="C18" s="149"/>
      <c r="D18" s="52"/>
      <c r="E18" s="2546"/>
      <c r="F18" s="2490"/>
      <c r="G18" s="378" t="s">
        <v>30</v>
      </c>
      <c r="H18" s="764">
        <v>21.8</v>
      </c>
      <c r="I18" s="1090">
        <v>0</v>
      </c>
      <c r="J18" s="1090">
        <v>0</v>
      </c>
      <c r="K18" s="2515"/>
      <c r="L18" s="2479"/>
      <c r="M18" s="2479"/>
      <c r="N18" s="2479"/>
      <c r="O18" s="2593"/>
      <c r="P18" s="2603"/>
      <c r="Q18" s="2605"/>
      <c r="R18" s="57"/>
    </row>
    <row r="19" spans="1:18" ht="18.75" customHeight="1" x14ac:dyDescent="0.25">
      <c r="A19" s="7"/>
      <c r="B19" s="148"/>
      <c r="C19" s="149"/>
      <c r="D19" s="52"/>
      <c r="E19" s="2545" t="s">
        <v>1248</v>
      </c>
      <c r="F19" s="2489" t="s">
        <v>1249</v>
      </c>
      <c r="G19" s="378" t="s">
        <v>40</v>
      </c>
      <c r="H19" s="378">
        <v>70.3</v>
      </c>
      <c r="I19" s="764">
        <v>0</v>
      </c>
      <c r="J19" s="764">
        <v>0</v>
      </c>
      <c r="K19" s="2514" t="s">
        <v>1250</v>
      </c>
      <c r="L19" s="2478">
        <v>1</v>
      </c>
      <c r="M19" s="2478">
        <v>0</v>
      </c>
      <c r="N19" s="2478">
        <v>0</v>
      </c>
      <c r="O19" s="2593"/>
      <c r="P19" s="2603"/>
      <c r="Q19" s="2605"/>
      <c r="R19" s="57"/>
    </row>
    <row r="20" spans="1:18" ht="18" customHeight="1" x14ac:dyDescent="0.25">
      <c r="A20" s="7"/>
      <c r="B20" s="148"/>
      <c r="C20" s="149"/>
      <c r="D20" s="52"/>
      <c r="E20" s="2546"/>
      <c r="F20" s="2490"/>
      <c r="G20" s="378" t="s">
        <v>30</v>
      </c>
      <c r="H20" s="378">
        <v>29.1</v>
      </c>
      <c r="I20" s="1090">
        <v>0</v>
      </c>
      <c r="J20" s="1090">
        <v>0</v>
      </c>
      <c r="K20" s="2515"/>
      <c r="L20" s="2479"/>
      <c r="M20" s="2479"/>
      <c r="N20" s="2479"/>
      <c r="O20" s="2593"/>
      <c r="P20" s="2604"/>
      <c r="Q20" s="2555"/>
      <c r="R20" s="57"/>
    </row>
    <row r="21" spans="1:18" ht="25.5" customHeight="1" x14ac:dyDescent="0.25">
      <c r="A21" s="7"/>
      <c r="B21" s="148"/>
      <c r="C21" s="149"/>
      <c r="D21" s="52"/>
      <c r="E21" s="596" t="s">
        <v>1251</v>
      </c>
      <c r="F21" s="2533" t="s">
        <v>1252</v>
      </c>
      <c r="G21" s="2534"/>
      <c r="H21" s="2534"/>
      <c r="I21" s="2534"/>
      <c r="J21" s="2535"/>
      <c r="K21" s="501" t="s">
        <v>1253</v>
      </c>
      <c r="L21" s="770">
        <v>45</v>
      </c>
      <c r="M21" s="771">
        <v>58</v>
      </c>
      <c r="N21" s="768">
        <v>58</v>
      </c>
      <c r="O21" s="2593"/>
      <c r="P21" s="2621"/>
      <c r="Q21" s="2622"/>
      <c r="R21" s="57"/>
    </row>
    <row r="22" spans="1:18" ht="27.75" customHeight="1" x14ac:dyDescent="0.25">
      <c r="A22" s="7"/>
      <c r="B22" s="148"/>
      <c r="C22" s="149"/>
      <c r="D22" s="52"/>
      <c r="E22" s="2639" t="s">
        <v>1254</v>
      </c>
      <c r="F22" s="2640" t="s">
        <v>1255</v>
      </c>
      <c r="G22" s="385" t="s">
        <v>40</v>
      </c>
      <c r="H22" s="1090">
        <v>660</v>
      </c>
      <c r="I22" s="1090">
        <v>0</v>
      </c>
      <c r="J22" s="765">
        <v>0</v>
      </c>
      <c r="K22" s="503" t="s">
        <v>371</v>
      </c>
      <c r="L22" s="996">
        <v>100</v>
      </c>
      <c r="M22" s="1091">
        <v>0</v>
      </c>
      <c r="N22" s="676">
        <v>0</v>
      </c>
      <c r="O22" s="2593"/>
      <c r="P22" s="2623" t="s">
        <v>1256</v>
      </c>
      <c r="Q22" s="2638" t="s">
        <v>1257</v>
      </c>
      <c r="R22" s="57"/>
    </row>
    <row r="23" spans="1:18" ht="70.5" customHeight="1" x14ac:dyDescent="0.25">
      <c r="A23" s="7"/>
      <c r="B23" s="148"/>
      <c r="C23" s="149"/>
      <c r="D23" s="52"/>
      <c r="E23" s="2546"/>
      <c r="F23" s="2252"/>
      <c r="G23" s="385" t="s">
        <v>30</v>
      </c>
      <c r="H23" s="1090">
        <v>115</v>
      </c>
      <c r="I23" s="1090">
        <v>0</v>
      </c>
      <c r="J23" s="765">
        <v>0</v>
      </c>
      <c r="K23" s="503" t="s">
        <v>1258</v>
      </c>
      <c r="L23" s="996">
        <v>25</v>
      </c>
      <c r="M23" s="1091">
        <v>0</v>
      </c>
      <c r="N23" s="676">
        <v>0</v>
      </c>
      <c r="O23" s="2593"/>
      <c r="P23" s="2567"/>
      <c r="Q23" s="2124"/>
      <c r="R23" s="57"/>
    </row>
    <row r="24" spans="1:18" ht="28.5" customHeight="1" x14ac:dyDescent="0.25">
      <c r="A24" s="7"/>
      <c r="B24" s="148"/>
      <c r="C24" s="149"/>
      <c r="D24" s="52"/>
      <c r="E24" s="2545" t="s">
        <v>1259</v>
      </c>
      <c r="F24" s="2489" t="s">
        <v>1260</v>
      </c>
      <c r="G24" s="378" t="s">
        <v>40</v>
      </c>
      <c r="H24" s="1090">
        <v>572.20000000000005</v>
      </c>
      <c r="I24" s="1090">
        <v>572.20000000000005</v>
      </c>
      <c r="J24" s="1090">
        <v>572.29999999999995</v>
      </c>
      <c r="K24" s="398" t="s">
        <v>1261</v>
      </c>
      <c r="L24" s="769">
        <v>0</v>
      </c>
      <c r="M24" s="772">
        <v>0</v>
      </c>
      <c r="N24" s="1094">
        <v>1</v>
      </c>
      <c r="O24" s="2593"/>
      <c r="P24" s="2566" t="s">
        <v>1262</v>
      </c>
      <c r="Q24" s="2052" t="s">
        <v>1263</v>
      </c>
      <c r="R24" s="57"/>
    </row>
    <row r="25" spans="1:18" ht="38.25" customHeight="1" x14ac:dyDescent="0.25">
      <c r="A25" s="7"/>
      <c r="B25" s="148"/>
      <c r="C25" s="149"/>
      <c r="D25" s="52"/>
      <c r="E25" s="2546"/>
      <c r="F25" s="2490"/>
      <c r="G25" s="690" t="s">
        <v>30</v>
      </c>
      <c r="H25" s="1092">
        <v>266.5</v>
      </c>
      <c r="I25" s="1093">
        <v>266.5</v>
      </c>
      <c r="J25" s="1092">
        <v>266.5</v>
      </c>
      <c r="K25" s="395" t="s">
        <v>1264</v>
      </c>
      <c r="L25" s="768">
        <v>0</v>
      </c>
      <c r="M25" s="773">
        <v>0</v>
      </c>
      <c r="N25" s="1095" t="s">
        <v>1265</v>
      </c>
      <c r="O25" s="2593"/>
      <c r="P25" s="2624"/>
      <c r="Q25" s="2052"/>
      <c r="R25" s="57"/>
    </row>
    <row r="26" spans="1:18" ht="69" customHeight="1" x14ac:dyDescent="0.25">
      <c r="A26" s="7"/>
      <c r="B26" s="148"/>
      <c r="C26" s="149"/>
      <c r="D26" s="52"/>
      <c r="E26" s="422" t="s">
        <v>1266</v>
      </c>
      <c r="F26" s="2536" t="s">
        <v>1267</v>
      </c>
      <c r="G26" s="2518"/>
      <c r="H26" s="2518"/>
      <c r="I26" s="2518"/>
      <c r="J26" s="2537"/>
      <c r="K26" s="423" t="s">
        <v>1268</v>
      </c>
      <c r="L26" s="943">
        <v>70</v>
      </c>
      <c r="M26" s="944">
        <v>73</v>
      </c>
      <c r="N26" s="383">
        <v>76</v>
      </c>
      <c r="O26" s="2594"/>
      <c r="P26" s="2514" t="s">
        <v>830</v>
      </c>
      <c r="Q26" s="1202" t="s">
        <v>1269</v>
      </c>
      <c r="R26" s="57"/>
    </row>
    <row r="27" spans="1:18" ht="18.75" customHeight="1" x14ac:dyDescent="0.25">
      <c r="A27" s="7"/>
      <c r="B27" s="148"/>
      <c r="C27" s="149"/>
      <c r="D27" s="52"/>
      <c r="E27" s="2545" t="s">
        <v>1270</v>
      </c>
      <c r="F27" s="2489" t="s">
        <v>1271</v>
      </c>
      <c r="G27" s="774" t="s">
        <v>40</v>
      </c>
      <c r="H27" s="405">
        <v>505.7</v>
      </c>
      <c r="I27" s="763">
        <v>0</v>
      </c>
      <c r="J27" s="763">
        <v>0</v>
      </c>
      <c r="K27" s="2489" t="s">
        <v>1272</v>
      </c>
      <c r="L27" s="2478">
        <v>3</v>
      </c>
      <c r="M27" s="2478">
        <v>0</v>
      </c>
      <c r="N27" s="2478">
        <v>0</v>
      </c>
      <c r="O27" s="2593"/>
      <c r="P27" s="2615"/>
      <c r="Q27" s="1202"/>
      <c r="R27" s="57"/>
    </row>
    <row r="28" spans="1:18" ht="23.45" customHeight="1" x14ac:dyDescent="0.25">
      <c r="A28" s="7"/>
      <c r="B28" s="148"/>
      <c r="C28" s="149"/>
      <c r="D28" s="52"/>
      <c r="E28" s="2546"/>
      <c r="F28" s="2490"/>
      <c r="G28" s="775" t="s">
        <v>30</v>
      </c>
      <c r="H28" s="658">
        <v>89.4</v>
      </c>
      <c r="I28" s="766">
        <v>0</v>
      </c>
      <c r="J28" s="766">
        <v>0</v>
      </c>
      <c r="K28" s="2490"/>
      <c r="L28" s="2479"/>
      <c r="M28" s="2479"/>
      <c r="N28" s="2479"/>
      <c r="O28" s="2593"/>
      <c r="P28" s="2616"/>
      <c r="Q28" s="1203"/>
      <c r="R28" s="57"/>
    </row>
    <row r="29" spans="1:18" ht="12.75" customHeight="1" x14ac:dyDescent="0.25">
      <c r="A29" s="7"/>
      <c r="B29" s="148"/>
      <c r="C29" s="149"/>
      <c r="D29" s="52"/>
      <c r="E29" s="2545" t="s">
        <v>1273</v>
      </c>
      <c r="F29" s="2527" t="s">
        <v>1274</v>
      </c>
      <c r="G29" s="2529" t="s">
        <v>40</v>
      </c>
      <c r="H29" s="2502">
        <v>136</v>
      </c>
      <c r="I29" s="2502">
        <v>0</v>
      </c>
      <c r="J29" s="2502">
        <v>0</v>
      </c>
      <c r="K29" s="2527" t="s">
        <v>1275</v>
      </c>
      <c r="L29" s="2529">
        <v>10</v>
      </c>
      <c r="M29" s="2529">
        <v>0</v>
      </c>
      <c r="N29" s="2529">
        <v>0</v>
      </c>
      <c r="O29" s="2593"/>
      <c r="P29" s="2614" t="s">
        <v>1276</v>
      </c>
      <c r="Q29" s="2611" t="s">
        <v>1277</v>
      </c>
      <c r="R29" s="57"/>
    </row>
    <row r="30" spans="1:18" ht="39.75" customHeight="1" x14ac:dyDescent="0.25">
      <c r="A30" s="7"/>
      <c r="B30" s="148"/>
      <c r="C30" s="149"/>
      <c r="D30" s="52"/>
      <c r="E30" s="2641"/>
      <c r="F30" s="2642"/>
      <c r="G30" s="2215"/>
      <c r="H30" s="2503"/>
      <c r="I30" s="2503"/>
      <c r="J30" s="2503"/>
      <c r="K30" s="2528"/>
      <c r="L30" s="2215"/>
      <c r="M30" s="2215"/>
      <c r="N30" s="2215"/>
      <c r="O30" s="2593"/>
      <c r="P30" s="2615"/>
      <c r="Q30" s="2612"/>
      <c r="R30" s="57"/>
    </row>
    <row r="31" spans="1:18" ht="24.75" customHeight="1" x14ac:dyDescent="0.25">
      <c r="A31" s="7"/>
      <c r="B31" s="148"/>
      <c r="C31" s="149"/>
      <c r="D31" s="52"/>
      <c r="E31" s="2546"/>
      <c r="F31" s="2528"/>
      <c r="G31" s="776" t="s">
        <v>30</v>
      </c>
      <c r="H31" s="777">
        <v>24</v>
      </c>
      <c r="I31" s="776">
        <v>0</v>
      </c>
      <c r="J31" s="776">
        <v>0</v>
      </c>
      <c r="K31" s="778" t="s">
        <v>1278</v>
      </c>
      <c r="L31" s="776">
        <v>100</v>
      </c>
      <c r="M31" s="779">
        <v>0</v>
      </c>
      <c r="N31" s="677">
        <v>0</v>
      </c>
      <c r="O31" s="2593"/>
      <c r="P31" s="2616"/>
      <c r="Q31" s="2613"/>
      <c r="R31" s="57"/>
    </row>
    <row r="32" spans="1:18" ht="24.75" customHeight="1" x14ac:dyDescent="0.25">
      <c r="A32" s="7"/>
      <c r="B32" s="148"/>
      <c r="C32" s="149"/>
      <c r="D32" s="52"/>
      <c r="E32" s="407" t="s">
        <v>1279</v>
      </c>
      <c r="F32" s="775" t="s">
        <v>1280</v>
      </c>
      <c r="G32" s="658" t="s">
        <v>30</v>
      </c>
      <c r="H32" s="658">
        <v>71.599999999999994</v>
      </c>
      <c r="I32" s="766">
        <v>72</v>
      </c>
      <c r="J32" s="766">
        <v>72</v>
      </c>
      <c r="K32" s="658" t="s">
        <v>1281</v>
      </c>
      <c r="L32" s="768">
        <v>45</v>
      </c>
      <c r="M32" s="773">
        <v>50</v>
      </c>
      <c r="N32" s="768">
        <v>50</v>
      </c>
      <c r="O32" s="2593"/>
      <c r="P32" s="2614" t="s">
        <v>1282</v>
      </c>
      <c r="Q32" s="2617" t="s">
        <v>1269</v>
      </c>
      <c r="R32" s="57"/>
    </row>
    <row r="33" spans="1:18" ht="12.75" customHeight="1" x14ac:dyDescent="0.2">
      <c r="A33" s="7"/>
      <c r="B33" s="148"/>
      <c r="C33" s="149"/>
      <c r="D33" s="52"/>
      <c r="E33" s="2079" t="s">
        <v>1283</v>
      </c>
      <c r="F33" s="2596" t="s">
        <v>1284</v>
      </c>
      <c r="G33" s="910" t="s">
        <v>40</v>
      </c>
      <c r="H33" s="941">
        <v>45.1</v>
      </c>
      <c r="I33" s="941">
        <v>45.1</v>
      </c>
      <c r="J33" s="941">
        <v>0</v>
      </c>
      <c r="K33" s="2598" t="s">
        <v>1285</v>
      </c>
      <c r="L33" s="2600">
        <v>12</v>
      </c>
      <c r="M33" s="2600">
        <v>12</v>
      </c>
      <c r="N33" s="2600">
        <v>0</v>
      </c>
      <c r="O33" s="2594"/>
      <c r="P33" s="2615"/>
      <c r="Q33" s="2618"/>
      <c r="R33" s="57"/>
    </row>
    <row r="34" spans="1:18" ht="17.25" customHeight="1" x14ac:dyDescent="0.2">
      <c r="A34" s="7"/>
      <c r="B34" s="148"/>
      <c r="C34" s="149"/>
      <c r="D34" s="52"/>
      <c r="E34" s="2250"/>
      <c r="F34" s="2597"/>
      <c r="G34" s="911" t="s">
        <v>30</v>
      </c>
      <c r="H34" s="942">
        <v>50.1</v>
      </c>
      <c r="I34" s="942">
        <v>50.1</v>
      </c>
      <c r="J34" s="942">
        <v>0</v>
      </c>
      <c r="K34" s="2599"/>
      <c r="L34" s="2601"/>
      <c r="M34" s="2601"/>
      <c r="N34" s="2601"/>
      <c r="O34" s="2594"/>
      <c r="P34" s="2615"/>
      <c r="Q34" s="2618"/>
      <c r="R34" s="57"/>
    </row>
    <row r="35" spans="1:18" x14ac:dyDescent="0.25">
      <c r="A35" s="7"/>
      <c r="B35" s="148"/>
      <c r="C35" s="149"/>
      <c r="D35" s="52"/>
      <c r="E35" s="912" t="s">
        <v>1286</v>
      </c>
      <c r="F35" s="2538" t="s">
        <v>1287</v>
      </c>
      <c r="G35" s="2539"/>
      <c r="H35" s="2539"/>
      <c r="I35" s="2539"/>
      <c r="J35" s="2540"/>
      <c r="K35" s="898" t="s">
        <v>1288</v>
      </c>
      <c r="L35" s="899">
        <v>2</v>
      </c>
      <c r="M35" s="909">
        <v>3</v>
      </c>
      <c r="N35" s="769">
        <v>3</v>
      </c>
      <c r="O35" s="2594"/>
      <c r="P35" s="2615"/>
      <c r="Q35" s="2618"/>
      <c r="R35" s="57"/>
    </row>
    <row r="36" spans="1:18" ht="22.5" customHeight="1" x14ac:dyDescent="0.25">
      <c r="A36" s="7"/>
      <c r="B36" s="148"/>
      <c r="C36" s="149"/>
      <c r="D36" s="52"/>
      <c r="E36" s="2545" t="s">
        <v>1289</v>
      </c>
      <c r="F36" s="2489" t="s">
        <v>1290</v>
      </c>
      <c r="G36" s="378" t="s">
        <v>40</v>
      </c>
      <c r="H36" s="764">
        <v>308</v>
      </c>
      <c r="I36" s="764">
        <v>450</v>
      </c>
      <c r="J36" s="764">
        <v>0</v>
      </c>
      <c r="K36" s="2489" t="s">
        <v>1291</v>
      </c>
      <c r="L36" s="2478">
        <v>0</v>
      </c>
      <c r="M36" s="2478">
        <v>10</v>
      </c>
      <c r="N36" s="2478">
        <v>0</v>
      </c>
      <c r="O36" s="2593"/>
      <c r="P36" s="2615"/>
      <c r="Q36" s="2618"/>
      <c r="R36" s="57"/>
    </row>
    <row r="37" spans="1:18" ht="24" customHeight="1" x14ac:dyDescent="0.25">
      <c r="A37" s="7"/>
      <c r="B37" s="148"/>
      <c r="C37" s="149"/>
      <c r="D37" s="52"/>
      <c r="E37" s="2546"/>
      <c r="F37" s="2490"/>
      <c r="G37" s="658" t="s">
        <v>30</v>
      </c>
      <c r="H37" s="658">
        <v>58.1</v>
      </c>
      <c r="I37" s="766">
        <v>75</v>
      </c>
      <c r="J37" s="766">
        <v>0</v>
      </c>
      <c r="K37" s="2490"/>
      <c r="L37" s="2479"/>
      <c r="M37" s="2479"/>
      <c r="N37" s="2479"/>
      <c r="O37" s="2593"/>
      <c r="P37" s="2515"/>
      <c r="Q37" s="2619"/>
      <c r="R37" s="57"/>
    </row>
    <row r="38" spans="1:18" ht="19.5" customHeight="1" x14ac:dyDescent="0.25">
      <c r="A38" s="7"/>
      <c r="B38" s="148"/>
      <c r="C38" s="149"/>
      <c r="D38" s="52"/>
      <c r="E38" s="2543" t="s">
        <v>1292</v>
      </c>
      <c r="F38" s="2489" t="s">
        <v>1293</v>
      </c>
      <c r="G38" s="378" t="s">
        <v>40</v>
      </c>
      <c r="H38" s="764">
        <v>82.1</v>
      </c>
      <c r="I38" s="764">
        <v>80</v>
      </c>
      <c r="J38" s="764">
        <v>80</v>
      </c>
      <c r="K38" s="2489" t="s">
        <v>1294</v>
      </c>
      <c r="L38" s="2478">
        <v>80</v>
      </c>
      <c r="M38" s="2478">
        <v>80</v>
      </c>
      <c r="N38" s="2478">
        <v>80</v>
      </c>
      <c r="O38" s="2593"/>
      <c r="P38" s="2493" t="s">
        <v>1295</v>
      </c>
      <c r="Q38" s="2552" t="s">
        <v>1296</v>
      </c>
      <c r="R38" s="57"/>
    </row>
    <row r="39" spans="1:18" ht="21.75" customHeight="1" x14ac:dyDescent="0.25">
      <c r="A39" s="7"/>
      <c r="B39" s="148"/>
      <c r="C39" s="149"/>
      <c r="D39" s="52"/>
      <c r="E39" s="2544"/>
      <c r="F39" s="2490"/>
      <c r="G39" s="378" t="s">
        <v>107</v>
      </c>
      <c r="H39" s="764">
        <v>13.9</v>
      </c>
      <c r="I39" s="764">
        <v>20</v>
      </c>
      <c r="J39" s="764">
        <v>22</v>
      </c>
      <c r="K39" s="2490"/>
      <c r="L39" s="2479"/>
      <c r="M39" s="2479"/>
      <c r="N39" s="2479"/>
      <c r="O39" s="2593"/>
      <c r="P39" s="2490"/>
      <c r="Q39" s="2553"/>
      <c r="R39" s="57"/>
    </row>
    <row r="40" spans="1:18" ht="49.5" customHeight="1" x14ac:dyDescent="0.25">
      <c r="A40" s="7"/>
      <c r="B40" s="148"/>
      <c r="C40" s="149"/>
      <c r="D40" s="52"/>
      <c r="E40" s="382" t="s">
        <v>1297</v>
      </c>
      <c r="F40" s="654" t="s">
        <v>1298</v>
      </c>
      <c r="G40" s="378" t="s">
        <v>30</v>
      </c>
      <c r="H40" s="764">
        <v>25</v>
      </c>
      <c r="I40" s="764">
        <v>25</v>
      </c>
      <c r="J40" s="764">
        <v>25</v>
      </c>
      <c r="K40" s="378" t="s">
        <v>1299</v>
      </c>
      <c r="L40" s="659">
        <v>5</v>
      </c>
      <c r="M40" s="767">
        <v>5</v>
      </c>
      <c r="N40" s="659">
        <v>5</v>
      </c>
      <c r="O40" s="2593"/>
      <c r="P40" s="389" t="s">
        <v>1282</v>
      </c>
      <c r="Q40" s="429" t="s">
        <v>1269</v>
      </c>
      <c r="R40" s="57"/>
    </row>
    <row r="41" spans="1:18" ht="12.75" customHeight="1" x14ac:dyDescent="0.25">
      <c r="A41" s="7"/>
      <c r="B41" s="148"/>
      <c r="C41" s="149"/>
      <c r="D41" s="52"/>
      <c r="E41" s="2548" t="s">
        <v>1300</v>
      </c>
      <c r="F41" s="2489" t="s">
        <v>1301</v>
      </c>
      <c r="G41" s="378" t="s">
        <v>107</v>
      </c>
      <c r="H41" s="378">
        <v>71.099999999999994</v>
      </c>
      <c r="I41" s="378">
        <v>7.5</v>
      </c>
      <c r="J41" s="764">
        <v>75</v>
      </c>
      <c r="K41" s="2489" t="s">
        <v>1281</v>
      </c>
      <c r="L41" s="2478">
        <v>160</v>
      </c>
      <c r="M41" s="2478">
        <v>160</v>
      </c>
      <c r="N41" s="2478">
        <v>160</v>
      </c>
      <c r="O41" s="2593"/>
      <c r="P41" s="2514" t="s">
        <v>1282</v>
      </c>
      <c r="Q41" s="2552" t="s">
        <v>1269</v>
      </c>
      <c r="R41" s="57"/>
    </row>
    <row r="42" spans="1:18" ht="27" customHeight="1" x14ac:dyDescent="0.25">
      <c r="A42" s="7"/>
      <c r="B42" s="148"/>
      <c r="C42" s="149"/>
      <c r="D42" s="52"/>
      <c r="E42" s="2549"/>
      <c r="F42" s="2490"/>
      <c r="G42" s="378" t="s">
        <v>30</v>
      </c>
      <c r="H42" s="378">
        <v>47.9</v>
      </c>
      <c r="I42" s="378">
        <v>49.5</v>
      </c>
      <c r="J42" s="378">
        <v>52.7</v>
      </c>
      <c r="K42" s="2490"/>
      <c r="L42" s="2479"/>
      <c r="M42" s="2479"/>
      <c r="N42" s="2479"/>
      <c r="O42" s="2593"/>
      <c r="P42" s="2515"/>
      <c r="Q42" s="2553"/>
      <c r="R42" s="57"/>
    </row>
    <row r="43" spans="1:18" ht="27.75" customHeight="1" x14ac:dyDescent="0.25">
      <c r="A43" s="7"/>
      <c r="B43" s="148"/>
      <c r="C43" s="149"/>
      <c r="D43" s="52"/>
      <c r="E43" s="2547" t="s">
        <v>1302</v>
      </c>
      <c r="F43" s="2489" t="s">
        <v>1303</v>
      </c>
      <c r="G43" s="378" t="s">
        <v>30</v>
      </c>
      <c r="H43" s="1090">
        <v>275</v>
      </c>
      <c r="I43" s="1090">
        <v>282.5</v>
      </c>
      <c r="J43" s="1090">
        <v>300</v>
      </c>
      <c r="K43" s="2489" t="s">
        <v>1281</v>
      </c>
      <c r="L43" s="2478">
        <v>145</v>
      </c>
      <c r="M43" s="2478">
        <v>150</v>
      </c>
      <c r="N43" s="2478">
        <v>158</v>
      </c>
      <c r="O43" s="2593"/>
      <c r="P43" s="2514" t="s">
        <v>1295</v>
      </c>
      <c r="Q43" s="2552" t="s">
        <v>1296</v>
      </c>
      <c r="R43" s="57"/>
    </row>
    <row r="44" spans="1:18" ht="40.9" customHeight="1" x14ac:dyDescent="0.25">
      <c r="A44" s="7"/>
      <c r="B44" s="148"/>
      <c r="C44" s="149"/>
      <c r="D44" s="52"/>
      <c r="E44" s="1321"/>
      <c r="F44" s="2490"/>
      <c r="G44" s="776" t="s">
        <v>107</v>
      </c>
      <c r="H44" s="1124">
        <v>75.8</v>
      </c>
      <c r="I44" s="1125">
        <v>76.8</v>
      </c>
      <c r="J44" s="1125">
        <v>81.5</v>
      </c>
      <c r="K44" s="2490"/>
      <c r="L44" s="2479"/>
      <c r="M44" s="2479"/>
      <c r="N44" s="2479"/>
      <c r="O44" s="2593"/>
      <c r="P44" s="2515"/>
      <c r="Q44" s="2553"/>
      <c r="R44" s="57"/>
    </row>
    <row r="45" spans="1:18" ht="12.75" customHeight="1" x14ac:dyDescent="0.25">
      <c r="A45" s="7"/>
      <c r="B45" s="148"/>
      <c r="C45" s="149"/>
      <c r="D45" s="52"/>
      <c r="E45" s="2547" t="s">
        <v>1304</v>
      </c>
      <c r="F45" s="2489" t="s">
        <v>1305</v>
      </c>
      <c r="G45" s="378" t="s">
        <v>107</v>
      </c>
      <c r="H45" s="764">
        <v>1.6</v>
      </c>
      <c r="I45" s="764">
        <v>1.8</v>
      </c>
      <c r="J45" s="764">
        <v>2</v>
      </c>
      <c r="K45" s="2489" t="s">
        <v>1306</v>
      </c>
      <c r="L45" s="2478">
        <v>25</v>
      </c>
      <c r="M45" s="2478">
        <v>27</v>
      </c>
      <c r="N45" s="2478">
        <v>30</v>
      </c>
      <c r="O45" s="2593"/>
      <c r="P45" s="2514" t="s">
        <v>1307</v>
      </c>
      <c r="Q45" s="2552" t="s">
        <v>1308</v>
      </c>
      <c r="R45" s="57"/>
    </row>
    <row r="46" spans="1:18" ht="63" customHeight="1" x14ac:dyDescent="0.25">
      <c r="A46" s="7"/>
      <c r="B46" s="148"/>
      <c r="C46" s="149"/>
      <c r="D46" s="52"/>
      <c r="E46" s="1321"/>
      <c r="F46" s="2609"/>
      <c r="G46" s="658" t="s">
        <v>30</v>
      </c>
      <c r="H46" s="766">
        <v>7</v>
      </c>
      <c r="I46" s="766">
        <v>7.2</v>
      </c>
      <c r="J46" s="766">
        <v>7.5</v>
      </c>
      <c r="K46" s="2609"/>
      <c r="L46" s="2610"/>
      <c r="M46" s="2610"/>
      <c r="N46" s="2479"/>
      <c r="O46" s="2593"/>
      <c r="P46" s="2515"/>
      <c r="Q46" s="2553"/>
      <c r="R46" s="57"/>
    </row>
    <row r="47" spans="1:18" ht="63.75" x14ac:dyDescent="0.25">
      <c r="A47" s="7"/>
      <c r="B47" s="148"/>
      <c r="C47" s="149"/>
      <c r="D47" s="52"/>
      <c r="E47" s="410" t="s">
        <v>1309</v>
      </c>
      <c r="F47" s="780" t="s">
        <v>1310</v>
      </c>
      <c r="G47" s="28" t="s">
        <v>30</v>
      </c>
      <c r="H47" s="710">
        <v>350</v>
      </c>
      <c r="I47" s="710">
        <v>350</v>
      </c>
      <c r="J47" s="710">
        <v>350</v>
      </c>
      <c r="K47" s="28" t="s">
        <v>1281</v>
      </c>
      <c r="L47" s="676">
        <v>30</v>
      </c>
      <c r="M47" s="752">
        <v>25</v>
      </c>
      <c r="N47" s="659">
        <v>22</v>
      </c>
      <c r="O47" s="2593"/>
      <c r="P47" s="384" t="s">
        <v>830</v>
      </c>
      <c r="Q47" s="427" t="s">
        <v>1269</v>
      </c>
      <c r="R47" s="57"/>
    </row>
    <row r="48" spans="1:18" ht="24" customHeight="1" x14ac:dyDescent="0.25">
      <c r="A48" s="7"/>
      <c r="B48" s="148"/>
      <c r="C48" s="149"/>
      <c r="D48" s="52"/>
      <c r="E48" s="2504" t="s">
        <v>1311</v>
      </c>
      <c r="F48" s="2550" t="s">
        <v>1312</v>
      </c>
      <c r="G48" s="28" t="s">
        <v>30</v>
      </c>
      <c r="H48" s="1096">
        <v>483.6</v>
      </c>
      <c r="I48" s="1097">
        <v>532.29999999999995</v>
      </c>
      <c r="J48" s="1097">
        <v>585</v>
      </c>
      <c r="K48" s="1294" t="s">
        <v>1281</v>
      </c>
      <c r="L48" s="1229">
        <v>33</v>
      </c>
      <c r="M48" s="2564">
        <v>33</v>
      </c>
      <c r="N48" s="2478">
        <v>33</v>
      </c>
      <c r="O48" s="2593"/>
      <c r="P48" s="2566" t="s">
        <v>1313</v>
      </c>
      <c r="Q48" s="2554" t="s">
        <v>1314</v>
      </c>
      <c r="R48" s="57"/>
    </row>
    <row r="49" spans="1:18" ht="28.5" customHeight="1" x14ac:dyDescent="0.25">
      <c r="A49" s="7"/>
      <c r="B49" s="148"/>
      <c r="C49" s="149"/>
      <c r="D49" s="52"/>
      <c r="E49" s="2505"/>
      <c r="F49" s="2551"/>
      <c r="G49" s="28" t="s">
        <v>74</v>
      </c>
      <c r="H49" s="1097">
        <v>240</v>
      </c>
      <c r="I49" s="1097">
        <v>257.10000000000002</v>
      </c>
      <c r="J49" s="1097">
        <v>273.39999999999998</v>
      </c>
      <c r="K49" s="1295"/>
      <c r="L49" s="1230"/>
      <c r="M49" s="2565"/>
      <c r="N49" s="2479"/>
      <c r="O49" s="2593"/>
      <c r="P49" s="2567"/>
      <c r="Q49" s="2555"/>
      <c r="R49" s="57"/>
    </row>
    <row r="50" spans="1:18" ht="38.25" x14ac:dyDescent="0.25">
      <c r="A50" s="7"/>
      <c r="B50" s="148"/>
      <c r="C50" s="149"/>
      <c r="D50" s="52"/>
      <c r="E50" s="411" t="s">
        <v>1315</v>
      </c>
      <c r="F50" s="780" t="s">
        <v>1316</v>
      </c>
      <c r="G50" s="28" t="s">
        <v>107</v>
      </c>
      <c r="H50" s="28">
        <v>944.5</v>
      </c>
      <c r="I50" s="710">
        <v>940</v>
      </c>
      <c r="J50" s="710">
        <v>930</v>
      </c>
      <c r="K50" s="28" t="s">
        <v>1281</v>
      </c>
      <c r="L50" s="676">
        <v>82</v>
      </c>
      <c r="M50" s="752">
        <v>82</v>
      </c>
      <c r="N50" s="659">
        <v>82</v>
      </c>
      <c r="O50" s="2593"/>
      <c r="P50" s="322" t="s">
        <v>1282</v>
      </c>
      <c r="Q50" s="427" t="s">
        <v>1269</v>
      </c>
      <c r="R50" s="57"/>
    </row>
    <row r="51" spans="1:18" ht="25.5" x14ac:dyDescent="0.2">
      <c r="A51" s="7"/>
      <c r="B51" s="148"/>
      <c r="C51" s="149"/>
      <c r="D51" s="52"/>
      <c r="E51" s="412" t="s">
        <v>1317</v>
      </c>
      <c r="F51" s="781" t="s">
        <v>1318</v>
      </c>
      <c r="G51" s="642" t="s">
        <v>30</v>
      </c>
      <c r="H51" s="751">
        <v>387.5</v>
      </c>
      <c r="I51" s="751">
        <v>390</v>
      </c>
      <c r="J51" s="782">
        <v>395</v>
      </c>
      <c r="K51" s="378" t="s">
        <v>1281</v>
      </c>
      <c r="L51" s="659">
        <v>140</v>
      </c>
      <c r="M51" s="659">
        <v>145</v>
      </c>
      <c r="N51" s="783">
        <v>150</v>
      </c>
      <c r="O51" s="2593"/>
      <c r="P51" s="842" t="s">
        <v>1295</v>
      </c>
      <c r="Q51" s="843" t="s">
        <v>1296</v>
      </c>
      <c r="R51" s="57"/>
    </row>
    <row r="52" spans="1:18" ht="26.25" customHeight="1" x14ac:dyDescent="0.25">
      <c r="A52" s="7"/>
      <c r="B52" s="148"/>
      <c r="C52" s="149"/>
      <c r="D52" s="52"/>
      <c r="E52" s="396" t="s">
        <v>1319</v>
      </c>
      <c r="F52" s="2241" t="s">
        <v>1320</v>
      </c>
      <c r="G52" s="2242"/>
      <c r="H52" s="2242"/>
      <c r="I52" s="2242"/>
      <c r="J52" s="2243"/>
      <c r="K52" s="389" t="s">
        <v>1321</v>
      </c>
      <c r="L52" s="383">
        <v>2</v>
      </c>
      <c r="M52" s="383">
        <v>3</v>
      </c>
      <c r="N52" s="875">
        <v>3</v>
      </c>
      <c r="O52" s="2593"/>
      <c r="P52" s="2563"/>
      <c r="Q52" s="2563"/>
      <c r="R52" s="57"/>
    </row>
    <row r="53" spans="1:18" ht="25.5" x14ac:dyDescent="0.25">
      <c r="A53" s="7"/>
      <c r="B53" s="148"/>
      <c r="C53" s="149"/>
      <c r="D53" s="597"/>
      <c r="E53" s="390" t="s">
        <v>1322</v>
      </c>
      <c r="F53" s="405" t="s">
        <v>1323</v>
      </c>
      <c r="G53" s="405" t="s">
        <v>30</v>
      </c>
      <c r="H53" s="405">
        <v>232</v>
      </c>
      <c r="I53" s="763">
        <v>240</v>
      </c>
      <c r="J53" s="763">
        <v>246.5</v>
      </c>
      <c r="K53" s="405" t="s">
        <v>1281</v>
      </c>
      <c r="L53" s="769">
        <v>30</v>
      </c>
      <c r="M53" s="772">
        <v>30</v>
      </c>
      <c r="N53" s="769">
        <v>30</v>
      </c>
      <c r="O53" s="2593"/>
      <c r="P53" s="841" t="s">
        <v>1324</v>
      </c>
      <c r="Q53" s="427" t="s">
        <v>1325</v>
      </c>
      <c r="R53" s="57"/>
    </row>
    <row r="54" spans="1:18" ht="38.25" x14ac:dyDescent="0.25">
      <c r="A54" s="7"/>
      <c r="B54" s="148"/>
      <c r="C54" s="149"/>
      <c r="D54" s="597"/>
      <c r="E54" s="388" t="s">
        <v>1326</v>
      </c>
      <c r="F54" s="378" t="s">
        <v>1327</v>
      </c>
      <c r="G54" s="378" t="s">
        <v>30</v>
      </c>
      <c r="H54" s="1090">
        <v>22</v>
      </c>
      <c r="I54" s="1090">
        <v>25</v>
      </c>
      <c r="J54" s="1090">
        <v>25</v>
      </c>
      <c r="K54" s="378" t="s">
        <v>1281</v>
      </c>
      <c r="L54" s="659">
        <v>5</v>
      </c>
      <c r="M54" s="659">
        <v>5</v>
      </c>
      <c r="N54" s="659">
        <v>5</v>
      </c>
      <c r="O54" s="2593"/>
      <c r="P54" s="385" t="s">
        <v>1282</v>
      </c>
      <c r="Q54" s="427" t="s">
        <v>1269</v>
      </c>
      <c r="R54" s="57"/>
    </row>
    <row r="55" spans="1:18" ht="25.5" customHeight="1" x14ac:dyDescent="0.25">
      <c r="A55" s="7"/>
      <c r="B55" s="148"/>
      <c r="C55" s="149"/>
      <c r="D55" s="2530"/>
      <c r="E55" s="2591" t="s">
        <v>1328</v>
      </c>
      <c r="F55" s="2244" t="s">
        <v>1329</v>
      </c>
      <c r="G55" s="385" t="s">
        <v>40</v>
      </c>
      <c r="H55" s="1090">
        <v>114</v>
      </c>
      <c r="I55" s="385">
        <v>75</v>
      </c>
      <c r="J55" s="1090">
        <v>0</v>
      </c>
      <c r="K55" s="430" t="s">
        <v>1330</v>
      </c>
      <c r="L55" s="659">
        <v>1</v>
      </c>
      <c r="M55" s="659">
        <v>0</v>
      </c>
      <c r="N55" s="659">
        <v>0</v>
      </c>
      <c r="O55" s="2593"/>
      <c r="P55" s="2079" t="s">
        <v>740</v>
      </c>
      <c r="Q55" s="2556" t="s">
        <v>39</v>
      </c>
      <c r="R55" s="57"/>
    </row>
    <row r="56" spans="1:18" ht="20.25" customHeight="1" x14ac:dyDescent="0.25">
      <c r="A56" s="7"/>
      <c r="B56" s="148"/>
      <c r="C56" s="149"/>
      <c r="D56" s="2530"/>
      <c r="E56" s="2591"/>
      <c r="F56" s="2244"/>
      <c r="G56" s="385" t="s">
        <v>30</v>
      </c>
      <c r="H56" s="385">
        <v>86</v>
      </c>
      <c r="I56" s="1090">
        <v>58</v>
      </c>
      <c r="J56" s="1090">
        <v>0</v>
      </c>
      <c r="K56" s="430" t="s">
        <v>1331</v>
      </c>
      <c r="L56" s="659">
        <v>0</v>
      </c>
      <c r="M56" s="659">
        <v>1</v>
      </c>
      <c r="N56" s="768">
        <v>0</v>
      </c>
      <c r="O56" s="2593"/>
      <c r="P56" s="2250"/>
      <c r="Q56" s="2389"/>
      <c r="R56" s="57"/>
    </row>
    <row r="57" spans="1:18" ht="28.5" customHeight="1" x14ac:dyDescent="0.25">
      <c r="A57" s="7"/>
      <c r="B57" s="148"/>
      <c r="C57" s="149"/>
      <c r="D57" s="2530"/>
      <c r="E57" s="874" t="s">
        <v>1332</v>
      </c>
      <c r="F57" s="387" t="s">
        <v>1333</v>
      </c>
      <c r="G57" s="998" t="s">
        <v>30</v>
      </c>
      <c r="H57" s="998">
        <v>3</v>
      </c>
      <c r="I57" s="1098">
        <v>3.1</v>
      </c>
      <c r="J57" s="998">
        <v>3.2</v>
      </c>
      <c r="K57" s="387" t="s">
        <v>810</v>
      </c>
      <c r="L57" s="646">
        <v>1</v>
      </c>
      <c r="M57" s="646">
        <v>1</v>
      </c>
      <c r="N57" s="646">
        <v>1</v>
      </c>
      <c r="O57" s="2595"/>
      <c r="P57" s="378" t="s">
        <v>1282</v>
      </c>
      <c r="Q57" s="591" t="s">
        <v>1269</v>
      </c>
      <c r="R57" s="57"/>
    </row>
    <row r="58" spans="1:18" ht="15" x14ac:dyDescent="0.25">
      <c r="A58" s="7"/>
      <c r="B58" s="148"/>
      <c r="C58" s="149"/>
      <c r="D58" s="2121"/>
      <c r="E58" s="611"/>
      <c r="F58" s="612"/>
      <c r="G58" s="613"/>
      <c r="H58" s="604">
        <f>SUM(H17:H57)</f>
        <v>6497.3</v>
      </c>
      <c r="I58" s="604">
        <f t="shared" ref="I58:J58" si="0">SUM(I17:I57)</f>
        <v>4951.7000000000007</v>
      </c>
      <c r="J58" s="604">
        <f t="shared" si="0"/>
        <v>4364.5999999999995</v>
      </c>
      <c r="K58" s="2524"/>
      <c r="L58" s="2524"/>
      <c r="M58" s="2524"/>
      <c r="N58" s="2524"/>
      <c r="O58" s="2524"/>
      <c r="P58" s="2524"/>
      <c r="Q58" s="2525"/>
      <c r="R58" s="57"/>
    </row>
    <row r="59" spans="1:18" x14ac:dyDescent="0.25">
      <c r="A59" s="7"/>
      <c r="B59" s="148"/>
      <c r="C59" s="149"/>
      <c r="D59" s="2559" t="s">
        <v>1334</v>
      </c>
      <c r="E59" s="2560"/>
      <c r="F59" s="2560"/>
      <c r="G59" s="2560"/>
      <c r="H59" s="2560"/>
      <c r="I59" s="2560"/>
      <c r="J59" s="2560"/>
      <c r="K59" s="2560"/>
      <c r="L59" s="2560"/>
      <c r="M59" s="2560"/>
      <c r="N59" s="2560"/>
      <c r="O59" s="2560"/>
      <c r="P59" s="2561"/>
      <c r="Q59" s="2562"/>
      <c r="R59" s="57"/>
    </row>
    <row r="60" spans="1:18" ht="25.5" customHeight="1" x14ac:dyDescent="0.25">
      <c r="A60" s="7"/>
      <c r="B60" s="148"/>
      <c r="C60" s="149"/>
      <c r="D60" s="598"/>
      <c r="E60" s="2541" t="s">
        <v>1335</v>
      </c>
      <c r="F60" s="2522" t="s">
        <v>1336</v>
      </c>
      <c r="G60" s="1099" t="s">
        <v>40</v>
      </c>
      <c r="H60" s="1099">
        <v>835.4</v>
      </c>
      <c r="I60" s="1099">
        <v>278.5</v>
      </c>
      <c r="J60" s="1099">
        <v>0</v>
      </c>
      <c r="K60" s="2489" t="s">
        <v>1337</v>
      </c>
      <c r="L60" s="2474">
        <v>6</v>
      </c>
      <c r="M60" s="2474">
        <v>2</v>
      </c>
      <c r="N60" s="2474">
        <v>0</v>
      </c>
      <c r="O60" s="2495" t="s">
        <v>1338</v>
      </c>
      <c r="P60" s="2476" t="s">
        <v>1339</v>
      </c>
      <c r="Q60" s="2244" t="s">
        <v>34</v>
      </c>
      <c r="R60" s="57"/>
    </row>
    <row r="61" spans="1:18" ht="21.75" customHeight="1" x14ac:dyDescent="0.25">
      <c r="A61" s="7"/>
      <c r="B61" s="148"/>
      <c r="C61" s="149"/>
      <c r="D61" s="598"/>
      <c r="E61" s="2542"/>
      <c r="F61" s="2523"/>
      <c r="G61" s="1099" t="s">
        <v>30</v>
      </c>
      <c r="H61" s="1099">
        <v>147.4</v>
      </c>
      <c r="I61" s="1099">
        <v>49</v>
      </c>
      <c r="J61" s="1099">
        <v>0</v>
      </c>
      <c r="K61" s="2490"/>
      <c r="L61" s="2475"/>
      <c r="M61" s="2475"/>
      <c r="N61" s="2475"/>
      <c r="O61" s="2498"/>
      <c r="P61" s="2477"/>
      <c r="Q61" s="2244"/>
      <c r="R61" s="57"/>
    </row>
    <row r="62" spans="1:18" ht="14.25" customHeight="1" x14ac:dyDescent="0.25">
      <c r="A62" s="7"/>
      <c r="B62" s="148"/>
      <c r="C62" s="149"/>
      <c r="D62" s="598"/>
      <c r="E62" s="391" t="s">
        <v>1340</v>
      </c>
      <c r="F62" s="2526" t="s">
        <v>1341</v>
      </c>
      <c r="G62" s="378" t="s">
        <v>30</v>
      </c>
      <c r="H62" s="764">
        <v>24</v>
      </c>
      <c r="I62" s="764">
        <v>33.299999999999997</v>
      </c>
      <c r="J62" s="764">
        <v>33.299999999999997</v>
      </c>
      <c r="K62" s="2489" t="s">
        <v>1342</v>
      </c>
      <c r="L62" s="2478">
        <v>6</v>
      </c>
      <c r="M62" s="2478">
        <v>8</v>
      </c>
      <c r="N62" s="2478">
        <v>8</v>
      </c>
      <c r="O62" s="2498"/>
      <c r="P62" s="2489" t="s">
        <v>1343</v>
      </c>
      <c r="Q62" s="2491" t="s">
        <v>1269</v>
      </c>
      <c r="R62" s="57"/>
    </row>
    <row r="63" spans="1:18" ht="15.75" customHeight="1" x14ac:dyDescent="0.25">
      <c r="A63" s="7"/>
      <c r="B63" s="148"/>
      <c r="C63" s="149"/>
      <c r="D63" s="598"/>
      <c r="E63" s="408"/>
      <c r="F63" s="2252"/>
      <c r="G63" s="378" t="s">
        <v>107</v>
      </c>
      <c r="H63" s="764">
        <v>36</v>
      </c>
      <c r="I63" s="764">
        <v>50</v>
      </c>
      <c r="J63" s="764">
        <v>50</v>
      </c>
      <c r="K63" s="2490"/>
      <c r="L63" s="2479"/>
      <c r="M63" s="2479"/>
      <c r="N63" s="2479"/>
      <c r="O63" s="2498"/>
      <c r="P63" s="2490"/>
      <c r="Q63" s="2492"/>
      <c r="R63" s="57"/>
    </row>
    <row r="64" spans="1:18" ht="27.75" customHeight="1" x14ac:dyDescent="0.25">
      <c r="A64" s="7"/>
      <c r="B64" s="148"/>
      <c r="C64" s="149"/>
      <c r="D64" s="598"/>
      <c r="E64" s="456" t="s">
        <v>1344</v>
      </c>
      <c r="F64" s="2241" t="s">
        <v>1345</v>
      </c>
      <c r="G64" s="2242"/>
      <c r="H64" s="2242"/>
      <c r="I64" s="2242"/>
      <c r="J64" s="2243"/>
      <c r="K64" s="378" t="s">
        <v>1346</v>
      </c>
      <c r="L64" s="745">
        <v>3</v>
      </c>
      <c r="M64" s="745">
        <v>3</v>
      </c>
      <c r="N64" s="745">
        <v>5</v>
      </c>
      <c r="O64" s="2498"/>
      <c r="P64" s="2487"/>
      <c r="Q64" s="2488"/>
      <c r="R64" s="57"/>
    </row>
    <row r="65" spans="1:18" ht="27.75" customHeight="1" x14ac:dyDescent="0.25">
      <c r="A65" s="7"/>
      <c r="B65" s="148"/>
      <c r="C65" s="149"/>
      <c r="D65" s="598"/>
      <c r="E65" s="382" t="s">
        <v>1347</v>
      </c>
      <c r="F65" s="654" t="s">
        <v>1348</v>
      </c>
      <c r="G65" s="378" t="s">
        <v>107</v>
      </c>
      <c r="H65" s="764">
        <v>8</v>
      </c>
      <c r="I65" s="764">
        <v>8</v>
      </c>
      <c r="J65" s="764">
        <v>8</v>
      </c>
      <c r="K65" s="378" t="s">
        <v>1349</v>
      </c>
      <c r="L65" s="659">
        <v>85</v>
      </c>
      <c r="M65" s="659">
        <v>90</v>
      </c>
      <c r="N65" s="659">
        <v>90</v>
      </c>
      <c r="O65" s="2498"/>
      <c r="P65" s="378" t="s">
        <v>1350</v>
      </c>
      <c r="Q65" s="593" t="s">
        <v>1296</v>
      </c>
      <c r="R65" s="57"/>
    </row>
    <row r="66" spans="1:18" ht="31.5" customHeight="1" x14ac:dyDescent="0.25">
      <c r="A66" s="7"/>
      <c r="B66" s="148"/>
      <c r="C66" s="149"/>
      <c r="D66" s="598"/>
      <c r="E66" s="406" t="s">
        <v>1351</v>
      </c>
      <c r="F66" s="2241" t="s">
        <v>1352</v>
      </c>
      <c r="G66" s="2242"/>
      <c r="H66" s="2242"/>
      <c r="I66" s="2242"/>
      <c r="J66" s="2243"/>
      <c r="K66" s="378" t="s">
        <v>1353</v>
      </c>
      <c r="L66" s="1100">
        <v>95</v>
      </c>
      <c r="M66" s="1100">
        <v>95</v>
      </c>
      <c r="N66" s="1100">
        <v>95</v>
      </c>
      <c r="O66" s="2498"/>
      <c r="P66" s="2487"/>
      <c r="Q66" s="2488"/>
      <c r="R66" s="57"/>
    </row>
    <row r="67" spans="1:18" ht="42.75" customHeight="1" x14ac:dyDescent="0.25">
      <c r="A67" s="7"/>
      <c r="B67" s="148"/>
      <c r="C67" s="149"/>
      <c r="D67" s="598"/>
      <c r="E67" s="382" t="s">
        <v>1354</v>
      </c>
      <c r="F67" s="378" t="s">
        <v>1355</v>
      </c>
      <c r="G67" s="378" t="s">
        <v>107</v>
      </c>
      <c r="H67" s="764">
        <v>44.2</v>
      </c>
      <c r="I67" s="764">
        <v>50</v>
      </c>
      <c r="J67" s="764">
        <v>55</v>
      </c>
      <c r="K67" s="378" t="s">
        <v>1356</v>
      </c>
      <c r="L67" s="383">
        <v>15</v>
      </c>
      <c r="M67" s="383">
        <v>15</v>
      </c>
      <c r="N67" s="383">
        <v>15</v>
      </c>
      <c r="O67" s="2498"/>
      <c r="P67" s="385" t="s">
        <v>597</v>
      </c>
      <c r="Q67" s="873" t="s">
        <v>39</v>
      </c>
      <c r="R67" s="57"/>
    </row>
    <row r="68" spans="1:18" ht="22.5" customHeight="1" x14ac:dyDescent="0.25">
      <c r="A68" s="7"/>
      <c r="B68" s="148"/>
      <c r="C68" s="149"/>
      <c r="D68" s="598"/>
      <c r="E68" s="2547" t="s">
        <v>1357</v>
      </c>
      <c r="F68" s="1459" t="s">
        <v>1358</v>
      </c>
      <c r="G68" s="378" t="s">
        <v>107</v>
      </c>
      <c r="H68" s="764">
        <v>50.8</v>
      </c>
      <c r="I68" s="764" t="s">
        <v>1359</v>
      </c>
      <c r="J68" s="764">
        <v>55</v>
      </c>
      <c r="K68" s="2514" t="s">
        <v>1356</v>
      </c>
      <c r="L68" s="2483">
        <v>80</v>
      </c>
      <c r="M68" s="2483">
        <v>80</v>
      </c>
      <c r="N68" s="2483">
        <v>80</v>
      </c>
      <c r="O68" s="2498"/>
      <c r="P68" s="2489" t="s">
        <v>1360</v>
      </c>
      <c r="Q68" s="2557" t="s">
        <v>1269</v>
      </c>
      <c r="R68" s="57"/>
    </row>
    <row r="69" spans="1:18" ht="19.5" customHeight="1" x14ac:dyDescent="0.25">
      <c r="A69" s="7"/>
      <c r="B69" s="148"/>
      <c r="C69" s="149"/>
      <c r="D69" s="598"/>
      <c r="E69" s="1321"/>
      <c r="F69" s="1461"/>
      <c r="G69" s="378" t="s">
        <v>30</v>
      </c>
      <c r="H69" s="764">
        <v>23.9</v>
      </c>
      <c r="I69" s="764">
        <v>24.3</v>
      </c>
      <c r="J69" s="764">
        <v>24.8</v>
      </c>
      <c r="K69" s="2515"/>
      <c r="L69" s="2484"/>
      <c r="M69" s="2484"/>
      <c r="N69" s="2484"/>
      <c r="O69" s="2498"/>
      <c r="P69" s="2490"/>
      <c r="Q69" s="2558"/>
      <c r="R69" s="57"/>
    </row>
    <row r="70" spans="1:18" ht="29.25" customHeight="1" x14ac:dyDescent="0.25">
      <c r="A70" s="7"/>
      <c r="B70" s="148"/>
      <c r="C70" s="149"/>
      <c r="D70" s="598"/>
      <c r="E70" s="406" t="s">
        <v>1361</v>
      </c>
      <c r="F70" s="984" t="s">
        <v>1362</v>
      </c>
      <c r="G70" s="378" t="s">
        <v>40</v>
      </c>
      <c r="H70" s="764">
        <v>28</v>
      </c>
      <c r="I70" s="764">
        <v>28</v>
      </c>
      <c r="J70" s="764">
        <v>14</v>
      </c>
      <c r="K70" s="378" t="s">
        <v>1281</v>
      </c>
      <c r="L70" s="659">
        <v>20</v>
      </c>
      <c r="M70" s="659">
        <v>20</v>
      </c>
      <c r="N70" s="659">
        <v>20</v>
      </c>
      <c r="O70" s="2498"/>
      <c r="P70" s="378" t="s">
        <v>1363</v>
      </c>
      <c r="Q70" s="594" t="s">
        <v>1269</v>
      </c>
      <c r="R70" s="57"/>
    </row>
    <row r="71" spans="1:18" ht="28.5" customHeight="1" x14ac:dyDescent="0.25">
      <c r="A71" s="7"/>
      <c r="B71" s="148"/>
      <c r="C71" s="149"/>
      <c r="D71" s="598"/>
      <c r="E71" s="406" t="s">
        <v>1364</v>
      </c>
      <c r="F71" s="1001" t="s">
        <v>1365</v>
      </c>
      <c r="G71" s="378" t="s">
        <v>107</v>
      </c>
      <c r="H71" s="378">
        <v>24.4</v>
      </c>
      <c r="I71" s="764">
        <v>26</v>
      </c>
      <c r="J71" s="764">
        <v>28</v>
      </c>
      <c r="K71" s="385" t="s">
        <v>1281</v>
      </c>
      <c r="L71" s="383">
        <v>80</v>
      </c>
      <c r="M71" s="383">
        <v>80</v>
      </c>
      <c r="N71" s="383">
        <v>80</v>
      </c>
      <c r="O71" s="2498"/>
      <c r="P71" s="378" t="s">
        <v>1366</v>
      </c>
      <c r="Q71" s="593" t="s">
        <v>1269</v>
      </c>
      <c r="R71" s="57"/>
    </row>
    <row r="72" spans="1:18" ht="21" customHeight="1" x14ac:dyDescent="0.25">
      <c r="A72" s="7"/>
      <c r="B72" s="148"/>
      <c r="C72" s="149"/>
      <c r="D72" s="598"/>
      <c r="E72" s="457" t="s">
        <v>1367</v>
      </c>
      <c r="F72" s="2241" t="s">
        <v>1368</v>
      </c>
      <c r="G72" s="2242"/>
      <c r="H72" s="2242"/>
      <c r="I72" s="2242"/>
      <c r="J72" s="2243"/>
      <c r="K72" s="894" t="s">
        <v>1369</v>
      </c>
      <c r="L72" s="383">
        <v>1880</v>
      </c>
      <c r="M72" s="383">
        <v>1820</v>
      </c>
      <c r="N72" s="383">
        <v>1785</v>
      </c>
      <c r="O72" s="2498"/>
      <c r="P72" s="2487"/>
      <c r="Q72" s="2488"/>
      <c r="R72" s="57"/>
    </row>
    <row r="73" spans="1:18" ht="51" customHeight="1" x14ac:dyDescent="0.25">
      <c r="A73" s="7"/>
      <c r="B73" s="148"/>
      <c r="C73" s="149"/>
      <c r="D73" s="598"/>
      <c r="E73" s="386" t="s">
        <v>1370</v>
      </c>
      <c r="F73" s="378" t="s">
        <v>1371</v>
      </c>
      <c r="G73" s="378" t="s">
        <v>30</v>
      </c>
      <c r="H73" s="1090">
        <v>1540</v>
      </c>
      <c r="I73" s="764">
        <v>1540</v>
      </c>
      <c r="J73" s="764">
        <v>1540</v>
      </c>
      <c r="K73" s="378" t="s">
        <v>1372</v>
      </c>
      <c r="L73" s="745">
        <v>320</v>
      </c>
      <c r="M73" s="745">
        <v>300</v>
      </c>
      <c r="N73" s="745">
        <v>280</v>
      </c>
      <c r="O73" s="2498"/>
      <c r="P73" s="2489" t="s">
        <v>1373</v>
      </c>
      <c r="Q73" s="2494" t="s">
        <v>1269</v>
      </c>
      <c r="R73" s="57"/>
    </row>
    <row r="74" spans="1:18" ht="25.5" x14ac:dyDescent="0.25">
      <c r="A74" s="7"/>
      <c r="B74" s="148"/>
      <c r="C74" s="149"/>
      <c r="D74" s="598"/>
      <c r="E74" s="386" t="s">
        <v>1374</v>
      </c>
      <c r="F74" s="378" t="s">
        <v>1375</v>
      </c>
      <c r="G74" s="378" t="s">
        <v>107</v>
      </c>
      <c r="H74" s="378">
        <v>188.3</v>
      </c>
      <c r="I74" s="764">
        <v>189</v>
      </c>
      <c r="J74" s="764">
        <v>190</v>
      </c>
      <c r="K74" s="378" t="s">
        <v>1376</v>
      </c>
      <c r="L74" s="745">
        <v>22</v>
      </c>
      <c r="M74" s="745">
        <v>20</v>
      </c>
      <c r="N74" s="745">
        <v>20</v>
      </c>
      <c r="O74" s="2498"/>
      <c r="P74" s="2493"/>
      <c r="Q74" s="2491"/>
      <c r="R74" s="57"/>
    </row>
    <row r="75" spans="1:18" x14ac:dyDescent="0.25">
      <c r="A75" s="7"/>
      <c r="B75" s="148"/>
      <c r="C75" s="149"/>
      <c r="D75" s="598"/>
      <c r="E75" s="386" t="s">
        <v>1377</v>
      </c>
      <c r="F75" s="378" t="s">
        <v>1378</v>
      </c>
      <c r="G75" s="378" t="s">
        <v>30</v>
      </c>
      <c r="H75" s="764">
        <v>250</v>
      </c>
      <c r="I75" s="764">
        <v>250</v>
      </c>
      <c r="J75" s="764">
        <v>250</v>
      </c>
      <c r="K75" s="378" t="s">
        <v>1369</v>
      </c>
      <c r="L75" s="745">
        <v>400</v>
      </c>
      <c r="M75" s="745">
        <v>400</v>
      </c>
      <c r="N75" s="745">
        <v>400</v>
      </c>
      <c r="O75" s="2498"/>
      <c r="P75" s="2490"/>
      <c r="Q75" s="2492"/>
      <c r="R75" s="57"/>
    </row>
    <row r="76" spans="1:18" ht="28.9" customHeight="1" x14ac:dyDescent="0.25">
      <c r="A76" s="7"/>
      <c r="B76" s="148"/>
      <c r="C76" s="149"/>
      <c r="D76" s="598"/>
      <c r="E76" s="386" t="s">
        <v>1379</v>
      </c>
      <c r="F76" s="599" t="s">
        <v>1380</v>
      </c>
      <c r="G76" s="646" t="s">
        <v>30</v>
      </c>
      <c r="H76" s="784">
        <v>50</v>
      </c>
      <c r="I76" s="784">
        <v>50</v>
      </c>
      <c r="J76" s="784">
        <v>60</v>
      </c>
      <c r="K76" s="785" t="s">
        <v>1381</v>
      </c>
      <c r="L76" s="646">
        <v>1</v>
      </c>
      <c r="M76" s="646">
        <v>1</v>
      </c>
      <c r="N76" s="646">
        <v>1</v>
      </c>
      <c r="O76" s="2498"/>
      <c r="P76" s="2493" t="s">
        <v>1339</v>
      </c>
      <c r="Q76" s="2579" t="s">
        <v>34</v>
      </c>
      <c r="R76" s="57"/>
    </row>
    <row r="77" spans="1:18" ht="25.5" x14ac:dyDescent="0.25">
      <c r="A77" s="7"/>
      <c r="B77" s="148"/>
      <c r="C77" s="149"/>
      <c r="D77" s="598"/>
      <c r="E77" s="386" t="s">
        <v>1382</v>
      </c>
      <c r="F77" s="387" t="s">
        <v>1383</v>
      </c>
      <c r="G77" s="646" t="s">
        <v>30</v>
      </c>
      <c r="H77" s="784">
        <v>100</v>
      </c>
      <c r="I77" s="784">
        <v>110</v>
      </c>
      <c r="J77" s="784">
        <v>120</v>
      </c>
      <c r="K77" s="785" t="s">
        <v>1384</v>
      </c>
      <c r="L77" s="646">
        <v>45</v>
      </c>
      <c r="M77" s="646">
        <v>45</v>
      </c>
      <c r="N77" s="646">
        <v>45</v>
      </c>
      <c r="O77" s="2498"/>
      <c r="P77" s="2493"/>
      <c r="Q77" s="2579"/>
      <c r="R77" s="57"/>
    </row>
    <row r="78" spans="1:18" ht="38.25" x14ac:dyDescent="0.25">
      <c r="A78" s="7"/>
      <c r="B78" s="148"/>
      <c r="C78" s="149"/>
      <c r="D78" s="598"/>
      <c r="E78" s="386" t="s">
        <v>1385</v>
      </c>
      <c r="F78" s="1101" t="s">
        <v>1386</v>
      </c>
      <c r="G78" s="378" t="s">
        <v>107</v>
      </c>
      <c r="H78" s="646">
        <v>28.7</v>
      </c>
      <c r="I78" s="784">
        <v>29</v>
      </c>
      <c r="J78" s="784">
        <v>30</v>
      </c>
      <c r="K78" s="387" t="s">
        <v>1387</v>
      </c>
      <c r="L78" s="646">
        <v>7</v>
      </c>
      <c r="M78" s="646">
        <v>8</v>
      </c>
      <c r="N78" s="646">
        <v>9</v>
      </c>
      <c r="O78" s="2498"/>
      <c r="P78" s="2493"/>
      <c r="Q78" s="2579"/>
      <c r="R78" s="57"/>
    </row>
    <row r="79" spans="1:18" ht="38.25" customHeight="1" x14ac:dyDescent="0.25">
      <c r="A79" s="7"/>
      <c r="B79" s="148"/>
      <c r="C79" s="149"/>
      <c r="D79" s="598"/>
      <c r="E79" s="2580" t="s">
        <v>1388</v>
      </c>
      <c r="F79" s="1277" t="s">
        <v>1389</v>
      </c>
      <c r="G79" s="378" t="s">
        <v>107</v>
      </c>
      <c r="H79" s="646">
        <v>7.2</v>
      </c>
      <c r="I79" s="784">
        <v>7.7</v>
      </c>
      <c r="J79" s="784">
        <v>7.7</v>
      </c>
      <c r="K79" s="2482" t="s">
        <v>1390</v>
      </c>
      <c r="L79" s="1484">
        <v>2</v>
      </c>
      <c r="M79" s="1484">
        <v>2</v>
      </c>
      <c r="N79" s="1484">
        <v>2</v>
      </c>
      <c r="O79" s="2498"/>
      <c r="P79" s="2493"/>
      <c r="Q79" s="2579"/>
      <c r="R79" s="57"/>
    </row>
    <row r="80" spans="1:18" ht="23.25" customHeight="1" x14ac:dyDescent="0.25">
      <c r="A80" s="7"/>
      <c r="B80" s="148"/>
      <c r="C80" s="149"/>
      <c r="D80" s="598"/>
      <c r="E80" s="2580"/>
      <c r="F80" s="1277"/>
      <c r="G80" s="378" t="s">
        <v>30</v>
      </c>
      <c r="H80" s="784">
        <v>2.7</v>
      </c>
      <c r="I80" s="784">
        <v>2.7</v>
      </c>
      <c r="J80" s="784">
        <v>2.7</v>
      </c>
      <c r="K80" s="2482"/>
      <c r="L80" s="1484"/>
      <c r="M80" s="1484"/>
      <c r="N80" s="1484"/>
      <c r="O80" s="2475"/>
      <c r="P80" s="2490"/>
      <c r="Q80" s="2579"/>
      <c r="R80" s="57"/>
    </row>
    <row r="81" spans="1:18" ht="18" customHeight="1" x14ac:dyDescent="0.25">
      <c r="A81" s="7"/>
      <c r="B81" s="148"/>
      <c r="C81" s="149"/>
      <c r="D81" s="2573" t="s">
        <v>81</v>
      </c>
      <c r="E81" s="2574"/>
      <c r="F81" s="2574"/>
      <c r="G81" s="2574"/>
      <c r="H81" s="604">
        <f>SUM(H60:H80)</f>
        <v>3389</v>
      </c>
      <c r="I81" s="604">
        <f t="shared" ref="I81:J81" si="1">SUM(I60:I80)</f>
        <v>2725.4999999999995</v>
      </c>
      <c r="J81" s="604">
        <f t="shared" si="1"/>
        <v>2468.4999999999995</v>
      </c>
      <c r="K81" s="2524"/>
      <c r="L81" s="2524"/>
      <c r="M81" s="2524"/>
      <c r="N81" s="2524"/>
      <c r="O81" s="2524"/>
      <c r="P81" s="2524"/>
      <c r="Q81" s="2525"/>
      <c r="R81" s="57"/>
    </row>
    <row r="82" spans="1:18" ht="19.5" customHeight="1" x14ac:dyDescent="0.25">
      <c r="A82" s="7"/>
      <c r="B82" s="148"/>
      <c r="C82" s="149"/>
      <c r="D82" s="2568" t="s">
        <v>1391</v>
      </c>
      <c r="E82" s="2569"/>
      <c r="F82" s="2569"/>
      <c r="G82" s="2569"/>
      <c r="H82" s="2569"/>
      <c r="I82" s="2569"/>
      <c r="J82" s="2569"/>
      <c r="K82" s="2569"/>
      <c r="L82" s="2569"/>
      <c r="M82" s="2569"/>
      <c r="N82" s="2569"/>
      <c r="O82" s="2570"/>
      <c r="P82" s="2569"/>
      <c r="Q82" s="2571"/>
      <c r="R82" s="57"/>
    </row>
    <row r="83" spans="1:18" ht="42" customHeight="1" x14ac:dyDescent="0.25">
      <c r="A83" s="7"/>
      <c r="B83" s="148"/>
      <c r="C83" s="149"/>
      <c r="D83" s="614"/>
      <c r="E83" s="2541" t="s">
        <v>1392</v>
      </c>
      <c r="F83" s="2506" t="s">
        <v>1393</v>
      </c>
      <c r="G83" s="2507"/>
      <c r="H83" s="2507"/>
      <c r="I83" s="2507"/>
      <c r="J83" s="2508"/>
      <c r="K83" s="786" t="s">
        <v>1394</v>
      </c>
      <c r="L83" s="659">
        <v>85</v>
      </c>
      <c r="M83" s="378">
        <v>87.5</v>
      </c>
      <c r="N83" s="378">
        <v>91.5</v>
      </c>
      <c r="O83" s="2495" t="s">
        <v>1395</v>
      </c>
      <c r="P83" s="2244" t="s">
        <v>1324</v>
      </c>
      <c r="Q83" s="2500" t="s">
        <v>1325</v>
      </c>
      <c r="R83" s="57"/>
    </row>
    <row r="84" spans="1:18" ht="51.75" customHeight="1" x14ac:dyDescent="0.25">
      <c r="A84" s="7"/>
      <c r="B84" s="148"/>
      <c r="C84" s="149"/>
      <c r="D84" s="615"/>
      <c r="E84" s="2572"/>
      <c r="F84" s="2509"/>
      <c r="G84" s="2510"/>
      <c r="H84" s="2510"/>
      <c r="I84" s="2510"/>
      <c r="J84" s="2511"/>
      <c r="K84" s="787" t="s">
        <v>1396</v>
      </c>
      <c r="L84" s="768">
        <v>75</v>
      </c>
      <c r="M84" s="768">
        <v>80</v>
      </c>
      <c r="N84" s="768">
        <v>85</v>
      </c>
      <c r="O84" s="2496"/>
      <c r="P84" s="2489"/>
      <c r="Q84" s="1365"/>
      <c r="R84" s="57"/>
    </row>
    <row r="85" spans="1:18" ht="89.25" customHeight="1" x14ac:dyDescent="0.25">
      <c r="A85" s="7"/>
      <c r="B85" s="148"/>
      <c r="C85" s="149"/>
      <c r="D85" s="615"/>
      <c r="E85" s="406" t="s">
        <v>1397</v>
      </c>
      <c r="F85" s="1032" t="s">
        <v>1398</v>
      </c>
      <c r="G85" s="405" t="s">
        <v>107</v>
      </c>
      <c r="H85" s="405">
        <v>31.2</v>
      </c>
      <c r="I85" s="405">
        <v>33</v>
      </c>
      <c r="J85" s="788">
        <v>33</v>
      </c>
      <c r="K85" s="378" t="s">
        <v>1399</v>
      </c>
      <c r="L85" s="783">
        <v>10</v>
      </c>
      <c r="M85" s="659">
        <v>12</v>
      </c>
      <c r="N85" s="659">
        <v>12</v>
      </c>
      <c r="O85" s="2497"/>
      <c r="P85" s="378" t="s">
        <v>1400</v>
      </c>
      <c r="Q85" s="378" t="s">
        <v>1269</v>
      </c>
      <c r="R85" s="57"/>
    </row>
    <row r="86" spans="1:18" ht="37.5" customHeight="1" x14ac:dyDescent="0.25">
      <c r="A86" s="7"/>
      <c r="B86" s="148"/>
      <c r="C86" s="149"/>
      <c r="D86" s="614"/>
      <c r="E86" s="1000" t="s">
        <v>1401</v>
      </c>
      <c r="F86" s="1008" t="s">
        <v>1402</v>
      </c>
      <c r="G86" s="405" t="s">
        <v>30</v>
      </c>
      <c r="H86" s="1126">
        <v>5</v>
      </c>
      <c r="I86" s="763">
        <v>5</v>
      </c>
      <c r="J86" s="405">
        <v>6.5</v>
      </c>
      <c r="K86" s="405" t="s">
        <v>1403</v>
      </c>
      <c r="L86" s="1094">
        <v>1</v>
      </c>
      <c r="M86" s="769">
        <v>2</v>
      </c>
      <c r="N86" s="769">
        <v>3</v>
      </c>
      <c r="O86" s="2498"/>
      <c r="P86" s="405" t="s">
        <v>1282</v>
      </c>
      <c r="Q86" s="592" t="s">
        <v>1269</v>
      </c>
      <c r="R86" s="57"/>
    </row>
    <row r="87" spans="1:18" ht="18" customHeight="1" x14ac:dyDescent="0.25">
      <c r="A87" s="7"/>
      <c r="B87" s="148"/>
      <c r="C87" s="149"/>
      <c r="D87" s="614"/>
      <c r="E87" s="2520" t="s">
        <v>1404</v>
      </c>
      <c r="F87" s="2522" t="s">
        <v>1405</v>
      </c>
      <c r="G87" s="378" t="s">
        <v>107</v>
      </c>
      <c r="H87" s="764">
        <v>66.8</v>
      </c>
      <c r="I87" s="764">
        <v>66.8</v>
      </c>
      <c r="J87" s="764">
        <v>66.8</v>
      </c>
      <c r="K87" s="2489" t="s">
        <v>1281</v>
      </c>
      <c r="L87" s="2478">
        <v>106</v>
      </c>
      <c r="M87" s="2478">
        <v>106</v>
      </c>
      <c r="N87" s="2478">
        <v>106</v>
      </c>
      <c r="O87" s="2498"/>
      <c r="P87" s="2489" t="s">
        <v>830</v>
      </c>
      <c r="Q87" s="2494" t="s">
        <v>1269</v>
      </c>
      <c r="R87" s="57"/>
    </row>
    <row r="88" spans="1:18" ht="21" customHeight="1" x14ac:dyDescent="0.25">
      <c r="A88" s="7"/>
      <c r="B88" s="148"/>
      <c r="C88" s="149"/>
      <c r="D88" s="614"/>
      <c r="E88" s="2521"/>
      <c r="F88" s="2523"/>
      <c r="G88" s="378" t="s">
        <v>30</v>
      </c>
      <c r="H88" s="378">
        <v>104.5</v>
      </c>
      <c r="I88" s="764">
        <v>107.5</v>
      </c>
      <c r="J88" s="764">
        <v>109.5</v>
      </c>
      <c r="K88" s="2490"/>
      <c r="L88" s="2479"/>
      <c r="M88" s="2479"/>
      <c r="N88" s="2479"/>
      <c r="O88" s="2498"/>
      <c r="P88" s="2490"/>
      <c r="Q88" s="2492"/>
      <c r="R88" s="57"/>
    </row>
    <row r="89" spans="1:18" ht="24" customHeight="1" x14ac:dyDescent="0.25">
      <c r="A89" s="7"/>
      <c r="B89" s="148"/>
      <c r="C89" s="149"/>
      <c r="D89" s="614"/>
      <c r="E89" s="1004" t="s">
        <v>1406</v>
      </c>
      <c r="F89" s="1007" t="s">
        <v>1407</v>
      </c>
      <c r="G89" s="378" t="s">
        <v>30</v>
      </c>
      <c r="H89" s="764">
        <v>25</v>
      </c>
      <c r="I89" s="764">
        <v>26</v>
      </c>
      <c r="J89" s="764">
        <v>27</v>
      </c>
      <c r="K89" s="378" t="s">
        <v>1281</v>
      </c>
      <c r="L89" s="659">
        <v>10</v>
      </c>
      <c r="M89" s="659">
        <v>10</v>
      </c>
      <c r="N89" s="659">
        <v>10</v>
      </c>
      <c r="O89" s="2498"/>
      <c r="P89" s="378" t="s">
        <v>1324</v>
      </c>
      <c r="Q89" s="593" t="s">
        <v>1325</v>
      </c>
      <c r="R89" s="57"/>
    </row>
    <row r="90" spans="1:18" ht="29.25" customHeight="1" x14ac:dyDescent="0.25">
      <c r="A90" s="7"/>
      <c r="B90" s="148"/>
      <c r="C90" s="149"/>
      <c r="D90" s="614"/>
      <c r="E90" s="1002" t="s">
        <v>1408</v>
      </c>
      <c r="F90" s="2522" t="s">
        <v>1409</v>
      </c>
      <c r="G90" s="378" t="s">
        <v>107</v>
      </c>
      <c r="H90" s="378">
        <v>364.9</v>
      </c>
      <c r="I90" s="764">
        <v>360</v>
      </c>
      <c r="J90" s="764">
        <v>356</v>
      </c>
      <c r="K90" s="2489" t="s">
        <v>1410</v>
      </c>
      <c r="L90" s="2485" t="s">
        <v>1411</v>
      </c>
      <c r="M90" s="2485" t="s">
        <v>1411</v>
      </c>
      <c r="N90" s="2485" t="s">
        <v>1411</v>
      </c>
      <c r="O90" s="2498"/>
      <c r="P90" s="2489" t="s">
        <v>1295</v>
      </c>
      <c r="Q90" s="2494" t="s">
        <v>1296</v>
      </c>
      <c r="R90" s="57"/>
    </row>
    <row r="91" spans="1:18" ht="24.75" customHeight="1" x14ac:dyDescent="0.25">
      <c r="A91" s="7"/>
      <c r="B91" s="148"/>
      <c r="C91" s="149"/>
      <c r="D91" s="614"/>
      <c r="E91" s="1003"/>
      <c r="F91" s="2523"/>
      <c r="G91" s="378" t="s">
        <v>30</v>
      </c>
      <c r="H91" s="764">
        <v>10</v>
      </c>
      <c r="I91" s="764">
        <v>12</v>
      </c>
      <c r="J91" s="764">
        <v>12.8</v>
      </c>
      <c r="K91" s="2490"/>
      <c r="L91" s="2486"/>
      <c r="M91" s="2486"/>
      <c r="N91" s="2486"/>
      <c r="O91" s="2498"/>
      <c r="P91" s="2490"/>
      <c r="Q91" s="2492"/>
      <c r="R91" s="57"/>
    </row>
    <row r="92" spans="1:18" ht="42.75" customHeight="1" x14ac:dyDescent="0.25">
      <c r="A92" s="7"/>
      <c r="B92" s="148"/>
      <c r="C92" s="149"/>
      <c r="D92" s="614"/>
      <c r="E92" s="1004" t="s">
        <v>1412</v>
      </c>
      <c r="F92" s="1009" t="s">
        <v>1413</v>
      </c>
      <c r="G92" s="378" t="s">
        <v>30</v>
      </c>
      <c r="H92" s="764">
        <v>75</v>
      </c>
      <c r="I92" s="764">
        <v>70</v>
      </c>
      <c r="J92" s="764">
        <v>60</v>
      </c>
      <c r="K92" s="430" t="s">
        <v>1414</v>
      </c>
      <c r="L92" s="659">
        <v>25</v>
      </c>
      <c r="M92" s="659">
        <v>22</v>
      </c>
      <c r="N92" s="659">
        <v>20</v>
      </c>
      <c r="O92" s="2498"/>
      <c r="P92" s="2489" t="s">
        <v>1373</v>
      </c>
      <c r="Q92" s="2494" t="s">
        <v>1269</v>
      </c>
      <c r="R92" s="57"/>
    </row>
    <row r="93" spans="1:18" ht="38.25" customHeight="1" x14ac:dyDescent="0.25">
      <c r="A93" s="7"/>
      <c r="B93" s="148"/>
      <c r="C93" s="149"/>
      <c r="D93" s="614"/>
      <c r="E93" s="1004" t="s">
        <v>1415</v>
      </c>
      <c r="F93" s="1007" t="s">
        <v>1416</v>
      </c>
      <c r="G93" s="378" t="s">
        <v>107</v>
      </c>
      <c r="H93" s="378">
        <v>412.8</v>
      </c>
      <c r="I93" s="764">
        <v>380</v>
      </c>
      <c r="J93" s="764">
        <v>350</v>
      </c>
      <c r="K93" s="378" t="s">
        <v>1417</v>
      </c>
      <c r="L93" s="745">
        <v>515</v>
      </c>
      <c r="M93" s="745">
        <v>505</v>
      </c>
      <c r="N93" s="745">
        <v>485</v>
      </c>
      <c r="O93" s="2498"/>
      <c r="P93" s="2493"/>
      <c r="Q93" s="2491"/>
      <c r="R93" s="57"/>
    </row>
    <row r="94" spans="1:18" ht="38.25" x14ac:dyDescent="0.25">
      <c r="A94" s="7"/>
      <c r="B94" s="148"/>
      <c r="C94" s="149"/>
      <c r="D94" s="2531"/>
      <c r="E94" s="1005" t="s">
        <v>1418</v>
      </c>
      <c r="F94" s="1010" t="s">
        <v>1419</v>
      </c>
      <c r="G94" s="649" t="s">
        <v>30</v>
      </c>
      <c r="H94" s="789">
        <v>120</v>
      </c>
      <c r="I94" s="789">
        <v>120</v>
      </c>
      <c r="J94" s="789">
        <v>120</v>
      </c>
      <c r="K94" s="413" t="s">
        <v>1420</v>
      </c>
      <c r="L94" s="649">
        <v>20</v>
      </c>
      <c r="M94" s="649">
        <v>20</v>
      </c>
      <c r="N94" s="649">
        <v>20</v>
      </c>
      <c r="O94" s="2498"/>
      <c r="P94" s="2493"/>
      <c r="Q94" s="2492"/>
      <c r="R94" s="57"/>
    </row>
    <row r="95" spans="1:18" ht="51" x14ac:dyDescent="0.25">
      <c r="A95" s="7"/>
      <c r="B95" s="148"/>
      <c r="C95" s="149"/>
      <c r="D95" s="2531"/>
      <c r="E95" s="1006" t="s">
        <v>1421</v>
      </c>
      <c r="F95" s="1011" t="s">
        <v>1422</v>
      </c>
      <c r="G95" s="642" t="s">
        <v>30</v>
      </c>
      <c r="H95" s="751">
        <v>242</v>
      </c>
      <c r="I95" s="751">
        <v>280</v>
      </c>
      <c r="J95" s="751">
        <v>295</v>
      </c>
      <c r="K95" s="28" t="s">
        <v>1281</v>
      </c>
      <c r="L95" s="753">
        <v>8</v>
      </c>
      <c r="M95" s="752">
        <v>8</v>
      </c>
      <c r="N95" s="768">
        <v>8</v>
      </c>
      <c r="O95" s="2496"/>
      <c r="P95" s="1240" t="s">
        <v>1324</v>
      </c>
      <c r="Q95" s="2500" t="s">
        <v>1325</v>
      </c>
      <c r="R95" s="57"/>
    </row>
    <row r="96" spans="1:18" x14ac:dyDescent="0.25">
      <c r="A96" s="7"/>
      <c r="B96" s="148"/>
      <c r="C96" s="149"/>
      <c r="D96" s="615"/>
      <c r="E96" s="2516" t="s">
        <v>1423</v>
      </c>
      <c r="F96" s="2518" t="s">
        <v>1424</v>
      </c>
      <c r="G96" s="378" t="s">
        <v>107</v>
      </c>
      <c r="H96" s="378">
        <v>64.900000000000006</v>
      </c>
      <c r="I96" s="764">
        <v>45</v>
      </c>
      <c r="J96" s="764">
        <v>25</v>
      </c>
      <c r="K96" s="2231" t="s">
        <v>1425</v>
      </c>
      <c r="L96" s="2478">
        <v>8</v>
      </c>
      <c r="M96" s="2585">
        <v>8</v>
      </c>
      <c r="N96" s="2478">
        <v>8</v>
      </c>
      <c r="O96" s="2496"/>
      <c r="P96" s="1240"/>
      <c r="Q96" s="1365"/>
      <c r="R96" s="57"/>
    </row>
    <row r="97" spans="1:18" x14ac:dyDescent="0.25">
      <c r="A97" s="7"/>
      <c r="B97" s="148"/>
      <c r="C97" s="149"/>
      <c r="D97" s="615"/>
      <c r="E97" s="2517"/>
      <c r="F97" s="2512"/>
      <c r="G97" s="600" t="s">
        <v>30</v>
      </c>
      <c r="H97" s="750">
        <v>141</v>
      </c>
      <c r="I97" s="750">
        <v>146.80000000000001</v>
      </c>
      <c r="J97" s="750">
        <v>150</v>
      </c>
      <c r="K97" s="2519"/>
      <c r="L97" s="2479"/>
      <c r="M97" s="2586"/>
      <c r="N97" s="2479"/>
      <c r="O97" s="2496"/>
      <c r="P97" s="1240"/>
      <c r="Q97" s="1365"/>
      <c r="R97" s="57"/>
    </row>
    <row r="98" spans="1:18" x14ac:dyDescent="0.25">
      <c r="A98" s="7"/>
      <c r="B98" s="148"/>
      <c r="C98" s="149"/>
      <c r="D98" s="615"/>
      <c r="E98" s="1404" t="s">
        <v>1426</v>
      </c>
      <c r="F98" s="2512" t="s">
        <v>1427</v>
      </c>
      <c r="G98" s="378" t="s">
        <v>30</v>
      </c>
      <c r="H98" s="764">
        <v>163</v>
      </c>
      <c r="I98" s="764">
        <v>165</v>
      </c>
      <c r="J98" s="764">
        <v>166.5</v>
      </c>
      <c r="K98" s="2244" t="s">
        <v>1428</v>
      </c>
      <c r="L98" s="2513">
        <v>30</v>
      </c>
      <c r="M98" s="2480">
        <v>27</v>
      </c>
      <c r="N98" s="2481">
        <v>24</v>
      </c>
      <c r="O98" s="2496"/>
      <c r="P98" s="1240"/>
      <c r="Q98" s="1365"/>
      <c r="R98" s="57"/>
    </row>
    <row r="99" spans="1:18" x14ac:dyDescent="0.25">
      <c r="A99" s="7"/>
      <c r="B99" s="148"/>
      <c r="C99" s="149"/>
      <c r="D99" s="615"/>
      <c r="E99" s="1404"/>
      <c r="F99" s="2512"/>
      <c r="G99" s="378" t="s">
        <v>40</v>
      </c>
      <c r="H99" s="764">
        <v>38.799999999999997</v>
      </c>
      <c r="I99" s="764">
        <v>40</v>
      </c>
      <c r="J99" s="764">
        <v>42</v>
      </c>
      <c r="K99" s="2244"/>
      <c r="L99" s="2513"/>
      <c r="M99" s="2480"/>
      <c r="N99" s="2481"/>
      <c r="O99" s="2499"/>
      <c r="P99" s="1240"/>
      <c r="Q99" s="2501"/>
      <c r="R99" s="57"/>
    </row>
    <row r="100" spans="1:18" ht="15" customHeight="1" thickBot="1" x14ac:dyDescent="0.3">
      <c r="A100" s="7"/>
      <c r="B100" s="148"/>
      <c r="C100" s="149"/>
      <c r="D100" s="2581" t="s">
        <v>81</v>
      </c>
      <c r="E100" s="2160"/>
      <c r="F100" s="2160"/>
      <c r="G100" s="2160"/>
      <c r="H100" s="603">
        <f>SUM(H83:H99)</f>
        <v>1864.9</v>
      </c>
      <c r="I100" s="603">
        <f t="shared" ref="I100:J100" si="2">SUM(I83:I99)</f>
        <v>1857.1</v>
      </c>
      <c r="J100" s="603">
        <f t="shared" si="2"/>
        <v>1820.1</v>
      </c>
      <c r="K100" s="2582"/>
      <c r="L100" s="2583"/>
      <c r="M100" s="2210"/>
      <c r="N100" s="2583"/>
      <c r="O100" s="2583"/>
      <c r="P100" s="2583"/>
      <c r="Q100" s="2584"/>
      <c r="R100" s="57"/>
    </row>
    <row r="101" spans="1:18" ht="17.25" customHeight="1" thickBot="1" x14ac:dyDescent="0.3">
      <c r="A101" s="7"/>
      <c r="B101" s="148"/>
      <c r="C101" s="616"/>
      <c r="D101" s="2575" t="s">
        <v>97</v>
      </c>
      <c r="E101" s="2575"/>
      <c r="F101" s="2575"/>
      <c r="G101" s="2576"/>
      <c r="H101" s="617">
        <f>H81+H58+H100</f>
        <v>11751.199999999999</v>
      </c>
      <c r="I101" s="617">
        <f>I81+I58+I100</f>
        <v>9534.3000000000011</v>
      </c>
      <c r="J101" s="617">
        <f>J81+J58+J100</f>
        <v>8653.1999999999989</v>
      </c>
      <c r="K101" s="2577"/>
      <c r="L101" s="2577"/>
      <c r="M101" s="2577"/>
      <c r="N101" s="2577"/>
      <c r="O101" s="2577"/>
      <c r="P101" s="2577"/>
      <c r="Q101" s="2578"/>
      <c r="R101" s="57"/>
    </row>
    <row r="102" spans="1:18" ht="15.75" customHeight="1" thickBot="1" x14ac:dyDescent="0.3">
      <c r="A102" s="7"/>
      <c r="B102" s="152"/>
      <c r="C102" s="2587" t="s">
        <v>143</v>
      </c>
      <c r="D102" s="2587"/>
      <c r="E102" s="2587"/>
      <c r="F102" s="2587"/>
      <c r="G102" s="2588"/>
      <c r="H102" s="601">
        <f>H101</f>
        <v>11751.199999999999</v>
      </c>
      <c r="I102" s="601">
        <f t="shared" ref="I102:J102" si="3">I101</f>
        <v>9534.3000000000011</v>
      </c>
      <c r="J102" s="601">
        <f t="shared" si="3"/>
        <v>8653.1999999999989</v>
      </c>
      <c r="K102" s="88"/>
      <c r="L102" s="88"/>
      <c r="M102" s="88"/>
      <c r="N102" s="88"/>
      <c r="O102" s="88"/>
      <c r="P102" s="88"/>
      <c r="Q102" s="89"/>
      <c r="R102" s="57"/>
    </row>
    <row r="103" spans="1:18" ht="17.25" customHeight="1" thickBot="1" x14ac:dyDescent="0.3">
      <c r="A103" s="14"/>
      <c r="B103" s="32"/>
      <c r="C103" s="2589" t="s">
        <v>759</v>
      </c>
      <c r="D103" s="2589"/>
      <c r="E103" s="2589"/>
      <c r="F103" s="2589"/>
      <c r="G103" s="2590"/>
      <c r="H103" s="602">
        <f>H102</f>
        <v>11751.199999999999</v>
      </c>
      <c r="I103" s="602">
        <f t="shared" ref="I103:J103" si="4">I102</f>
        <v>9534.3000000000011</v>
      </c>
      <c r="J103" s="602">
        <f t="shared" si="4"/>
        <v>8653.1999999999989</v>
      </c>
      <c r="K103" s="153"/>
      <c r="L103" s="425"/>
      <c r="M103" s="425"/>
      <c r="N103" s="425"/>
      <c r="O103" s="153"/>
      <c r="P103" s="154"/>
      <c r="Q103" s="155"/>
    </row>
    <row r="104" spans="1:18" ht="13.5" thickBot="1" x14ac:dyDescent="0.3"/>
    <row r="105" spans="1:18" ht="51" x14ac:dyDescent="0.25">
      <c r="C105" s="1309" t="s">
        <v>145</v>
      </c>
      <c r="D105" s="1310"/>
      <c r="E105" s="1310"/>
      <c r="F105" s="1310"/>
      <c r="G105" s="1311"/>
      <c r="H105" s="17" t="s">
        <v>146</v>
      </c>
      <c r="I105" s="17" t="s">
        <v>147</v>
      </c>
      <c r="J105" s="17" t="s">
        <v>148</v>
      </c>
    </row>
    <row r="106" spans="1:18" ht="12.75" customHeight="1" x14ac:dyDescent="0.25">
      <c r="C106" s="1237" t="s">
        <v>149</v>
      </c>
      <c r="D106" s="1238"/>
      <c r="E106" s="1238"/>
      <c r="F106" s="1238"/>
      <c r="G106" s="1239"/>
      <c r="H106" s="808">
        <f>SUMIF($G$5:$G$99,"SB",H$5:H$99)</f>
        <v>5668.0999999999995</v>
      </c>
      <c r="I106" s="808">
        <f>SUMIF($G$5:$G$99,"SB",I$5:I$99)</f>
        <v>5417.8000000000011</v>
      </c>
      <c r="J106" s="808">
        <f>SUMIF($G$5:$G$99,"SB",J$5:J$99)</f>
        <v>5306.5</v>
      </c>
    </row>
    <row r="107" spans="1:18" x14ac:dyDescent="0.25">
      <c r="C107" s="1334" t="s">
        <v>150</v>
      </c>
      <c r="D107" s="1335"/>
      <c r="E107" s="1335"/>
      <c r="F107" s="1335"/>
      <c r="G107" s="1336"/>
      <c r="H107" s="807">
        <f>H108+H109+H110+H111+H112+H113</f>
        <v>6083.1</v>
      </c>
      <c r="I107" s="807">
        <f>I108+I109+I110+I111+I112+I113</f>
        <v>4116.5</v>
      </c>
      <c r="J107" s="807">
        <f>J108+J109+J110+J111+J112+J113</f>
        <v>3346.7000000000003</v>
      </c>
      <c r="K107" s="157"/>
      <c r="P107" s="156"/>
    </row>
    <row r="108" spans="1:18" x14ac:dyDescent="0.25">
      <c r="C108" s="1400" t="s">
        <v>151</v>
      </c>
      <c r="D108" s="1401"/>
      <c r="E108" s="1401"/>
      <c r="F108" s="1401"/>
      <c r="G108" s="1402"/>
      <c r="H108" s="814">
        <f>SUMIF($G$5:$G$99,"VB",H$5:H$99)</f>
        <v>2435.1000000000004</v>
      </c>
      <c r="I108" s="814">
        <f>SUMIF($G$5:$G$99,"VB",I$5:I$99)</f>
        <v>2290.6</v>
      </c>
      <c r="J108" s="814">
        <f>SUMIF($G$5:$G$99,"VB",J$5:J$99)</f>
        <v>2365</v>
      </c>
      <c r="P108" s="156"/>
    </row>
    <row r="109" spans="1:18" x14ac:dyDescent="0.25">
      <c r="C109" s="1312" t="s">
        <v>152</v>
      </c>
      <c r="D109" s="1313"/>
      <c r="E109" s="1313"/>
      <c r="F109" s="1313"/>
      <c r="G109" s="1314"/>
      <c r="H109" s="814">
        <f>SUMIF($G$5:$G$99,"ES",H$5:H$99)</f>
        <v>3408</v>
      </c>
      <c r="I109" s="814">
        <f>SUMIF($G$5:$G$99,"ES",I$5:I$99)</f>
        <v>1568.8000000000002</v>
      </c>
      <c r="J109" s="814">
        <f>SUMIF($G$5:$G$99,"ES",J$5:J$99)</f>
        <v>708.3</v>
      </c>
    </row>
    <row r="110" spans="1:18" x14ac:dyDescent="0.25">
      <c r="C110" s="1312" t="s">
        <v>153</v>
      </c>
      <c r="D110" s="1313"/>
      <c r="E110" s="1313"/>
      <c r="F110" s="1313"/>
      <c r="G110" s="1314"/>
      <c r="H110" s="814">
        <f>SUMIF($G$5:$G$99,"SL",H$5:H$99)</f>
        <v>0</v>
      </c>
      <c r="I110" s="814">
        <f>SUMIF($G$5:$G$99,"SL",I$5:I$99)</f>
        <v>0</v>
      </c>
      <c r="J110" s="814">
        <f>SUMIF($G$5:$G$99,"SL",J$5:J$99)</f>
        <v>0</v>
      </c>
    </row>
    <row r="111" spans="1:18" x14ac:dyDescent="0.25">
      <c r="C111" s="1312" t="s">
        <v>154</v>
      </c>
      <c r="D111" s="1313"/>
      <c r="E111" s="1313"/>
      <c r="F111" s="1313"/>
      <c r="G111" s="1314"/>
      <c r="H111" s="814">
        <f>SUMIF($G$5:$G$99,"Kt",H$5:H$99)</f>
        <v>240</v>
      </c>
      <c r="I111" s="814">
        <f>SUMIF($G$5:$G$99,"Kt",I$5:I$99)</f>
        <v>257.10000000000002</v>
      </c>
      <c r="J111" s="814">
        <f>SUMIF($G$5:$G$99,"Kt",J$5:J$99)</f>
        <v>273.39999999999998</v>
      </c>
    </row>
    <row r="112" spans="1:18" x14ac:dyDescent="0.2">
      <c r="C112" s="1397" t="s">
        <v>155</v>
      </c>
      <c r="D112" s="1398"/>
      <c r="E112" s="1398"/>
      <c r="F112" s="1398"/>
      <c r="G112" s="1399"/>
      <c r="H112" s="814">
        <f>SUMIF($G$5:$G$99,"SAARP",H$5:H$99)</f>
        <v>0</v>
      </c>
      <c r="I112" s="814">
        <f>SUMIF($G$5:$G$99,"SAARP",I$5:I$99)</f>
        <v>0</v>
      </c>
      <c r="J112" s="814">
        <f>SUMIF($G$5:$G$99,"SAARP",J$5:J$99)</f>
        <v>0</v>
      </c>
    </row>
    <row r="113" spans="3:11" x14ac:dyDescent="0.2">
      <c r="C113" s="1315" t="s">
        <v>156</v>
      </c>
      <c r="D113" s="1316"/>
      <c r="E113" s="1316"/>
      <c r="F113" s="1316"/>
      <c r="G113" s="1317"/>
      <c r="H113" s="814">
        <f>SUMIF($G$5:$G$99,"KPP",H$5:H$99)</f>
        <v>0</v>
      </c>
      <c r="I113" s="814">
        <f>SUMIF($G$5:$G$99,"KPP",I$5:I$99)</f>
        <v>0</v>
      </c>
      <c r="J113" s="814">
        <f>SUMIF($G$5:$G$99,"KPP",J$5:J$99)</f>
        <v>0</v>
      </c>
    </row>
    <row r="114" spans="3:11" x14ac:dyDescent="0.25">
      <c r="C114" s="1303" t="s">
        <v>157</v>
      </c>
      <c r="D114" s="1304"/>
      <c r="E114" s="1304"/>
      <c r="F114" s="1304"/>
      <c r="G114" s="1305"/>
      <c r="H114" s="790">
        <f>SUM(H106,H107)</f>
        <v>11751.2</v>
      </c>
      <c r="I114" s="790">
        <f>SUM(I106,I107)</f>
        <v>9534.3000000000011</v>
      </c>
      <c r="J114" s="790">
        <f>SUM(J106,J107)</f>
        <v>8653.2000000000007</v>
      </c>
      <c r="K114" s="608">
        <f>H114-H103</f>
        <v>0</v>
      </c>
    </row>
    <row r="115" spans="3:11" x14ac:dyDescent="0.25">
      <c r="G115" s="20"/>
      <c r="H115" s="310"/>
      <c r="I115" s="310"/>
      <c r="J115" s="310"/>
      <c r="K115" s="609">
        <f>I103-I114</f>
        <v>0</v>
      </c>
    </row>
    <row r="116" spans="3:11" x14ac:dyDescent="0.25">
      <c r="G116" s="20"/>
      <c r="H116" s="310"/>
      <c r="I116" s="310"/>
      <c r="J116" s="310"/>
      <c r="K116" s="609">
        <f>J103-J114</f>
        <v>0</v>
      </c>
    </row>
    <row r="117" spans="3:11" x14ac:dyDescent="0.25">
      <c r="G117" s="20"/>
      <c r="H117" s="310"/>
      <c r="I117" s="310"/>
      <c r="J117" s="310"/>
      <c r="K117" s="610"/>
    </row>
    <row r="118" spans="3:11" x14ac:dyDescent="0.25">
      <c r="G118" s="20"/>
      <c r="H118" s="310"/>
      <c r="I118" s="310"/>
      <c r="J118" s="310"/>
    </row>
    <row r="119" spans="3:11" x14ac:dyDescent="0.25">
      <c r="G119" s="20"/>
      <c r="H119" s="310"/>
      <c r="I119" s="310"/>
      <c r="J119" s="310"/>
    </row>
    <row r="120" spans="3:11" x14ac:dyDescent="0.25">
      <c r="G120" s="20"/>
      <c r="H120" s="310"/>
      <c r="I120" s="310"/>
      <c r="J120" s="310"/>
    </row>
  </sheetData>
  <customSheetViews>
    <customSheetView guid="{7D2C5E84-2A5D-4DFF-AC94-AAA5DAF293E0}" scale="110" showPageBreaks="1" fitToPage="1" printArea="1" topLeftCell="A72">
      <selection activeCell="D72" sqref="D72:S72"/>
      <pageMargins left="0" right="0" top="0" bottom="0" header="0" footer="0"/>
      <pageSetup paperSize="9" scale="69" fitToHeight="0" orientation="landscape" r:id="rId1"/>
    </customSheetView>
    <customSheetView guid="{511C5918-FA8C-42C0-9248-A0F117BEEAC2}" scale="110" showPageBreaks="1" fitToPage="1" printArea="1" topLeftCell="A76">
      <selection activeCell="L79" sqref="L79"/>
      <pageMargins left="0" right="0" top="0" bottom="0" header="0" footer="0"/>
      <pageSetup paperSize="9" scale="69" fitToHeight="0" orientation="landscape" r:id="rId2"/>
    </customSheetView>
    <customSheetView guid="{524848B6-13AA-426C-937E-E4D0F9D963E1}" scale="110" showPageBreaks="1" fitToPage="1" printArea="1">
      <selection activeCell="P38" sqref="P38:P39"/>
      <pageMargins left="0" right="0" top="0" bottom="0" header="0" footer="0"/>
      <pageSetup paperSize="9" scale="69" fitToHeight="0" orientation="landscape" r:id="rId3"/>
    </customSheetView>
    <customSheetView guid="{65A9E82B-017A-4D77-911A-794254B7A6DC}" scale="110" fitToPage="1" topLeftCell="A40">
      <selection activeCell="I72" sqref="I72"/>
      <pageMargins left="0" right="0" top="0" bottom="0" header="0" footer="0"/>
      <pageSetup paperSize="9" scale="69" fitToHeight="0" orientation="landscape" r:id="rId4"/>
    </customSheetView>
    <customSheetView guid="{39D908BC-033E-4CDB-87CE-9CC789F7C428}" scale="110" fitToPage="1" topLeftCell="A60">
      <selection activeCell="I72" sqref="I72"/>
      <pageMargins left="0" right="0" top="0" bottom="0" header="0" footer="0"/>
      <pageSetup paperSize="9" scale="69" fitToHeight="0" orientation="landscape" r:id="rId5"/>
    </customSheetView>
    <customSheetView guid="{4E9D4243-8691-4877-A6A6-DC88F9AD25FC}" scale="110" fitToPage="1" topLeftCell="A76">
      <selection activeCell="L79" sqref="L79"/>
      <pageMargins left="0" right="0" top="0" bottom="0" header="0" footer="0"/>
      <pageSetup paperSize="9" scale="69" fitToHeight="0" orientation="landscape" r:id="rId6"/>
    </customSheetView>
    <customSheetView guid="{E508033F-5A56-48C8-899A-7EFE9AA4EC4F}" scale="110" showPageBreaks="1" fitToPage="1" printArea="1" topLeftCell="A83">
      <selection activeCell="I72" sqref="I72"/>
      <pageMargins left="0" right="0" top="0" bottom="0" header="0" footer="0"/>
      <pageSetup paperSize="9" scale="69" fitToHeight="0" orientation="landscape" r:id="rId7"/>
    </customSheetView>
    <customSheetView guid="{3605BC3D-DA08-4E24-988A-34DA5774E919}" scale="110" showPageBreaks="1" fitToPage="1" printArea="1" topLeftCell="A43">
      <selection activeCell="F50" sqref="F50:F51"/>
      <pageMargins left="0" right="0" top="0" bottom="0" header="0" footer="0"/>
      <pageSetup paperSize="9" scale="69" fitToHeight="0" orientation="landscape" r:id="rId8"/>
    </customSheetView>
    <customSheetView guid="{C3677654-BFE4-4497-8838-628012D82F7B}" scale="110" showPageBreaks="1" fitToPage="1" printArea="1" topLeftCell="A56">
      <selection activeCell="I69" sqref="I69"/>
      <pageMargins left="0" right="0" top="0" bottom="0" header="0" footer="0"/>
      <pageSetup paperSize="9" scale="69" fitToHeight="0" orientation="landscape" r:id="rId9"/>
    </customSheetView>
  </customSheetViews>
  <mergeCells count="230">
    <mergeCell ref="Q22:Q23"/>
    <mergeCell ref="Q24:Q25"/>
    <mergeCell ref="F43:F44"/>
    <mergeCell ref="M43:M44"/>
    <mergeCell ref="N43:N44"/>
    <mergeCell ref="N36:N37"/>
    <mergeCell ref="N19:N20"/>
    <mergeCell ref="E22:E23"/>
    <mergeCell ref="F22:F23"/>
    <mergeCell ref="P26:P28"/>
    <mergeCell ref="K19:K20"/>
    <mergeCell ref="L19:L20"/>
    <mergeCell ref="M19:M20"/>
    <mergeCell ref="Q41:Q42"/>
    <mergeCell ref="Q43:Q44"/>
    <mergeCell ref="P38:P39"/>
    <mergeCell ref="P41:P42"/>
    <mergeCell ref="P43:P44"/>
    <mergeCell ref="E29:E31"/>
    <mergeCell ref="F29:F31"/>
    <mergeCell ref="G29:G30"/>
    <mergeCell ref="H29:H30"/>
    <mergeCell ref="I29:I30"/>
    <mergeCell ref="L38:L39"/>
    <mergeCell ref="C5:Q5"/>
    <mergeCell ref="C6:Q6"/>
    <mergeCell ref="C7:Q7"/>
    <mergeCell ref="O9:O11"/>
    <mergeCell ref="P9:Q10"/>
    <mergeCell ref="K10:K11"/>
    <mergeCell ref="L10:L11"/>
    <mergeCell ref="M10:M11"/>
    <mergeCell ref="J9:J11"/>
    <mergeCell ref="N10:N11"/>
    <mergeCell ref="K9:N9"/>
    <mergeCell ref="B13:Q13"/>
    <mergeCell ref="K43:K44"/>
    <mergeCell ref="L43:L44"/>
    <mergeCell ref="E45:E46"/>
    <mergeCell ref="F45:F46"/>
    <mergeCell ref="K45:K46"/>
    <mergeCell ref="L45:L46"/>
    <mergeCell ref="M45:M46"/>
    <mergeCell ref="N45:N46"/>
    <mergeCell ref="Q29:Q31"/>
    <mergeCell ref="P29:P31"/>
    <mergeCell ref="P32:P37"/>
    <mergeCell ref="Q32:Q37"/>
    <mergeCell ref="P16:Q16"/>
    <mergeCell ref="P21:Q21"/>
    <mergeCell ref="L36:L37"/>
    <mergeCell ref="M36:M37"/>
    <mergeCell ref="P22:P23"/>
    <mergeCell ref="P24:P25"/>
    <mergeCell ref="C14:Q14"/>
    <mergeCell ref="D15:Q15"/>
    <mergeCell ref="E17:E18"/>
    <mergeCell ref="F17:F18"/>
    <mergeCell ref="Q38:Q39"/>
    <mergeCell ref="K58:Q58"/>
    <mergeCell ref="E55:E56"/>
    <mergeCell ref="F55:F56"/>
    <mergeCell ref="O16:O57"/>
    <mergeCell ref="F33:F34"/>
    <mergeCell ref="K33:K34"/>
    <mergeCell ref="L33:L34"/>
    <mergeCell ref="M33:M34"/>
    <mergeCell ref="N33:N34"/>
    <mergeCell ref="E24:E25"/>
    <mergeCell ref="F24:F25"/>
    <mergeCell ref="K27:K28"/>
    <mergeCell ref="L27:L28"/>
    <mergeCell ref="M27:M28"/>
    <mergeCell ref="N27:N28"/>
    <mergeCell ref="K38:K39"/>
    <mergeCell ref="K17:K18"/>
    <mergeCell ref="L17:L18"/>
    <mergeCell ref="M17:M18"/>
    <mergeCell ref="N17:N18"/>
    <mergeCell ref="E19:E20"/>
    <mergeCell ref="P17:P20"/>
    <mergeCell ref="Q17:Q20"/>
    <mergeCell ref="E33:E34"/>
    <mergeCell ref="A9:A11"/>
    <mergeCell ref="B9:B11"/>
    <mergeCell ref="C9:C11"/>
    <mergeCell ref="D9:D11"/>
    <mergeCell ref="E9:E11"/>
    <mergeCell ref="F9:F11"/>
    <mergeCell ref="G9:G11"/>
    <mergeCell ref="H9:H11"/>
    <mergeCell ref="I9:I11"/>
    <mergeCell ref="C114:G114"/>
    <mergeCell ref="C107:G107"/>
    <mergeCell ref="C108:G108"/>
    <mergeCell ref="C109:G109"/>
    <mergeCell ref="C110:G110"/>
    <mergeCell ref="C111:G111"/>
    <mergeCell ref="C112:G112"/>
    <mergeCell ref="C102:G102"/>
    <mergeCell ref="C103:G103"/>
    <mergeCell ref="C105:G105"/>
    <mergeCell ref="C106:G106"/>
    <mergeCell ref="C113:G113"/>
    <mergeCell ref="D101:G101"/>
    <mergeCell ref="K101:Q101"/>
    <mergeCell ref="L79:L80"/>
    <mergeCell ref="M79:M80"/>
    <mergeCell ref="N79:N80"/>
    <mergeCell ref="Q76:Q80"/>
    <mergeCell ref="F79:F80"/>
    <mergeCell ref="E79:E80"/>
    <mergeCell ref="D100:G100"/>
    <mergeCell ref="K100:Q100"/>
    <mergeCell ref="K87:K88"/>
    <mergeCell ref="L87:L88"/>
    <mergeCell ref="M87:M88"/>
    <mergeCell ref="N87:N88"/>
    <mergeCell ref="F90:F91"/>
    <mergeCell ref="K90:K91"/>
    <mergeCell ref="L90:L91"/>
    <mergeCell ref="M90:M91"/>
    <mergeCell ref="N96:N97"/>
    <mergeCell ref="M96:M97"/>
    <mergeCell ref="Q45:Q46"/>
    <mergeCell ref="Q48:Q49"/>
    <mergeCell ref="Q55:Q56"/>
    <mergeCell ref="Q87:Q88"/>
    <mergeCell ref="Q90:Q91"/>
    <mergeCell ref="P90:P91"/>
    <mergeCell ref="P87:P88"/>
    <mergeCell ref="P83:P84"/>
    <mergeCell ref="Q83:Q84"/>
    <mergeCell ref="P55:P56"/>
    <mergeCell ref="Q73:Q75"/>
    <mergeCell ref="Q68:Q69"/>
    <mergeCell ref="D59:Q59"/>
    <mergeCell ref="P52:Q52"/>
    <mergeCell ref="K48:K49"/>
    <mergeCell ref="L48:L49"/>
    <mergeCell ref="M48:M49"/>
    <mergeCell ref="P48:P49"/>
    <mergeCell ref="P45:P46"/>
    <mergeCell ref="D82:Q82"/>
    <mergeCell ref="E83:E84"/>
    <mergeCell ref="D81:G81"/>
    <mergeCell ref="M62:M63"/>
    <mergeCell ref="N62:N63"/>
    <mergeCell ref="M38:M39"/>
    <mergeCell ref="N38:N39"/>
    <mergeCell ref="E41:E42"/>
    <mergeCell ref="F48:F49"/>
    <mergeCell ref="E43:E44"/>
    <mergeCell ref="K41:K42"/>
    <mergeCell ref="L41:L42"/>
    <mergeCell ref="M41:M42"/>
    <mergeCell ref="N41:N42"/>
    <mergeCell ref="F41:F42"/>
    <mergeCell ref="K29:K30"/>
    <mergeCell ref="L29:L30"/>
    <mergeCell ref="M29:M30"/>
    <mergeCell ref="N29:N30"/>
    <mergeCell ref="K36:K37"/>
    <mergeCell ref="D55:D58"/>
    <mergeCell ref="D94:D95"/>
    <mergeCell ref="F16:J16"/>
    <mergeCell ref="F21:J21"/>
    <mergeCell ref="F26:J26"/>
    <mergeCell ref="F35:J35"/>
    <mergeCell ref="F52:J52"/>
    <mergeCell ref="F64:J64"/>
    <mergeCell ref="F66:J66"/>
    <mergeCell ref="F72:J72"/>
    <mergeCell ref="E60:E61"/>
    <mergeCell ref="F60:F61"/>
    <mergeCell ref="E38:E39"/>
    <mergeCell ref="F38:F39"/>
    <mergeCell ref="E36:E37"/>
    <mergeCell ref="F36:F37"/>
    <mergeCell ref="E27:E28"/>
    <mergeCell ref="F27:F28"/>
    <mergeCell ref="E68:E69"/>
    <mergeCell ref="J29:J30"/>
    <mergeCell ref="F19:F20"/>
    <mergeCell ref="E48:E49"/>
    <mergeCell ref="F83:J84"/>
    <mergeCell ref="E98:E99"/>
    <mergeCell ref="F98:F99"/>
    <mergeCell ref="K98:K99"/>
    <mergeCell ref="L98:L99"/>
    <mergeCell ref="K68:K69"/>
    <mergeCell ref="L68:L69"/>
    <mergeCell ref="E96:E97"/>
    <mergeCell ref="F96:F97"/>
    <mergeCell ref="K96:K97"/>
    <mergeCell ref="L96:L97"/>
    <mergeCell ref="E87:E88"/>
    <mergeCell ref="F87:F88"/>
    <mergeCell ref="F68:F69"/>
    <mergeCell ref="K81:Q81"/>
    <mergeCell ref="P68:P69"/>
    <mergeCell ref="P73:P75"/>
    <mergeCell ref="O60:O80"/>
    <mergeCell ref="F62:F63"/>
    <mergeCell ref="K62:K63"/>
    <mergeCell ref="L62:L63"/>
    <mergeCell ref="L60:L61"/>
    <mergeCell ref="P60:P61"/>
    <mergeCell ref="Q60:Q61"/>
    <mergeCell ref="N48:N49"/>
    <mergeCell ref="M98:M99"/>
    <mergeCell ref="N98:N99"/>
    <mergeCell ref="K79:K80"/>
    <mergeCell ref="M68:M69"/>
    <mergeCell ref="N68:N69"/>
    <mergeCell ref="N90:N91"/>
    <mergeCell ref="P66:Q66"/>
    <mergeCell ref="P64:Q64"/>
    <mergeCell ref="P72:Q72"/>
    <mergeCell ref="P62:P63"/>
    <mergeCell ref="Q62:Q63"/>
    <mergeCell ref="K60:K61"/>
    <mergeCell ref="M60:M61"/>
    <mergeCell ref="N60:N61"/>
    <mergeCell ref="P76:P80"/>
    <mergeCell ref="P92:P94"/>
    <mergeCell ref="Q92:Q94"/>
    <mergeCell ref="P95:P99"/>
    <mergeCell ref="O83:O99"/>
    <mergeCell ref="Q95:Q99"/>
  </mergeCells>
  <pageMargins left="0.25" right="0.25" top="0.75" bottom="0.75" header="0.3" footer="0.3"/>
  <pageSetup paperSize="9" scale="51" fitToHeight="0" orientation="landscape"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6B8D1-094F-46EE-B0D9-5790DE18B42D}">
  <sheetPr>
    <tabColor theme="9"/>
    <pageSetUpPr fitToPage="1"/>
  </sheetPr>
  <dimension ref="A1:Q56"/>
  <sheetViews>
    <sheetView tabSelected="1" topLeftCell="A22" zoomScaleNormal="100" zoomScaleSheetLayoutView="70" workbookViewId="0">
      <selection activeCell="D14" sqref="D14:Q14"/>
    </sheetView>
  </sheetViews>
  <sheetFormatPr defaultRowHeight="12.75" x14ac:dyDescent="0.25"/>
  <cols>
    <col min="1" max="1" width="4.42578125" style="20" customWidth="1"/>
    <col min="2" max="3" width="3.5703125" style="20" customWidth="1"/>
    <col min="4" max="4" width="4.140625" style="20" customWidth="1"/>
    <col min="5" max="5" width="12.5703125" style="20" customWidth="1"/>
    <col min="6" max="6" width="36.42578125" style="20" customWidth="1"/>
    <col min="7" max="7" width="6.42578125" style="1" customWidth="1"/>
    <col min="8" max="8" width="7.5703125" style="307" customWidth="1"/>
    <col min="9" max="10" width="7.7109375" style="307" customWidth="1"/>
    <col min="11" max="11" width="28.28515625" style="20" customWidth="1"/>
    <col min="12" max="12" width="8" style="157" bestFit="1" customWidth="1"/>
    <col min="13" max="14" width="7.5703125" style="157" customWidth="1"/>
    <col min="15" max="15" width="12.140625" style="20" customWidth="1"/>
    <col min="16" max="16" width="19.42578125" style="20" bestFit="1" customWidth="1"/>
    <col min="17" max="17" width="26.140625" style="20" customWidth="1"/>
    <col min="18" max="253" width="8.85546875" style="20"/>
    <col min="254" max="254" width="4.42578125" style="20" customWidth="1"/>
    <col min="255" max="256" width="3.5703125" style="20" customWidth="1"/>
    <col min="257" max="257" width="4.140625" style="20" customWidth="1"/>
    <col min="258" max="258" width="14.42578125" style="20" bestFit="1" customWidth="1"/>
    <col min="259" max="259" width="36.42578125" style="20" customWidth="1"/>
    <col min="260" max="260" width="10.85546875" style="20" customWidth="1"/>
    <col min="261" max="263" width="9.42578125" style="20" customWidth="1"/>
    <col min="264" max="264" width="23.42578125" style="20" customWidth="1"/>
    <col min="265" max="265" width="4.85546875" style="20" customWidth="1"/>
    <col min="266" max="267" width="5.42578125" style="20" customWidth="1"/>
    <col min="268" max="268" width="12.140625" style="20" customWidth="1"/>
    <col min="269" max="269" width="19.42578125" style="20" customWidth="1"/>
    <col min="270" max="270" width="47.5703125" style="20" bestFit="1" customWidth="1"/>
    <col min="271" max="509" width="8.85546875" style="20"/>
    <col min="510" max="510" width="4.42578125" style="20" customWidth="1"/>
    <col min="511" max="512" width="3.5703125" style="20" customWidth="1"/>
    <col min="513" max="513" width="4.140625" style="20" customWidth="1"/>
    <col min="514" max="514" width="14.42578125" style="20" bestFit="1" customWidth="1"/>
    <col min="515" max="515" width="36.42578125" style="20" customWidth="1"/>
    <col min="516" max="516" width="10.85546875" style="20" customWidth="1"/>
    <col min="517" max="519" width="9.42578125" style="20" customWidth="1"/>
    <col min="520" max="520" width="23.42578125" style="20" customWidth="1"/>
    <col min="521" max="521" width="4.85546875" style="20" customWidth="1"/>
    <col min="522" max="523" width="5.42578125" style="20" customWidth="1"/>
    <col min="524" max="524" width="12.140625" style="20" customWidth="1"/>
    <col min="525" max="525" width="19.42578125" style="20" customWidth="1"/>
    <col min="526" max="526" width="47.5703125" style="20" bestFit="1" customWidth="1"/>
    <col min="527" max="765" width="8.85546875" style="20"/>
    <col min="766" max="766" width="4.42578125" style="20" customWidth="1"/>
    <col min="767" max="768" width="3.5703125" style="20" customWidth="1"/>
    <col min="769" max="769" width="4.140625" style="20" customWidth="1"/>
    <col min="770" max="770" width="14.42578125" style="20" bestFit="1" customWidth="1"/>
    <col min="771" max="771" width="36.42578125" style="20" customWidth="1"/>
    <col min="772" max="772" width="10.85546875" style="20" customWidth="1"/>
    <col min="773" max="775" width="9.42578125" style="20" customWidth="1"/>
    <col min="776" max="776" width="23.42578125" style="20" customWidth="1"/>
    <col min="777" max="777" width="4.85546875" style="20" customWidth="1"/>
    <col min="778" max="779" width="5.42578125" style="20" customWidth="1"/>
    <col min="780" max="780" width="12.140625" style="20" customWidth="1"/>
    <col min="781" max="781" width="19.42578125" style="20" customWidth="1"/>
    <col min="782" max="782" width="47.5703125" style="20" bestFit="1" customWidth="1"/>
    <col min="783" max="1021" width="8.85546875" style="20"/>
    <col min="1022" max="1022" width="4.42578125" style="20" customWidth="1"/>
    <col min="1023" max="1024" width="3.5703125" style="20" customWidth="1"/>
    <col min="1025" max="1025" width="4.140625" style="20" customWidth="1"/>
    <col min="1026" max="1026" width="14.42578125" style="20" bestFit="1" customWidth="1"/>
    <col min="1027" max="1027" width="36.42578125" style="20" customWidth="1"/>
    <col min="1028" max="1028" width="10.85546875" style="20" customWidth="1"/>
    <col min="1029" max="1031" width="9.42578125" style="20" customWidth="1"/>
    <col min="1032" max="1032" width="23.42578125" style="20" customWidth="1"/>
    <col min="1033" max="1033" width="4.85546875" style="20" customWidth="1"/>
    <col min="1034" max="1035" width="5.42578125" style="20" customWidth="1"/>
    <col min="1036" max="1036" width="12.140625" style="20" customWidth="1"/>
    <col min="1037" max="1037" width="19.42578125" style="20" customWidth="1"/>
    <col min="1038" max="1038" width="47.5703125" style="20" bestFit="1" customWidth="1"/>
    <col min="1039" max="1277" width="8.85546875" style="20"/>
    <col min="1278" max="1278" width="4.42578125" style="20" customWidth="1"/>
    <col min="1279" max="1280" width="3.5703125" style="20" customWidth="1"/>
    <col min="1281" max="1281" width="4.140625" style="20" customWidth="1"/>
    <col min="1282" max="1282" width="14.42578125" style="20" bestFit="1" customWidth="1"/>
    <col min="1283" max="1283" width="36.42578125" style="20" customWidth="1"/>
    <col min="1284" max="1284" width="10.85546875" style="20" customWidth="1"/>
    <col min="1285" max="1287" width="9.42578125" style="20" customWidth="1"/>
    <col min="1288" max="1288" width="23.42578125" style="20" customWidth="1"/>
    <col min="1289" max="1289" width="4.85546875" style="20" customWidth="1"/>
    <col min="1290" max="1291" width="5.42578125" style="20" customWidth="1"/>
    <col min="1292" max="1292" width="12.140625" style="20" customWidth="1"/>
    <col min="1293" max="1293" width="19.42578125" style="20" customWidth="1"/>
    <col min="1294" max="1294" width="47.5703125" style="20" bestFit="1" customWidth="1"/>
    <col min="1295" max="1533" width="8.85546875" style="20"/>
    <col min="1534" max="1534" width="4.42578125" style="20" customWidth="1"/>
    <col min="1535" max="1536" width="3.5703125" style="20" customWidth="1"/>
    <col min="1537" max="1537" width="4.140625" style="20" customWidth="1"/>
    <col min="1538" max="1538" width="14.42578125" style="20" bestFit="1" customWidth="1"/>
    <col min="1539" max="1539" width="36.42578125" style="20" customWidth="1"/>
    <col min="1540" max="1540" width="10.85546875" style="20" customWidth="1"/>
    <col min="1541" max="1543" width="9.42578125" style="20" customWidth="1"/>
    <col min="1544" max="1544" width="23.42578125" style="20" customWidth="1"/>
    <col min="1545" max="1545" width="4.85546875" style="20" customWidth="1"/>
    <col min="1546" max="1547" width="5.42578125" style="20" customWidth="1"/>
    <col min="1548" max="1548" width="12.140625" style="20" customWidth="1"/>
    <col min="1549" max="1549" width="19.42578125" style="20" customWidth="1"/>
    <col min="1550" max="1550" width="47.5703125" style="20" bestFit="1" customWidth="1"/>
    <col min="1551" max="1789" width="8.85546875" style="20"/>
    <col min="1790" max="1790" width="4.42578125" style="20" customWidth="1"/>
    <col min="1791" max="1792" width="3.5703125" style="20" customWidth="1"/>
    <col min="1793" max="1793" width="4.140625" style="20" customWidth="1"/>
    <col min="1794" max="1794" width="14.42578125" style="20" bestFit="1" customWidth="1"/>
    <col min="1795" max="1795" width="36.42578125" style="20" customWidth="1"/>
    <col min="1796" max="1796" width="10.85546875" style="20" customWidth="1"/>
    <col min="1797" max="1799" width="9.42578125" style="20" customWidth="1"/>
    <col min="1800" max="1800" width="23.42578125" style="20" customWidth="1"/>
    <col min="1801" max="1801" width="4.85546875" style="20" customWidth="1"/>
    <col min="1802" max="1803" width="5.42578125" style="20" customWidth="1"/>
    <col min="1804" max="1804" width="12.140625" style="20" customWidth="1"/>
    <col min="1805" max="1805" width="19.42578125" style="20" customWidth="1"/>
    <col min="1806" max="1806" width="47.5703125" style="20" bestFit="1" customWidth="1"/>
    <col min="1807" max="2045" width="8.85546875" style="20"/>
    <col min="2046" max="2046" width="4.42578125" style="20" customWidth="1"/>
    <col min="2047" max="2048" width="3.5703125" style="20" customWidth="1"/>
    <col min="2049" max="2049" width="4.140625" style="20" customWidth="1"/>
    <col min="2050" max="2050" width="14.42578125" style="20" bestFit="1" customWidth="1"/>
    <col min="2051" max="2051" width="36.42578125" style="20" customWidth="1"/>
    <col min="2052" max="2052" width="10.85546875" style="20" customWidth="1"/>
    <col min="2053" max="2055" width="9.42578125" style="20" customWidth="1"/>
    <col min="2056" max="2056" width="23.42578125" style="20" customWidth="1"/>
    <col min="2057" max="2057" width="4.85546875" style="20" customWidth="1"/>
    <col min="2058" max="2059" width="5.42578125" style="20" customWidth="1"/>
    <col min="2060" max="2060" width="12.140625" style="20" customWidth="1"/>
    <col min="2061" max="2061" width="19.42578125" style="20" customWidth="1"/>
    <col min="2062" max="2062" width="47.5703125" style="20" bestFit="1" customWidth="1"/>
    <col min="2063" max="2301" width="8.85546875" style="20"/>
    <col min="2302" max="2302" width="4.42578125" style="20" customWidth="1"/>
    <col min="2303" max="2304" width="3.5703125" style="20" customWidth="1"/>
    <col min="2305" max="2305" width="4.140625" style="20" customWidth="1"/>
    <col min="2306" max="2306" width="14.42578125" style="20" bestFit="1" customWidth="1"/>
    <col min="2307" max="2307" width="36.42578125" style="20" customWidth="1"/>
    <col min="2308" max="2308" width="10.85546875" style="20" customWidth="1"/>
    <col min="2309" max="2311" width="9.42578125" style="20" customWidth="1"/>
    <col min="2312" max="2312" width="23.42578125" style="20" customWidth="1"/>
    <col min="2313" max="2313" width="4.85546875" style="20" customWidth="1"/>
    <col min="2314" max="2315" width="5.42578125" style="20" customWidth="1"/>
    <col min="2316" max="2316" width="12.140625" style="20" customWidth="1"/>
    <col min="2317" max="2317" width="19.42578125" style="20" customWidth="1"/>
    <col min="2318" max="2318" width="47.5703125" style="20" bestFit="1" customWidth="1"/>
    <col min="2319" max="2557" width="8.85546875" style="20"/>
    <col min="2558" max="2558" width="4.42578125" style="20" customWidth="1"/>
    <col min="2559" max="2560" width="3.5703125" style="20" customWidth="1"/>
    <col min="2561" max="2561" width="4.140625" style="20" customWidth="1"/>
    <col min="2562" max="2562" width="14.42578125" style="20" bestFit="1" customWidth="1"/>
    <col min="2563" max="2563" width="36.42578125" style="20" customWidth="1"/>
    <col min="2564" max="2564" width="10.85546875" style="20" customWidth="1"/>
    <col min="2565" max="2567" width="9.42578125" style="20" customWidth="1"/>
    <col min="2568" max="2568" width="23.42578125" style="20" customWidth="1"/>
    <col min="2569" max="2569" width="4.85546875" style="20" customWidth="1"/>
    <col min="2570" max="2571" width="5.42578125" style="20" customWidth="1"/>
    <col min="2572" max="2572" width="12.140625" style="20" customWidth="1"/>
    <col min="2573" max="2573" width="19.42578125" style="20" customWidth="1"/>
    <col min="2574" max="2574" width="47.5703125" style="20" bestFit="1" customWidth="1"/>
    <col min="2575" max="2813" width="8.85546875" style="20"/>
    <col min="2814" max="2814" width="4.42578125" style="20" customWidth="1"/>
    <col min="2815" max="2816" width="3.5703125" style="20" customWidth="1"/>
    <col min="2817" max="2817" width="4.140625" style="20" customWidth="1"/>
    <col min="2818" max="2818" width="14.42578125" style="20" bestFit="1" customWidth="1"/>
    <col min="2819" max="2819" width="36.42578125" style="20" customWidth="1"/>
    <col min="2820" max="2820" width="10.85546875" style="20" customWidth="1"/>
    <col min="2821" max="2823" width="9.42578125" style="20" customWidth="1"/>
    <col min="2824" max="2824" width="23.42578125" style="20" customWidth="1"/>
    <col min="2825" max="2825" width="4.85546875" style="20" customWidth="1"/>
    <col min="2826" max="2827" width="5.42578125" style="20" customWidth="1"/>
    <col min="2828" max="2828" width="12.140625" style="20" customWidth="1"/>
    <col min="2829" max="2829" width="19.42578125" style="20" customWidth="1"/>
    <col min="2830" max="2830" width="47.5703125" style="20" bestFit="1" customWidth="1"/>
    <col min="2831" max="3069" width="8.85546875" style="20"/>
    <col min="3070" max="3070" width="4.42578125" style="20" customWidth="1"/>
    <col min="3071" max="3072" width="3.5703125" style="20" customWidth="1"/>
    <col min="3073" max="3073" width="4.140625" style="20" customWidth="1"/>
    <col min="3074" max="3074" width="14.42578125" style="20" bestFit="1" customWidth="1"/>
    <col min="3075" max="3075" width="36.42578125" style="20" customWidth="1"/>
    <col min="3076" max="3076" width="10.85546875" style="20" customWidth="1"/>
    <col min="3077" max="3079" width="9.42578125" style="20" customWidth="1"/>
    <col min="3080" max="3080" width="23.42578125" style="20" customWidth="1"/>
    <col min="3081" max="3081" width="4.85546875" style="20" customWidth="1"/>
    <col min="3082" max="3083" width="5.42578125" style="20" customWidth="1"/>
    <col min="3084" max="3084" width="12.140625" style="20" customWidth="1"/>
    <col min="3085" max="3085" width="19.42578125" style="20" customWidth="1"/>
    <col min="3086" max="3086" width="47.5703125" style="20" bestFit="1" customWidth="1"/>
    <col min="3087" max="3325" width="8.85546875" style="20"/>
    <col min="3326" max="3326" width="4.42578125" style="20" customWidth="1"/>
    <col min="3327" max="3328" width="3.5703125" style="20" customWidth="1"/>
    <col min="3329" max="3329" width="4.140625" style="20" customWidth="1"/>
    <col min="3330" max="3330" width="14.42578125" style="20" bestFit="1" customWidth="1"/>
    <col min="3331" max="3331" width="36.42578125" style="20" customWidth="1"/>
    <col min="3332" max="3332" width="10.85546875" style="20" customWidth="1"/>
    <col min="3333" max="3335" width="9.42578125" style="20" customWidth="1"/>
    <col min="3336" max="3336" width="23.42578125" style="20" customWidth="1"/>
    <col min="3337" max="3337" width="4.85546875" style="20" customWidth="1"/>
    <col min="3338" max="3339" width="5.42578125" style="20" customWidth="1"/>
    <col min="3340" max="3340" width="12.140625" style="20" customWidth="1"/>
    <col min="3341" max="3341" width="19.42578125" style="20" customWidth="1"/>
    <col min="3342" max="3342" width="47.5703125" style="20" bestFit="1" customWidth="1"/>
    <col min="3343" max="3581" width="8.85546875" style="20"/>
    <col min="3582" max="3582" width="4.42578125" style="20" customWidth="1"/>
    <col min="3583" max="3584" width="3.5703125" style="20" customWidth="1"/>
    <col min="3585" max="3585" width="4.140625" style="20" customWidth="1"/>
    <col min="3586" max="3586" width="14.42578125" style="20" bestFit="1" customWidth="1"/>
    <col min="3587" max="3587" width="36.42578125" style="20" customWidth="1"/>
    <col min="3588" max="3588" width="10.85546875" style="20" customWidth="1"/>
    <col min="3589" max="3591" width="9.42578125" style="20" customWidth="1"/>
    <col min="3592" max="3592" width="23.42578125" style="20" customWidth="1"/>
    <col min="3593" max="3593" width="4.85546875" style="20" customWidth="1"/>
    <col min="3594" max="3595" width="5.42578125" style="20" customWidth="1"/>
    <col min="3596" max="3596" width="12.140625" style="20" customWidth="1"/>
    <col min="3597" max="3597" width="19.42578125" style="20" customWidth="1"/>
    <col min="3598" max="3598" width="47.5703125" style="20" bestFit="1" customWidth="1"/>
    <col min="3599" max="3837" width="8.85546875" style="20"/>
    <col min="3838" max="3838" width="4.42578125" style="20" customWidth="1"/>
    <col min="3839" max="3840" width="3.5703125" style="20" customWidth="1"/>
    <col min="3841" max="3841" width="4.140625" style="20" customWidth="1"/>
    <col min="3842" max="3842" width="14.42578125" style="20" bestFit="1" customWidth="1"/>
    <col min="3843" max="3843" width="36.42578125" style="20" customWidth="1"/>
    <col min="3844" max="3844" width="10.85546875" style="20" customWidth="1"/>
    <col min="3845" max="3847" width="9.42578125" style="20" customWidth="1"/>
    <col min="3848" max="3848" width="23.42578125" style="20" customWidth="1"/>
    <col min="3849" max="3849" width="4.85546875" style="20" customWidth="1"/>
    <col min="3850" max="3851" width="5.42578125" style="20" customWidth="1"/>
    <col min="3852" max="3852" width="12.140625" style="20" customWidth="1"/>
    <col min="3853" max="3853" width="19.42578125" style="20" customWidth="1"/>
    <col min="3854" max="3854" width="47.5703125" style="20" bestFit="1" customWidth="1"/>
    <col min="3855" max="4093" width="8.85546875" style="20"/>
    <col min="4094" max="4094" width="4.42578125" style="20" customWidth="1"/>
    <col min="4095" max="4096" width="3.5703125" style="20" customWidth="1"/>
    <col min="4097" max="4097" width="4.140625" style="20" customWidth="1"/>
    <col min="4098" max="4098" width="14.42578125" style="20" bestFit="1" customWidth="1"/>
    <col min="4099" max="4099" width="36.42578125" style="20" customWidth="1"/>
    <col min="4100" max="4100" width="10.85546875" style="20" customWidth="1"/>
    <col min="4101" max="4103" width="9.42578125" style="20" customWidth="1"/>
    <col min="4104" max="4104" width="23.42578125" style="20" customWidth="1"/>
    <col min="4105" max="4105" width="4.85546875" style="20" customWidth="1"/>
    <col min="4106" max="4107" width="5.42578125" style="20" customWidth="1"/>
    <col min="4108" max="4108" width="12.140625" style="20" customWidth="1"/>
    <col min="4109" max="4109" width="19.42578125" style="20" customWidth="1"/>
    <col min="4110" max="4110" width="47.5703125" style="20" bestFit="1" customWidth="1"/>
    <col min="4111" max="4349" width="8.85546875" style="20"/>
    <col min="4350" max="4350" width="4.42578125" style="20" customWidth="1"/>
    <col min="4351" max="4352" width="3.5703125" style="20" customWidth="1"/>
    <col min="4353" max="4353" width="4.140625" style="20" customWidth="1"/>
    <col min="4354" max="4354" width="14.42578125" style="20" bestFit="1" customWidth="1"/>
    <col min="4355" max="4355" width="36.42578125" style="20" customWidth="1"/>
    <col min="4356" max="4356" width="10.85546875" style="20" customWidth="1"/>
    <col min="4357" max="4359" width="9.42578125" style="20" customWidth="1"/>
    <col min="4360" max="4360" width="23.42578125" style="20" customWidth="1"/>
    <col min="4361" max="4361" width="4.85546875" style="20" customWidth="1"/>
    <col min="4362" max="4363" width="5.42578125" style="20" customWidth="1"/>
    <col min="4364" max="4364" width="12.140625" style="20" customWidth="1"/>
    <col min="4365" max="4365" width="19.42578125" style="20" customWidth="1"/>
    <col min="4366" max="4366" width="47.5703125" style="20" bestFit="1" customWidth="1"/>
    <col min="4367" max="4605" width="8.85546875" style="20"/>
    <col min="4606" max="4606" width="4.42578125" style="20" customWidth="1"/>
    <col min="4607" max="4608" width="3.5703125" style="20" customWidth="1"/>
    <col min="4609" max="4609" width="4.140625" style="20" customWidth="1"/>
    <col min="4610" max="4610" width="14.42578125" style="20" bestFit="1" customWidth="1"/>
    <col min="4611" max="4611" width="36.42578125" style="20" customWidth="1"/>
    <col min="4612" max="4612" width="10.85546875" style="20" customWidth="1"/>
    <col min="4613" max="4615" width="9.42578125" style="20" customWidth="1"/>
    <col min="4616" max="4616" width="23.42578125" style="20" customWidth="1"/>
    <col min="4617" max="4617" width="4.85546875" style="20" customWidth="1"/>
    <col min="4618" max="4619" width="5.42578125" style="20" customWidth="1"/>
    <col min="4620" max="4620" width="12.140625" style="20" customWidth="1"/>
    <col min="4621" max="4621" width="19.42578125" style="20" customWidth="1"/>
    <col min="4622" max="4622" width="47.5703125" style="20" bestFit="1" customWidth="1"/>
    <col min="4623" max="4861" width="8.85546875" style="20"/>
    <col min="4862" max="4862" width="4.42578125" style="20" customWidth="1"/>
    <col min="4863" max="4864" width="3.5703125" style="20" customWidth="1"/>
    <col min="4865" max="4865" width="4.140625" style="20" customWidth="1"/>
    <col min="4866" max="4866" width="14.42578125" style="20" bestFit="1" customWidth="1"/>
    <col min="4867" max="4867" width="36.42578125" style="20" customWidth="1"/>
    <col min="4868" max="4868" width="10.85546875" style="20" customWidth="1"/>
    <col min="4869" max="4871" width="9.42578125" style="20" customWidth="1"/>
    <col min="4872" max="4872" width="23.42578125" style="20" customWidth="1"/>
    <col min="4873" max="4873" width="4.85546875" style="20" customWidth="1"/>
    <col min="4874" max="4875" width="5.42578125" style="20" customWidth="1"/>
    <col min="4876" max="4876" width="12.140625" style="20" customWidth="1"/>
    <col min="4877" max="4877" width="19.42578125" style="20" customWidth="1"/>
    <col min="4878" max="4878" width="47.5703125" style="20" bestFit="1" customWidth="1"/>
    <col min="4879" max="5117" width="8.85546875" style="20"/>
    <col min="5118" max="5118" width="4.42578125" style="20" customWidth="1"/>
    <col min="5119" max="5120" width="3.5703125" style="20" customWidth="1"/>
    <col min="5121" max="5121" width="4.140625" style="20" customWidth="1"/>
    <col min="5122" max="5122" width="14.42578125" style="20" bestFit="1" customWidth="1"/>
    <col min="5123" max="5123" width="36.42578125" style="20" customWidth="1"/>
    <col min="5124" max="5124" width="10.85546875" style="20" customWidth="1"/>
    <col min="5125" max="5127" width="9.42578125" style="20" customWidth="1"/>
    <col min="5128" max="5128" width="23.42578125" style="20" customWidth="1"/>
    <col min="5129" max="5129" width="4.85546875" style="20" customWidth="1"/>
    <col min="5130" max="5131" width="5.42578125" style="20" customWidth="1"/>
    <col min="5132" max="5132" width="12.140625" style="20" customWidth="1"/>
    <col min="5133" max="5133" width="19.42578125" style="20" customWidth="1"/>
    <col min="5134" max="5134" width="47.5703125" style="20" bestFit="1" customWidth="1"/>
    <col min="5135" max="5373" width="8.85546875" style="20"/>
    <col min="5374" max="5374" width="4.42578125" style="20" customWidth="1"/>
    <col min="5375" max="5376" width="3.5703125" style="20" customWidth="1"/>
    <col min="5377" max="5377" width="4.140625" style="20" customWidth="1"/>
    <col min="5378" max="5378" width="14.42578125" style="20" bestFit="1" customWidth="1"/>
    <col min="5379" max="5379" width="36.42578125" style="20" customWidth="1"/>
    <col min="5380" max="5380" width="10.85546875" style="20" customWidth="1"/>
    <col min="5381" max="5383" width="9.42578125" style="20" customWidth="1"/>
    <col min="5384" max="5384" width="23.42578125" style="20" customWidth="1"/>
    <col min="5385" max="5385" width="4.85546875" style="20" customWidth="1"/>
    <col min="5386" max="5387" width="5.42578125" style="20" customWidth="1"/>
    <col min="5388" max="5388" width="12.140625" style="20" customWidth="1"/>
    <col min="5389" max="5389" width="19.42578125" style="20" customWidth="1"/>
    <col min="5390" max="5390" width="47.5703125" style="20" bestFit="1" customWidth="1"/>
    <col min="5391" max="5629" width="8.85546875" style="20"/>
    <col min="5630" max="5630" width="4.42578125" style="20" customWidth="1"/>
    <col min="5631" max="5632" width="3.5703125" style="20" customWidth="1"/>
    <col min="5633" max="5633" width="4.140625" style="20" customWidth="1"/>
    <col min="5634" max="5634" width="14.42578125" style="20" bestFit="1" customWidth="1"/>
    <col min="5635" max="5635" width="36.42578125" style="20" customWidth="1"/>
    <col min="5636" max="5636" width="10.85546875" style="20" customWidth="1"/>
    <col min="5637" max="5639" width="9.42578125" style="20" customWidth="1"/>
    <col min="5640" max="5640" width="23.42578125" style="20" customWidth="1"/>
    <col min="5641" max="5641" width="4.85546875" style="20" customWidth="1"/>
    <col min="5642" max="5643" width="5.42578125" style="20" customWidth="1"/>
    <col min="5644" max="5644" width="12.140625" style="20" customWidth="1"/>
    <col min="5645" max="5645" width="19.42578125" style="20" customWidth="1"/>
    <col min="5646" max="5646" width="47.5703125" style="20" bestFit="1" customWidth="1"/>
    <col min="5647" max="5885" width="8.85546875" style="20"/>
    <col min="5886" max="5886" width="4.42578125" style="20" customWidth="1"/>
    <col min="5887" max="5888" width="3.5703125" style="20" customWidth="1"/>
    <col min="5889" max="5889" width="4.140625" style="20" customWidth="1"/>
    <col min="5890" max="5890" width="14.42578125" style="20" bestFit="1" customWidth="1"/>
    <col min="5891" max="5891" width="36.42578125" style="20" customWidth="1"/>
    <col min="5892" max="5892" width="10.85546875" style="20" customWidth="1"/>
    <col min="5893" max="5895" width="9.42578125" style="20" customWidth="1"/>
    <col min="5896" max="5896" width="23.42578125" style="20" customWidth="1"/>
    <col min="5897" max="5897" width="4.85546875" style="20" customWidth="1"/>
    <col min="5898" max="5899" width="5.42578125" style="20" customWidth="1"/>
    <col min="5900" max="5900" width="12.140625" style="20" customWidth="1"/>
    <col min="5901" max="5901" width="19.42578125" style="20" customWidth="1"/>
    <col min="5902" max="5902" width="47.5703125" style="20" bestFit="1" customWidth="1"/>
    <col min="5903" max="6141" width="8.85546875" style="20"/>
    <col min="6142" max="6142" width="4.42578125" style="20" customWidth="1"/>
    <col min="6143" max="6144" width="3.5703125" style="20" customWidth="1"/>
    <col min="6145" max="6145" width="4.140625" style="20" customWidth="1"/>
    <col min="6146" max="6146" width="14.42578125" style="20" bestFit="1" customWidth="1"/>
    <col min="6147" max="6147" width="36.42578125" style="20" customWidth="1"/>
    <col min="6148" max="6148" width="10.85546875" style="20" customWidth="1"/>
    <col min="6149" max="6151" width="9.42578125" style="20" customWidth="1"/>
    <col min="6152" max="6152" width="23.42578125" style="20" customWidth="1"/>
    <col min="6153" max="6153" width="4.85546875" style="20" customWidth="1"/>
    <col min="6154" max="6155" width="5.42578125" style="20" customWidth="1"/>
    <col min="6156" max="6156" width="12.140625" style="20" customWidth="1"/>
    <col min="6157" max="6157" width="19.42578125" style="20" customWidth="1"/>
    <col min="6158" max="6158" width="47.5703125" style="20" bestFit="1" customWidth="1"/>
    <col min="6159" max="6397" width="8.85546875" style="20"/>
    <col min="6398" max="6398" width="4.42578125" style="20" customWidth="1"/>
    <col min="6399" max="6400" width="3.5703125" style="20" customWidth="1"/>
    <col min="6401" max="6401" width="4.140625" style="20" customWidth="1"/>
    <col min="6402" max="6402" width="14.42578125" style="20" bestFit="1" customWidth="1"/>
    <col min="6403" max="6403" width="36.42578125" style="20" customWidth="1"/>
    <col min="6404" max="6404" width="10.85546875" style="20" customWidth="1"/>
    <col min="6405" max="6407" width="9.42578125" style="20" customWidth="1"/>
    <col min="6408" max="6408" width="23.42578125" style="20" customWidth="1"/>
    <col min="6409" max="6409" width="4.85546875" style="20" customWidth="1"/>
    <col min="6410" max="6411" width="5.42578125" style="20" customWidth="1"/>
    <col min="6412" max="6412" width="12.140625" style="20" customWidth="1"/>
    <col min="6413" max="6413" width="19.42578125" style="20" customWidth="1"/>
    <col min="6414" max="6414" width="47.5703125" style="20" bestFit="1" customWidth="1"/>
    <col min="6415" max="6653" width="8.85546875" style="20"/>
    <col min="6654" max="6654" width="4.42578125" style="20" customWidth="1"/>
    <col min="6655" max="6656" width="3.5703125" style="20" customWidth="1"/>
    <col min="6657" max="6657" width="4.140625" style="20" customWidth="1"/>
    <col min="6658" max="6658" width="14.42578125" style="20" bestFit="1" customWidth="1"/>
    <col min="6659" max="6659" width="36.42578125" style="20" customWidth="1"/>
    <col min="6660" max="6660" width="10.85546875" style="20" customWidth="1"/>
    <col min="6661" max="6663" width="9.42578125" style="20" customWidth="1"/>
    <col min="6664" max="6664" width="23.42578125" style="20" customWidth="1"/>
    <col min="6665" max="6665" width="4.85546875" style="20" customWidth="1"/>
    <col min="6666" max="6667" width="5.42578125" style="20" customWidth="1"/>
    <col min="6668" max="6668" width="12.140625" style="20" customWidth="1"/>
    <col min="6669" max="6669" width="19.42578125" style="20" customWidth="1"/>
    <col min="6670" max="6670" width="47.5703125" style="20" bestFit="1" customWidth="1"/>
    <col min="6671" max="6909" width="8.85546875" style="20"/>
    <col min="6910" max="6910" width="4.42578125" style="20" customWidth="1"/>
    <col min="6911" max="6912" width="3.5703125" style="20" customWidth="1"/>
    <col min="6913" max="6913" width="4.140625" style="20" customWidth="1"/>
    <col min="6914" max="6914" width="14.42578125" style="20" bestFit="1" customWidth="1"/>
    <col min="6915" max="6915" width="36.42578125" style="20" customWidth="1"/>
    <col min="6916" max="6916" width="10.85546875" style="20" customWidth="1"/>
    <col min="6917" max="6919" width="9.42578125" style="20" customWidth="1"/>
    <col min="6920" max="6920" width="23.42578125" style="20" customWidth="1"/>
    <col min="6921" max="6921" width="4.85546875" style="20" customWidth="1"/>
    <col min="6922" max="6923" width="5.42578125" style="20" customWidth="1"/>
    <col min="6924" max="6924" width="12.140625" style="20" customWidth="1"/>
    <col min="6925" max="6925" width="19.42578125" style="20" customWidth="1"/>
    <col min="6926" max="6926" width="47.5703125" style="20" bestFit="1" customWidth="1"/>
    <col min="6927" max="7165" width="8.85546875" style="20"/>
    <col min="7166" max="7166" width="4.42578125" style="20" customWidth="1"/>
    <col min="7167" max="7168" width="3.5703125" style="20" customWidth="1"/>
    <col min="7169" max="7169" width="4.140625" style="20" customWidth="1"/>
    <col min="7170" max="7170" width="14.42578125" style="20" bestFit="1" customWidth="1"/>
    <col min="7171" max="7171" width="36.42578125" style="20" customWidth="1"/>
    <col min="7172" max="7172" width="10.85546875" style="20" customWidth="1"/>
    <col min="7173" max="7175" width="9.42578125" style="20" customWidth="1"/>
    <col min="7176" max="7176" width="23.42578125" style="20" customWidth="1"/>
    <col min="7177" max="7177" width="4.85546875" style="20" customWidth="1"/>
    <col min="7178" max="7179" width="5.42578125" style="20" customWidth="1"/>
    <col min="7180" max="7180" width="12.140625" style="20" customWidth="1"/>
    <col min="7181" max="7181" width="19.42578125" style="20" customWidth="1"/>
    <col min="7182" max="7182" width="47.5703125" style="20" bestFit="1" customWidth="1"/>
    <col min="7183" max="7421" width="8.85546875" style="20"/>
    <col min="7422" max="7422" width="4.42578125" style="20" customWidth="1"/>
    <col min="7423" max="7424" width="3.5703125" style="20" customWidth="1"/>
    <col min="7425" max="7425" width="4.140625" style="20" customWidth="1"/>
    <col min="7426" max="7426" width="14.42578125" style="20" bestFit="1" customWidth="1"/>
    <col min="7427" max="7427" width="36.42578125" style="20" customWidth="1"/>
    <col min="7428" max="7428" width="10.85546875" style="20" customWidth="1"/>
    <col min="7429" max="7431" width="9.42578125" style="20" customWidth="1"/>
    <col min="7432" max="7432" width="23.42578125" style="20" customWidth="1"/>
    <col min="7433" max="7433" width="4.85546875" style="20" customWidth="1"/>
    <col min="7434" max="7435" width="5.42578125" style="20" customWidth="1"/>
    <col min="7436" max="7436" width="12.140625" style="20" customWidth="1"/>
    <col min="7437" max="7437" width="19.42578125" style="20" customWidth="1"/>
    <col min="7438" max="7438" width="47.5703125" style="20" bestFit="1" customWidth="1"/>
    <col min="7439" max="7677" width="8.85546875" style="20"/>
    <col min="7678" max="7678" width="4.42578125" style="20" customWidth="1"/>
    <col min="7679" max="7680" width="3.5703125" style="20" customWidth="1"/>
    <col min="7681" max="7681" width="4.140625" style="20" customWidth="1"/>
    <col min="7682" max="7682" width="14.42578125" style="20" bestFit="1" customWidth="1"/>
    <col min="7683" max="7683" width="36.42578125" style="20" customWidth="1"/>
    <col min="7684" max="7684" width="10.85546875" style="20" customWidth="1"/>
    <col min="7685" max="7687" width="9.42578125" style="20" customWidth="1"/>
    <col min="7688" max="7688" width="23.42578125" style="20" customWidth="1"/>
    <col min="7689" max="7689" width="4.85546875" style="20" customWidth="1"/>
    <col min="7690" max="7691" width="5.42578125" style="20" customWidth="1"/>
    <col min="7692" max="7692" width="12.140625" style="20" customWidth="1"/>
    <col min="7693" max="7693" width="19.42578125" style="20" customWidth="1"/>
    <col min="7694" max="7694" width="47.5703125" style="20" bestFit="1" customWidth="1"/>
    <col min="7695" max="7933" width="8.85546875" style="20"/>
    <col min="7934" max="7934" width="4.42578125" style="20" customWidth="1"/>
    <col min="7935" max="7936" width="3.5703125" style="20" customWidth="1"/>
    <col min="7937" max="7937" width="4.140625" style="20" customWidth="1"/>
    <col min="7938" max="7938" width="14.42578125" style="20" bestFit="1" customWidth="1"/>
    <col min="7939" max="7939" width="36.42578125" style="20" customWidth="1"/>
    <col min="7940" max="7940" width="10.85546875" style="20" customWidth="1"/>
    <col min="7941" max="7943" width="9.42578125" style="20" customWidth="1"/>
    <col min="7944" max="7944" width="23.42578125" style="20" customWidth="1"/>
    <col min="7945" max="7945" width="4.85546875" style="20" customWidth="1"/>
    <col min="7946" max="7947" width="5.42578125" style="20" customWidth="1"/>
    <col min="7948" max="7948" width="12.140625" style="20" customWidth="1"/>
    <col min="7949" max="7949" width="19.42578125" style="20" customWidth="1"/>
    <col min="7950" max="7950" width="47.5703125" style="20" bestFit="1" customWidth="1"/>
    <col min="7951" max="8189" width="8.85546875" style="20"/>
    <col min="8190" max="8190" width="4.42578125" style="20" customWidth="1"/>
    <col min="8191" max="8192" width="3.5703125" style="20" customWidth="1"/>
    <col min="8193" max="8193" width="4.140625" style="20" customWidth="1"/>
    <col min="8194" max="8194" width="14.42578125" style="20" bestFit="1" customWidth="1"/>
    <col min="8195" max="8195" width="36.42578125" style="20" customWidth="1"/>
    <col min="8196" max="8196" width="10.85546875" style="20" customWidth="1"/>
    <col min="8197" max="8199" width="9.42578125" style="20" customWidth="1"/>
    <col min="8200" max="8200" width="23.42578125" style="20" customWidth="1"/>
    <col min="8201" max="8201" width="4.85546875" style="20" customWidth="1"/>
    <col min="8202" max="8203" width="5.42578125" style="20" customWidth="1"/>
    <col min="8204" max="8204" width="12.140625" style="20" customWidth="1"/>
    <col min="8205" max="8205" width="19.42578125" style="20" customWidth="1"/>
    <col min="8206" max="8206" width="47.5703125" style="20" bestFit="1" customWidth="1"/>
    <col min="8207" max="8445" width="8.85546875" style="20"/>
    <col min="8446" max="8446" width="4.42578125" style="20" customWidth="1"/>
    <col min="8447" max="8448" width="3.5703125" style="20" customWidth="1"/>
    <col min="8449" max="8449" width="4.140625" style="20" customWidth="1"/>
    <col min="8450" max="8450" width="14.42578125" style="20" bestFit="1" customWidth="1"/>
    <col min="8451" max="8451" width="36.42578125" style="20" customWidth="1"/>
    <col min="8452" max="8452" width="10.85546875" style="20" customWidth="1"/>
    <col min="8453" max="8455" width="9.42578125" style="20" customWidth="1"/>
    <col min="8456" max="8456" width="23.42578125" style="20" customWidth="1"/>
    <col min="8457" max="8457" width="4.85546875" style="20" customWidth="1"/>
    <col min="8458" max="8459" width="5.42578125" style="20" customWidth="1"/>
    <col min="8460" max="8460" width="12.140625" style="20" customWidth="1"/>
    <col min="8461" max="8461" width="19.42578125" style="20" customWidth="1"/>
    <col min="8462" max="8462" width="47.5703125" style="20" bestFit="1" customWidth="1"/>
    <col min="8463" max="8701" width="8.85546875" style="20"/>
    <col min="8702" max="8702" width="4.42578125" style="20" customWidth="1"/>
    <col min="8703" max="8704" width="3.5703125" style="20" customWidth="1"/>
    <col min="8705" max="8705" width="4.140625" style="20" customWidth="1"/>
    <col min="8706" max="8706" width="14.42578125" style="20" bestFit="1" customWidth="1"/>
    <col min="8707" max="8707" width="36.42578125" style="20" customWidth="1"/>
    <col min="8708" max="8708" width="10.85546875" style="20" customWidth="1"/>
    <col min="8709" max="8711" width="9.42578125" style="20" customWidth="1"/>
    <col min="8712" max="8712" width="23.42578125" style="20" customWidth="1"/>
    <col min="8713" max="8713" width="4.85546875" style="20" customWidth="1"/>
    <col min="8714" max="8715" width="5.42578125" style="20" customWidth="1"/>
    <col min="8716" max="8716" width="12.140625" style="20" customWidth="1"/>
    <col min="8717" max="8717" width="19.42578125" style="20" customWidth="1"/>
    <col min="8718" max="8718" width="47.5703125" style="20" bestFit="1" customWidth="1"/>
    <col min="8719" max="8957" width="8.85546875" style="20"/>
    <col min="8958" max="8958" width="4.42578125" style="20" customWidth="1"/>
    <col min="8959" max="8960" width="3.5703125" style="20" customWidth="1"/>
    <col min="8961" max="8961" width="4.140625" style="20" customWidth="1"/>
    <col min="8962" max="8962" width="14.42578125" style="20" bestFit="1" customWidth="1"/>
    <col min="8963" max="8963" width="36.42578125" style="20" customWidth="1"/>
    <col min="8964" max="8964" width="10.85546875" style="20" customWidth="1"/>
    <col min="8965" max="8967" width="9.42578125" style="20" customWidth="1"/>
    <col min="8968" max="8968" width="23.42578125" style="20" customWidth="1"/>
    <col min="8969" max="8969" width="4.85546875" style="20" customWidth="1"/>
    <col min="8970" max="8971" width="5.42578125" style="20" customWidth="1"/>
    <col min="8972" max="8972" width="12.140625" style="20" customWidth="1"/>
    <col min="8973" max="8973" width="19.42578125" style="20" customWidth="1"/>
    <col min="8974" max="8974" width="47.5703125" style="20" bestFit="1" customWidth="1"/>
    <col min="8975" max="9213" width="8.85546875" style="20"/>
    <col min="9214" max="9214" width="4.42578125" style="20" customWidth="1"/>
    <col min="9215" max="9216" width="3.5703125" style="20" customWidth="1"/>
    <col min="9217" max="9217" width="4.140625" style="20" customWidth="1"/>
    <col min="9218" max="9218" width="14.42578125" style="20" bestFit="1" customWidth="1"/>
    <col min="9219" max="9219" width="36.42578125" style="20" customWidth="1"/>
    <col min="9220" max="9220" width="10.85546875" style="20" customWidth="1"/>
    <col min="9221" max="9223" width="9.42578125" style="20" customWidth="1"/>
    <col min="9224" max="9224" width="23.42578125" style="20" customWidth="1"/>
    <col min="9225" max="9225" width="4.85546875" style="20" customWidth="1"/>
    <col min="9226" max="9227" width="5.42578125" style="20" customWidth="1"/>
    <col min="9228" max="9228" width="12.140625" style="20" customWidth="1"/>
    <col min="9229" max="9229" width="19.42578125" style="20" customWidth="1"/>
    <col min="9230" max="9230" width="47.5703125" style="20" bestFit="1" customWidth="1"/>
    <col min="9231" max="9469" width="8.85546875" style="20"/>
    <col min="9470" max="9470" width="4.42578125" style="20" customWidth="1"/>
    <col min="9471" max="9472" width="3.5703125" style="20" customWidth="1"/>
    <col min="9473" max="9473" width="4.140625" style="20" customWidth="1"/>
    <col min="9474" max="9474" width="14.42578125" style="20" bestFit="1" customWidth="1"/>
    <col min="9475" max="9475" width="36.42578125" style="20" customWidth="1"/>
    <col min="9476" max="9476" width="10.85546875" style="20" customWidth="1"/>
    <col min="9477" max="9479" width="9.42578125" style="20" customWidth="1"/>
    <col min="9480" max="9480" width="23.42578125" style="20" customWidth="1"/>
    <col min="9481" max="9481" width="4.85546875" style="20" customWidth="1"/>
    <col min="9482" max="9483" width="5.42578125" style="20" customWidth="1"/>
    <col min="9484" max="9484" width="12.140625" style="20" customWidth="1"/>
    <col min="9485" max="9485" width="19.42578125" style="20" customWidth="1"/>
    <col min="9486" max="9486" width="47.5703125" style="20" bestFit="1" customWidth="1"/>
    <col min="9487" max="9725" width="8.85546875" style="20"/>
    <col min="9726" max="9726" width="4.42578125" style="20" customWidth="1"/>
    <col min="9727" max="9728" width="3.5703125" style="20" customWidth="1"/>
    <col min="9729" max="9729" width="4.140625" style="20" customWidth="1"/>
    <col min="9730" max="9730" width="14.42578125" style="20" bestFit="1" customWidth="1"/>
    <col min="9731" max="9731" width="36.42578125" style="20" customWidth="1"/>
    <col min="9732" max="9732" width="10.85546875" style="20" customWidth="1"/>
    <col min="9733" max="9735" width="9.42578125" style="20" customWidth="1"/>
    <col min="9736" max="9736" width="23.42578125" style="20" customWidth="1"/>
    <col min="9737" max="9737" width="4.85546875" style="20" customWidth="1"/>
    <col min="9738" max="9739" width="5.42578125" style="20" customWidth="1"/>
    <col min="9740" max="9740" width="12.140625" style="20" customWidth="1"/>
    <col min="9741" max="9741" width="19.42578125" style="20" customWidth="1"/>
    <col min="9742" max="9742" width="47.5703125" style="20" bestFit="1" customWidth="1"/>
    <col min="9743" max="9981" width="8.85546875" style="20"/>
    <col min="9982" max="9982" width="4.42578125" style="20" customWidth="1"/>
    <col min="9983" max="9984" width="3.5703125" style="20" customWidth="1"/>
    <col min="9985" max="9985" width="4.140625" style="20" customWidth="1"/>
    <col min="9986" max="9986" width="14.42578125" style="20" bestFit="1" customWidth="1"/>
    <col min="9987" max="9987" width="36.42578125" style="20" customWidth="1"/>
    <col min="9988" max="9988" width="10.85546875" style="20" customWidth="1"/>
    <col min="9989" max="9991" width="9.42578125" style="20" customWidth="1"/>
    <col min="9992" max="9992" width="23.42578125" style="20" customWidth="1"/>
    <col min="9993" max="9993" width="4.85546875" style="20" customWidth="1"/>
    <col min="9994" max="9995" width="5.42578125" style="20" customWidth="1"/>
    <col min="9996" max="9996" width="12.140625" style="20" customWidth="1"/>
    <col min="9997" max="9997" width="19.42578125" style="20" customWidth="1"/>
    <col min="9998" max="9998" width="47.5703125" style="20" bestFit="1" customWidth="1"/>
    <col min="9999" max="10237" width="8.85546875" style="20"/>
    <col min="10238" max="10238" width="4.42578125" style="20" customWidth="1"/>
    <col min="10239" max="10240" width="3.5703125" style="20" customWidth="1"/>
    <col min="10241" max="10241" width="4.140625" style="20" customWidth="1"/>
    <col min="10242" max="10242" width="14.42578125" style="20" bestFit="1" customWidth="1"/>
    <col min="10243" max="10243" width="36.42578125" style="20" customWidth="1"/>
    <col min="10244" max="10244" width="10.85546875" style="20" customWidth="1"/>
    <col min="10245" max="10247" width="9.42578125" style="20" customWidth="1"/>
    <col min="10248" max="10248" width="23.42578125" style="20" customWidth="1"/>
    <col min="10249" max="10249" width="4.85546875" style="20" customWidth="1"/>
    <col min="10250" max="10251" width="5.42578125" style="20" customWidth="1"/>
    <col min="10252" max="10252" width="12.140625" style="20" customWidth="1"/>
    <col min="10253" max="10253" width="19.42578125" style="20" customWidth="1"/>
    <col min="10254" max="10254" width="47.5703125" style="20" bestFit="1" customWidth="1"/>
    <col min="10255" max="10493" width="8.85546875" style="20"/>
    <col min="10494" max="10494" width="4.42578125" style="20" customWidth="1"/>
    <col min="10495" max="10496" width="3.5703125" style="20" customWidth="1"/>
    <col min="10497" max="10497" width="4.140625" style="20" customWidth="1"/>
    <col min="10498" max="10498" width="14.42578125" style="20" bestFit="1" customWidth="1"/>
    <col min="10499" max="10499" width="36.42578125" style="20" customWidth="1"/>
    <col min="10500" max="10500" width="10.85546875" style="20" customWidth="1"/>
    <col min="10501" max="10503" width="9.42578125" style="20" customWidth="1"/>
    <col min="10504" max="10504" width="23.42578125" style="20" customWidth="1"/>
    <col min="10505" max="10505" width="4.85546875" style="20" customWidth="1"/>
    <col min="10506" max="10507" width="5.42578125" style="20" customWidth="1"/>
    <col min="10508" max="10508" width="12.140625" style="20" customWidth="1"/>
    <col min="10509" max="10509" width="19.42578125" style="20" customWidth="1"/>
    <col min="10510" max="10510" width="47.5703125" style="20" bestFit="1" customWidth="1"/>
    <col min="10511" max="10749" width="8.85546875" style="20"/>
    <col min="10750" max="10750" width="4.42578125" style="20" customWidth="1"/>
    <col min="10751" max="10752" width="3.5703125" style="20" customWidth="1"/>
    <col min="10753" max="10753" width="4.140625" style="20" customWidth="1"/>
    <col min="10754" max="10754" width="14.42578125" style="20" bestFit="1" customWidth="1"/>
    <col min="10755" max="10755" width="36.42578125" style="20" customWidth="1"/>
    <col min="10756" max="10756" width="10.85546875" style="20" customWidth="1"/>
    <col min="10757" max="10759" width="9.42578125" style="20" customWidth="1"/>
    <col min="10760" max="10760" width="23.42578125" style="20" customWidth="1"/>
    <col min="10761" max="10761" width="4.85546875" style="20" customWidth="1"/>
    <col min="10762" max="10763" width="5.42578125" style="20" customWidth="1"/>
    <col min="10764" max="10764" width="12.140625" style="20" customWidth="1"/>
    <col min="10765" max="10765" width="19.42578125" style="20" customWidth="1"/>
    <col min="10766" max="10766" width="47.5703125" style="20" bestFit="1" customWidth="1"/>
    <col min="10767" max="11005" width="8.85546875" style="20"/>
    <col min="11006" max="11006" width="4.42578125" style="20" customWidth="1"/>
    <col min="11007" max="11008" width="3.5703125" style="20" customWidth="1"/>
    <col min="11009" max="11009" width="4.140625" style="20" customWidth="1"/>
    <col min="11010" max="11010" width="14.42578125" style="20" bestFit="1" customWidth="1"/>
    <col min="11011" max="11011" width="36.42578125" style="20" customWidth="1"/>
    <col min="11012" max="11012" width="10.85546875" style="20" customWidth="1"/>
    <col min="11013" max="11015" width="9.42578125" style="20" customWidth="1"/>
    <col min="11016" max="11016" width="23.42578125" style="20" customWidth="1"/>
    <col min="11017" max="11017" width="4.85546875" style="20" customWidth="1"/>
    <col min="11018" max="11019" width="5.42578125" style="20" customWidth="1"/>
    <col min="11020" max="11020" width="12.140625" style="20" customWidth="1"/>
    <col min="11021" max="11021" width="19.42578125" style="20" customWidth="1"/>
    <col min="11022" max="11022" width="47.5703125" style="20" bestFit="1" customWidth="1"/>
    <col min="11023" max="11261" width="8.85546875" style="20"/>
    <col min="11262" max="11262" width="4.42578125" style="20" customWidth="1"/>
    <col min="11263" max="11264" width="3.5703125" style="20" customWidth="1"/>
    <col min="11265" max="11265" width="4.140625" style="20" customWidth="1"/>
    <col min="11266" max="11266" width="14.42578125" style="20" bestFit="1" customWidth="1"/>
    <col min="11267" max="11267" width="36.42578125" style="20" customWidth="1"/>
    <col min="11268" max="11268" width="10.85546875" style="20" customWidth="1"/>
    <col min="11269" max="11271" width="9.42578125" style="20" customWidth="1"/>
    <col min="11272" max="11272" width="23.42578125" style="20" customWidth="1"/>
    <col min="11273" max="11273" width="4.85546875" style="20" customWidth="1"/>
    <col min="11274" max="11275" width="5.42578125" style="20" customWidth="1"/>
    <col min="11276" max="11276" width="12.140625" style="20" customWidth="1"/>
    <col min="11277" max="11277" width="19.42578125" style="20" customWidth="1"/>
    <col min="11278" max="11278" width="47.5703125" style="20" bestFit="1" customWidth="1"/>
    <col min="11279" max="11517" width="8.85546875" style="20"/>
    <col min="11518" max="11518" width="4.42578125" style="20" customWidth="1"/>
    <col min="11519" max="11520" width="3.5703125" style="20" customWidth="1"/>
    <col min="11521" max="11521" width="4.140625" style="20" customWidth="1"/>
    <col min="11522" max="11522" width="14.42578125" style="20" bestFit="1" customWidth="1"/>
    <col min="11523" max="11523" width="36.42578125" style="20" customWidth="1"/>
    <col min="11524" max="11524" width="10.85546875" style="20" customWidth="1"/>
    <col min="11525" max="11527" width="9.42578125" style="20" customWidth="1"/>
    <col min="11528" max="11528" width="23.42578125" style="20" customWidth="1"/>
    <col min="11529" max="11529" width="4.85546875" style="20" customWidth="1"/>
    <col min="11530" max="11531" width="5.42578125" style="20" customWidth="1"/>
    <col min="11532" max="11532" width="12.140625" style="20" customWidth="1"/>
    <col min="11533" max="11533" width="19.42578125" style="20" customWidth="1"/>
    <col min="11534" max="11534" width="47.5703125" style="20" bestFit="1" customWidth="1"/>
    <col min="11535" max="11773" width="8.85546875" style="20"/>
    <col min="11774" max="11774" width="4.42578125" style="20" customWidth="1"/>
    <col min="11775" max="11776" width="3.5703125" style="20" customWidth="1"/>
    <col min="11777" max="11777" width="4.140625" style="20" customWidth="1"/>
    <col min="11778" max="11778" width="14.42578125" style="20" bestFit="1" customWidth="1"/>
    <col min="11779" max="11779" width="36.42578125" style="20" customWidth="1"/>
    <col min="11780" max="11780" width="10.85546875" style="20" customWidth="1"/>
    <col min="11781" max="11783" width="9.42578125" style="20" customWidth="1"/>
    <col min="11784" max="11784" width="23.42578125" style="20" customWidth="1"/>
    <col min="11785" max="11785" width="4.85546875" style="20" customWidth="1"/>
    <col min="11786" max="11787" width="5.42578125" style="20" customWidth="1"/>
    <col min="11788" max="11788" width="12.140625" style="20" customWidth="1"/>
    <col min="11789" max="11789" width="19.42578125" style="20" customWidth="1"/>
    <col min="11790" max="11790" width="47.5703125" style="20" bestFit="1" customWidth="1"/>
    <col min="11791" max="12029" width="8.85546875" style="20"/>
    <col min="12030" max="12030" width="4.42578125" style="20" customWidth="1"/>
    <col min="12031" max="12032" width="3.5703125" style="20" customWidth="1"/>
    <col min="12033" max="12033" width="4.140625" style="20" customWidth="1"/>
    <col min="12034" max="12034" width="14.42578125" style="20" bestFit="1" customWidth="1"/>
    <col min="12035" max="12035" width="36.42578125" style="20" customWidth="1"/>
    <col min="12036" max="12036" width="10.85546875" style="20" customWidth="1"/>
    <col min="12037" max="12039" width="9.42578125" style="20" customWidth="1"/>
    <col min="12040" max="12040" width="23.42578125" style="20" customWidth="1"/>
    <col min="12041" max="12041" width="4.85546875" style="20" customWidth="1"/>
    <col min="12042" max="12043" width="5.42578125" style="20" customWidth="1"/>
    <col min="12044" max="12044" width="12.140625" style="20" customWidth="1"/>
    <col min="12045" max="12045" width="19.42578125" style="20" customWidth="1"/>
    <col min="12046" max="12046" width="47.5703125" style="20" bestFit="1" customWidth="1"/>
    <col min="12047" max="12285" width="8.85546875" style="20"/>
    <col min="12286" max="12286" width="4.42578125" style="20" customWidth="1"/>
    <col min="12287" max="12288" width="3.5703125" style="20" customWidth="1"/>
    <col min="12289" max="12289" width="4.140625" style="20" customWidth="1"/>
    <col min="12290" max="12290" width="14.42578125" style="20" bestFit="1" customWidth="1"/>
    <col min="12291" max="12291" width="36.42578125" style="20" customWidth="1"/>
    <col min="12292" max="12292" width="10.85546875" style="20" customWidth="1"/>
    <col min="12293" max="12295" width="9.42578125" style="20" customWidth="1"/>
    <col min="12296" max="12296" width="23.42578125" style="20" customWidth="1"/>
    <col min="12297" max="12297" width="4.85546875" style="20" customWidth="1"/>
    <col min="12298" max="12299" width="5.42578125" style="20" customWidth="1"/>
    <col min="12300" max="12300" width="12.140625" style="20" customWidth="1"/>
    <col min="12301" max="12301" width="19.42578125" style="20" customWidth="1"/>
    <col min="12302" max="12302" width="47.5703125" style="20" bestFit="1" customWidth="1"/>
    <col min="12303" max="12541" width="8.85546875" style="20"/>
    <col min="12542" max="12542" width="4.42578125" style="20" customWidth="1"/>
    <col min="12543" max="12544" width="3.5703125" style="20" customWidth="1"/>
    <col min="12545" max="12545" width="4.140625" style="20" customWidth="1"/>
    <col min="12546" max="12546" width="14.42578125" style="20" bestFit="1" customWidth="1"/>
    <col min="12547" max="12547" width="36.42578125" style="20" customWidth="1"/>
    <col min="12548" max="12548" width="10.85546875" style="20" customWidth="1"/>
    <col min="12549" max="12551" width="9.42578125" style="20" customWidth="1"/>
    <col min="12552" max="12552" width="23.42578125" style="20" customWidth="1"/>
    <col min="12553" max="12553" width="4.85546875" style="20" customWidth="1"/>
    <col min="12554" max="12555" width="5.42578125" style="20" customWidth="1"/>
    <col min="12556" max="12556" width="12.140625" style="20" customWidth="1"/>
    <col min="12557" max="12557" width="19.42578125" style="20" customWidth="1"/>
    <col min="12558" max="12558" width="47.5703125" style="20" bestFit="1" customWidth="1"/>
    <col min="12559" max="12797" width="8.85546875" style="20"/>
    <col min="12798" max="12798" width="4.42578125" style="20" customWidth="1"/>
    <col min="12799" max="12800" width="3.5703125" style="20" customWidth="1"/>
    <col min="12801" max="12801" width="4.140625" style="20" customWidth="1"/>
    <col min="12802" max="12802" width="14.42578125" style="20" bestFit="1" customWidth="1"/>
    <col min="12803" max="12803" width="36.42578125" style="20" customWidth="1"/>
    <col min="12804" max="12804" width="10.85546875" style="20" customWidth="1"/>
    <col min="12805" max="12807" width="9.42578125" style="20" customWidth="1"/>
    <col min="12808" max="12808" width="23.42578125" style="20" customWidth="1"/>
    <col min="12809" max="12809" width="4.85546875" style="20" customWidth="1"/>
    <col min="12810" max="12811" width="5.42578125" style="20" customWidth="1"/>
    <col min="12812" max="12812" width="12.140625" style="20" customWidth="1"/>
    <col min="12813" max="12813" width="19.42578125" style="20" customWidth="1"/>
    <col min="12814" max="12814" width="47.5703125" style="20" bestFit="1" customWidth="1"/>
    <col min="12815" max="13053" width="8.85546875" style="20"/>
    <col min="13054" max="13054" width="4.42578125" style="20" customWidth="1"/>
    <col min="13055" max="13056" width="3.5703125" style="20" customWidth="1"/>
    <col min="13057" max="13057" width="4.140625" style="20" customWidth="1"/>
    <col min="13058" max="13058" width="14.42578125" style="20" bestFit="1" customWidth="1"/>
    <col min="13059" max="13059" width="36.42578125" style="20" customWidth="1"/>
    <col min="13060" max="13060" width="10.85546875" style="20" customWidth="1"/>
    <col min="13061" max="13063" width="9.42578125" style="20" customWidth="1"/>
    <col min="13064" max="13064" width="23.42578125" style="20" customWidth="1"/>
    <col min="13065" max="13065" width="4.85546875" style="20" customWidth="1"/>
    <col min="13066" max="13067" width="5.42578125" style="20" customWidth="1"/>
    <col min="13068" max="13068" width="12.140625" style="20" customWidth="1"/>
    <col min="13069" max="13069" width="19.42578125" style="20" customWidth="1"/>
    <col min="13070" max="13070" width="47.5703125" style="20" bestFit="1" customWidth="1"/>
    <col min="13071" max="13309" width="8.85546875" style="20"/>
    <col min="13310" max="13310" width="4.42578125" style="20" customWidth="1"/>
    <col min="13311" max="13312" width="3.5703125" style="20" customWidth="1"/>
    <col min="13313" max="13313" width="4.140625" style="20" customWidth="1"/>
    <col min="13314" max="13314" width="14.42578125" style="20" bestFit="1" customWidth="1"/>
    <col min="13315" max="13315" width="36.42578125" style="20" customWidth="1"/>
    <col min="13316" max="13316" width="10.85546875" style="20" customWidth="1"/>
    <col min="13317" max="13319" width="9.42578125" style="20" customWidth="1"/>
    <col min="13320" max="13320" width="23.42578125" style="20" customWidth="1"/>
    <col min="13321" max="13321" width="4.85546875" style="20" customWidth="1"/>
    <col min="13322" max="13323" width="5.42578125" style="20" customWidth="1"/>
    <col min="13324" max="13324" width="12.140625" style="20" customWidth="1"/>
    <col min="13325" max="13325" width="19.42578125" style="20" customWidth="1"/>
    <col min="13326" max="13326" width="47.5703125" style="20" bestFit="1" customWidth="1"/>
    <col min="13327" max="13565" width="8.85546875" style="20"/>
    <col min="13566" max="13566" width="4.42578125" style="20" customWidth="1"/>
    <col min="13567" max="13568" width="3.5703125" style="20" customWidth="1"/>
    <col min="13569" max="13569" width="4.140625" style="20" customWidth="1"/>
    <col min="13570" max="13570" width="14.42578125" style="20" bestFit="1" customWidth="1"/>
    <col min="13571" max="13571" width="36.42578125" style="20" customWidth="1"/>
    <col min="13572" max="13572" width="10.85546875" style="20" customWidth="1"/>
    <col min="13573" max="13575" width="9.42578125" style="20" customWidth="1"/>
    <col min="13576" max="13576" width="23.42578125" style="20" customWidth="1"/>
    <col min="13577" max="13577" width="4.85546875" style="20" customWidth="1"/>
    <col min="13578" max="13579" width="5.42578125" style="20" customWidth="1"/>
    <col min="13580" max="13580" width="12.140625" style="20" customWidth="1"/>
    <col min="13581" max="13581" width="19.42578125" style="20" customWidth="1"/>
    <col min="13582" max="13582" width="47.5703125" style="20" bestFit="1" customWidth="1"/>
    <col min="13583" max="13821" width="8.85546875" style="20"/>
    <col min="13822" max="13822" width="4.42578125" style="20" customWidth="1"/>
    <col min="13823" max="13824" width="3.5703125" style="20" customWidth="1"/>
    <col min="13825" max="13825" width="4.140625" style="20" customWidth="1"/>
    <col min="13826" max="13826" width="14.42578125" style="20" bestFit="1" customWidth="1"/>
    <col min="13827" max="13827" width="36.42578125" style="20" customWidth="1"/>
    <col min="13828" max="13828" width="10.85546875" style="20" customWidth="1"/>
    <col min="13829" max="13831" width="9.42578125" style="20" customWidth="1"/>
    <col min="13832" max="13832" width="23.42578125" style="20" customWidth="1"/>
    <col min="13833" max="13833" width="4.85546875" style="20" customWidth="1"/>
    <col min="13834" max="13835" width="5.42578125" style="20" customWidth="1"/>
    <col min="13836" max="13836" width="12.140625" style="20" customWidth="1"/>
    <col min="13837" max="13837" width="19.42578125" style="20" customWidth="1"/>
    <col min="13838" max="13838" width="47.5703125" style="20" bestFit="1" customWidth="1"/>
    <col min="13839" max="14077" width="8.85546875" style="20"/>
    <col min="14078" max="14078" width="4.42578125" style="20" customWidth="1"/>
    <col min="14079" max="14080" width="3.5703125" style="20" customWidth="1"/>
    <col min="14081" max="14081" width="4.140625" style="20" customWidth="1"/>
    <col min="14082" max="14082" width="14.42578125" style="20" bestFit="1" customWidth="1"/>
    <col min="14083" max="14083" width="36.42578125" style="20" customWidth="1"/>
    <col min="14084" max="14084" width="10.85546875" style="20" customWidth="1"/>
    <col min="14085" max="14087" width="9.42578125" style="20" customWidth="1"/>
    <col min="14088" max="14088" width="23.42578125" style="20" customWidth="1"/>
    <col min="14089" max="14089" width="4.85546875" style="20" customWidth="1"/>
    <col min="14090" max="14091" width="5.42578125" style="20" customWidth="1"/>
    <col min="14092" max="14092" width="12.140625" style="20" customWidth="1"/>
    <col min="14093" max="14093" width="19.42578125" style="20" customWidth="1"/>
    <col min="14094" max="14094" width="47.5703125" style="20" bestFit="1" customWidth="1"/>
    <col min="14095" max="14333" width="8.85546875" style="20"/>
    <col min="14334" max="14334" width="4.42578125" style="20" customWidth="1"/>
    <col min="14335" max="14336" width="3.5703125" style="20" customWidth="1"/>
    <col min="14337" max="14337" width="4.140625" style="20" customWidth="1"/>
    <col min="14338" max="14338" width="14.42578125" style="20" bestFit="1" customWidth="1"/>
    <col min="14339" max="14339" width="36.42578125" style="20" customWidth="1"/>
    <col min="14340" max="14340" width="10.85546875" style="20" customWidth="1"/>
    <col min="14341" max="14343" width="9.42578125" style="20" customWidth="1"/>
    <col min="14344" max="14344" width="23.42578125" style="20" customWidth="1"/>
    <col min="14345" max="14345" width="4.85546875" style="20" customWidth="1"/>
    <col min="14346" max="14347" width="5.42578125" style="20" customWidth="1"/>
    <col min="14348" max="14348" width="12.140625" style="20" customWidth="1"/>
    <col min="14349" max="14349" width="19.42578125" style="20" customWidth="1"/>
    <col min="14350" max="14350" width="47.5703125" style="20" bestFit="1" customWidth="1"/>
    <col min="14351" max="14589" width="8.85546875" style="20"/>
    <col min="14590" max="14590" width="4.42578125" style="20" customWidth="1"/>
    <col min="14591" max="14592" width="3.5703125" style="20" customWidth="1"/>
    <col min="14593" max="14593" width="4.140625" style="20" customWidth="1"/>
    <col min="14594" max="14594" width="14.42578125" style="20" bestFit="1" customWidth="1"/>
    <col min="14595" max="14595" width="36.42578125" style="20" customWidth="1"/>
    <col min="14596" max="14596" width="10.85546875" style="20" customWidth="1"/>
    <col min="14597" max="14599" width="9.42578125" style="20" customWidth="1"/>
    <col min="14600" max="14600" width="23.42578125" style="20" customWidth="1"/>
    <col min="14601" max="14601" width="4.85546875" style="20" customWidth="1"/>
    <col min="14602" max="14603" width="5.42578125" style="20" customWidth="1"/>
    <col min="14604" max="14604" width="12.140625" style="20" customWidth="1"/>
    <col min="14605" max="14605" width="19.42578125" style="20" customWidth="1"/>
    <col min="14606" max="14606" width="47.5703125" style="20" bestFit="1" customWidth="1"/>
    <col min="14607" max="14845" width="8.85546875" style="20"/>
    <col min="14846" max="14846" width="4.42578125" style="20" customWidth="1"/>
    <col min="14847" max="14848" width="3.5703125" style="20" customWidth="1"/>
    <col min="14849" max="14849" width="4.140625" style="20" customWidth="1"/>
    <col min="14850" max="14850" width="14.42578125" style="20" bestFit="1" customWidth="1"/>
    <col min="14851" max="14851" width="36.42578125" style="20" customWidth="1"/>
    <col min="14852" max="14852" width="10.85546875" style="20" customWidth="1"/>
    <col min="14853" max="14855" width="9.42578125" style="20" customWidth="1"/>
    <col min="14856" max="14856" width="23.42578125" style="20" customWidth="1"/>
    <col min="14857" max="14857" width="4.85546875" style="20" customWidth="1"/>
    <col min="14858" max="14859" width="5.42578125" style="20" customWidth="1"/>
    <col min="14860" max="14860" width="12.140625" style="20" customWidth="1"/>
    <col min="14861" max="14861" width="19.42578125" style="20" customWidth="1"/>
    <col min="14862" max="14862" width="47.5703125" style="20" bestFit="1" customWidth="1"/>
    <col min="14863" max="15101" width="8.85546875" style="20"/>
    <col min="15102" max="15102" width="4.42578125" style="20" customWidth="1"/>
    <col min="15103" max="15104" width="3.5703125" style="20" customWidth="1"/>
    <col min="15105" max="15105" width="4.140625" style="20" customWidth="1"/>
    <col min="15106" max="15106" width="14.42578125" style="20" bestFit="1" customWidth="1"/>
    <col min="15107" max="15107" width="36.42578125" style="20" customWidth="1"/>
    <col min="15108" max="15108" width="10.85546875" style="20" customWidth="1"/>
    <col min="15109" max="15111" width="9.42578125" style="20" customWidth="1"/>
    <col min="15112" max="15112" width="23.42578125" style="20" customWidth="1"/>
    <col min="15113" max="15113" width="4.85546875" style="20" customWidth="1"/>
    <col min="15114" max="15115" width="5.42578125" style="20" customWidth="1"/>
    <col min="15116" max="15116" width="12.140625" style="20" customWidth="1"/>
    <col min="15117" max="15117" width="19.42578125" style="20" customWidth="1"/>
    <col min="15118" max="15118" width="47.5703125" style="20" bestFit="1" customWidth="1"/>
    <col min="15119" max="15357" width="8.85546875" style="20"/>
    <col min="15358" max="15358" width="4.42578125" style="20" customWidth="1"/>
    <col min="15359" max="15360" width="3.5703125" style="20" customWidth="1"/>
    <col min="15361" max="15361" width="4.140625" style="20" customWidth="1"/>
    <col min="15362" max="15362" width="14.42578125" style="20" bestFit="1" customWidth="1"/>
    <col min="15363" max="15363" width="36.42578125" style="20" customWidth="1"/>
    <col min="15364" max="15364" width="10.85546875" style="20" customWidth="1"/>
    <col min="15365" max="15367" width="9.42578125" style="20" customWidth="1"/>
    <col min="15368" max="15368" width="23.42578125" style="20" customWidth="1"/>
    <col min="15369" max="15369" width="4.85546875" style="20" customWidth="1"/>
    <col min="15370" max="15371" width="5.42578125" style="20" customWidth="1"/>
    <col min="15372" max="15372" width="12.140625" style="20" customWidth="1"/>
    <col min="15373" max="15373" width="19.42578125" style="20" customWidth="1"/>
    <col min="15374" max="15374" width="47.5703125" style="20" bestFit="1" customWidth="1"/>
    <col min="15375" max="15613" width="8.85546875" style="20"/>
    <col min="15614" max="15614" width="4.42578125" style="20" customWidth="1"/>
    <col min="15615" max="15616" width="3.5703125" style="20" customWidth="1"/>
    <col min="15617" max="15617" width="4.140625" style="20" customWidth="1"/>
    <col min="15618" max="15618" width="14.42578125" style="20" bestFit="1" customWidth="1"/>
    <col min="15619" max="15619" width="36.42578125" style="20" customWidth="1"/>
    <col min="15620" max="15620" width="10.85546875" style="20" customWidth="1"/>
    <col min="15621" max="15623" width="9.42578125" style="20" customWidth="1"/>
    <col min="15624" max="15624" width="23.42578125" style="20" customWidth="1"/>
    <col min="15625" max="15625" width="4.85546875" style="20" customWidth="1"/>
    <col min="15626" max="15627" width="5.42578125" style="20" customWidth="1"/>
    <col min="15628" max="15628" width="12.140625" style="20" customWidth="1"/>
    <col min="15629" max="15629" width="19.42578125" style="20" customWidth="1"/>
    <col min="15630" max="15630" width="47.5703125" style="20" bestFit="1" customWidth="1"/>
    <col min="15631" max="15869" width="8.85546875" style="20"/>
    <col min="15870" max="15870" width="4.42578125" style="20" customWidth="1"/>
    <col min="15871" max="15872" width="3.5703125" style="20" customWidth="1"/>
    <col min="15873" max="15873" width="4.140625" style="20" customWidth="1"/>
    <col min="15874" max="15874" width="14.42578125" style="20" bestFit="1" customWidth="1"/>
    <col min="15875" max="15875" width="36.42578125" style="20" customWidth="1"/>
    <col min="15876" max="15876" width="10.85546875" style="20" customWidth="1"/>
    <col min="15877" max="15879" width="9.42578125" style="20" customWidth="1"/>
    <col min="15880" max="15880" width="23.42578125" style="20" customWidth="1"/>
    <col min="15881" max="15881" width="4.85546875" style="20" customWidth="1"/>
    <col min="15882" max="15883" width="5.42578125" style="20" customWidth="1"/>
    <col min="15884" max="15884" width="12.140625" style="20" customWidth="1"/>
    <col min="15885" max="15885" width="19.42578125" style="20" customWidth="1"/>
    <col min="15886" max="15886" width="47.5703125" style="20" bestFit="1" customWidth="1"/>
    <col min="15887" max="16125" width="8.85546875" style="20"/>
    <col min="16126" max="16126" width="4.42578125" style="20" customWidth="1"/>
    <col min="16127" max="16128" width="3.5703125" style="20" customWidth="1"/>
    <col min="16129" max="16129" width="4.140625" style="20" customWidth="1"/>
    <col min="16130" max="16130" width="14.42578125" style="20" bestFit="1" customWidth="1"/>
    <col min="16131" max="16131" width="36.42578125" style="20" customWidth="1"/>
    <col min="16132" max="16132" width="10.85546875" style="20" customWidth="1"/>
    <col min="16133" max="16135" width="9.42578125" style="20" customWidth="1"/>
    <col min="16136" max="16136" width="23.42578125" style="20" customWidth="1"/>
    <col min="16137" max="16137" width="4.85546875" style="20" customWidth="1"/>
    <col min="16138" max="16139" width="5.42578125" style="20" customWidth="1"/>
    <col min="16140" max="16140" width="12.140625" style="20" customWidth="1"/>
    <col min="16141" max="16141" width="19.42578125" style="20" customWidth="1"/>
    <col min="16142" max="16142" width="47.5703125" style="20" bestFit="1" customWidth="1"/>
    <col min="16143" max="16382" width="8.85546875" style="20"/>
    <col min="16383" max="16384" width="8.85546875" style="20" customWidth="1"/>
  </cols>
  <sheetData>
    <row r="1" spans="1:17" ht="15.75" x14ac:dyDescent="0.25">
      <c r="H1" s="746"/>
      <c r="I1" s="746"/>
      <c r="J1" s="746"/>
      <c r="L1" s="370"/>
      <c r="M1" s="370"/>
      <c r="N1" s="370"/>
    </row>
    <row r="2" spans="1:17" ht="15.75" x14ac:dyDescent="0.25">
      <c r="H2" s="746"/>
      <c r="I2" s="746"/>
      <c r="J2" s="746"/>
      <c r="L2" s="349"/>
      <c r="M2" s="349"/>
      <c r="N2" s="349"/>
    </row>
    <row r="3" spans="1:17" ht="15.75" x14ac:dyDescent="0.25">
      <c r="H3" s="746"/>
      <c r="I3" s="746"/>
      <c r="J3" s="746"/>
      <c r="L3" s="349"/>
      <c r="M3" s="349"/>
      <c r="N3" s="349"/>
    </row>
    <row r="4" spans="1:17" ht="16.5" thickBot="1" x14ac:dyDescent="0.3">
      <c r="H4" s="747"/>
      <c r="I4" s="747"/>
      <c r="J4" s="747"/>
      <c r="L4" s="349"/>
      <c r="M4" s="349"/>
      <c r="N4" s="349"/>
    </row>
    <row r="5" spans="1:17" ht="18" customHeight="1" x14ac:dyDescent="0.25">
      <c r="A5" s="56"/>
      <c r="B5" s="143"/>
      <c r="C5" s="1539" t="s">
        <v>2</v>
      </c>
      <c r="D5" s="1539"/>
      <c r="E5" s="1539"/>
      <c r="F5" s="1539"/>
      <c r="G5" s="1539"/>
      <c r="H5" s="1539"/>
      <c r="I5" s="1539"/>
      <c r="J5" s="1539"/>
      <c r="K5" s="1539"/>
      <c r="L5" s="1539"/>
      <c r="M5" s="1539"/>
      <c r="N5" s="1539"/>
      <c r="O5" s="1539"/>
      <c r="P5" s="1539"/>
      <c r="Q5" s="2434"/>
    </row>
    <row r="6" spans="1:17" ht="18" customHeight="1" x14ac:dyDescent="0.25">
      <c r="A6" s="33"/>
      <c r="C6" s="2668" t="s">
        <v>1429</v>
      </c>
      <c r="D6" s="2668"/>
      <c r="E6" s="2668"/>
      <c r="F6" s="2668"/>
      <c r="G6" s="2668"/>
      <c r="H6" s="2668"/>
      <c r="I6" s="2668"/>
      <c r="J6" s="2668"/>
      <c r="K6" s="2668"/>
      <c r="L6" s="2668"/>
      <c r="M6" s="2668"/>
      <c r="N6" s="2668"/>
      <c r="O6" s="2668"/>
      <c r="P6" s="2668"/>
      <c r="Q6" s="2669"/>
    </row>
    <row r="7" spans="1:17" ht="18.600000000000001" customHeight="1" thickBot="1" x14ac:dyDescent="0.3">
      <c r="A7" s="34"/>
      <c r="B7" s="144"/>
      <c r="C7" s="2670" t="s">
        <v>4</v>
      </c>
      <c r="D7" s="2670"/>
      <c r="E7" s="2670"/>
      <c r="F7" s="2670"/>
      <c r="G7" s="2670"/>
      <c r="H7" s="2670"/>
      <c r="I7" s="2670"/>
      <c r="J7" s="2670"/>
      <c r="K7" s="2670"/>
      <c r="L7" s="2670"/>
      <c r="M7" s="2670"/>
      <c r="N7" s="2670"/>
      <c r="O7" s="2670"/>
      <c r="P7" s="2670"/>
      <c r="Q7" s="2671"/>
    </row>
    <row r="8" spans="1:17" x14ac:dyDescent="0.25">
      <c r="A8" s="1394" t="s">
        <v>5</v>
      </c>
      <c r="B8" s="1376" t="s">
        <v>6</v>
      </c>
      <c r="C8" s="1379" t="s">
        <v>7</v>
      </c>
      <c r="D8" s="1379" t="s">
        <v>8</v>
      </c>
      <c r="E8" s="1379" t="s">
        <v>9</v>
      </c>
      <c r="F8" s="1382" t="s">
        <v>10</v>
      </c>
      <c r="G8" s="2677" t="s">
        <v>11</v>
      </c>
      <c r="H8" s="1254" t="s">
        <v>12</v>
      </c>
      <c r="I8" s="1254" t="s">
        <v>13</v>
      </c>
      <c r="J8" s="1254" t="s">
        <v>14</v>
      </c>
      <c r="K8" s="2672" t="s">
        <v>15</v>
      </c>
      <c r="L8" s="2673"/>
      <c r="M8" s="2674"/>
      <c r="N8" s="801"/>
      <c r="O8" s="2290" t="s">
        <v>16</v>
      </c>
      <c r="P8" s="1250" t="s">
        <v>17</v>
      </c>
      <c r="Q8" s="1251"/>
    </row>
    <row r="9" spans="1:17" ht="49.5" customHeight="1" x14ac:dyDescent="0.25">
      <c r="A9" s="1395"/>
      <c r="B9" s="1377"/>
      <c r="C9" s="1380"/>
      <c r="D9" s="1380"/>
      <c r="E9" s="1380"/>
      <c r="F9" s="1383"/>
      <c r="G9" s="2678"/>
      <c r="H9" s="1255"/>
      <c r="I9" s="1255"/>
      <c r="J9" s="1255"/>
      <c r="K9" s="1418" t="s">
        <v>18</v>
      </c>
      <c r="L9" s="1413" t="s">
        <v>19</v>
      </c>
      <c r="M9" s="2675" t="s">
        <v>20</v>
      </c>
      <c r="N9" s="2675" t="s">
        <v>21</v>
      </c>
      <c r="O9" s="1279"/>
      <c r="P9" s="1252"/>
      <c r="Q9" s="1253"/>
    </row>
    <row r="10" spans="1:17" ht="49.5" customHeight="1" thickBot="1" x14ac:dyDescent="0.3">
      <c r="A10" s="1396"/>
      <c r="B10" s="1378"/>
      <c r="C10" s="1381"/>
      <c r="D10" s="1381"/>
      <c r="E10" s="1381"/>
      <c r="F10" s="1384"/>
      <c r="G10" s="2679"/>
      <c r="H10" s="1256"/>
      <c r="I10" s="1256"/>
      <c r="J10" s="1256"/>
      <c r="K10" s="1419"/>
      <c r="L10" s="1414"/>
      <c r="M10" s="2676"/>
      <c r="N10" s="2676"/>
      <c r="O10" s="1280"/>
      <c r="P10" s="24" t="s">
        <v>22</v>
      </c>
      <c r="Q10" s="6" t="s">
        <v>23</v>
      </c>
    </row>
    <row r="11" spans="1:17" ht="13.5" thickBot="1" x14ac:dyDescent="0.3">
      <c r="A11" s="2659" t="s">
        <v>1430</v>
      </c>
      <c r="B11" s="2660"/>
      <c r="C11" s="2660"/>
      <c r="D11" s="2660"/>
      <c r="E11" s="2660"/>
      <c r="F11" s="2660"/>
      <c r="G11" s="2660"/>
      <c r="H11" s="2660"/>
      <c r="I11" s="2660"/>
      <c r="J11" s="2660"/>
      <c r="K11" s="2660"/>
      <c r="L11" s="2660"/>
      <c r="M11" s="2660"/>
      <c r="N11" s="2660"/>
      <c r="O11" s="2660"/>
      <c r="P11" s="2660"/>
      <c r="Q11" s="2661"/>
    </row>
    <row r="12" spans="1:17" ht="13.5" customHeight="1" thickBot="1" x14ac:dyDescent="0.3">
      <c r="A12" s="225"/>
      <c r="B12" s="2651" t="s">
        <v>25</v>
      </c>
      <c r="C12" s="2652"/>
      <c r="D12" s="2652"/>
      <c r="E12" s="2652"/>
      <c r="F12" s="2652"/>
      <c r="G12" s="2652"/>
      <c r="H12" s="2652"/>
      <c r="I12" s="2652"/>
      <c r="J12" s="2652"/>
      <c r="K12" s="2652"/>
      <c r="L12" s="2652"/>
      <c r="M12" s="2652"/>
      <c r="N12" s="2652"/>
      <c r="O12" s="2652"/>
      <c r="P12" s="2652"/>
      <c r="Q12" s="2653"/>
    </row>
    <row r="13" spans="1:17" ht="12" customHeight="1" thickBot="1" x14ac:dyDescent="0.3">
      <c r="A13" s="225"/>
      <c r="B13" s="233"/>
      <c r="C13" s="2647" t="s">
        <v>1431</v>
      </c>
      <c r="D13" s="2648"/>
      <c r="E13" s="2648"/>
      <c r="F13" s="2648"/>
      <c r="G13" s="2648"/>
      <c r="H13" s="2648"/>
      <c r="I13" s="2648"/>
      <c r="J13" s="2648"/>
      <c r="K13" s="2648"/>
      <c r="L13" s="2648"/>
      <c r="M13" s="2648"/>
      <c r="N13" s="2648"/>
      <c r="O13" s="2648"/>
      <c r="P13" s="2648"/>
      <c r="Q13" s="2649"/>
    </row>
    <row r="14" spans="1:17" ht="13.5" customHeight="1" thickBot="1" x14ac:dyDescent="0.3">
      <c r="A14" s="225"/>
      <c r="B14" s="233"/>
      <c r="C14" s="568"/>
      <c r="D14" s="2686" t="s">
        <v>1432</v>
      </c>
      <c r="E14" s="2687"/>
      <c r="F14" s="2687"/>
      <c r="G14" s="2687"/>
      <c r="H14" s="2687"/>
      <c r="I14" s="2687"/>
      <c r="J14" s="2687"/>
      <c r="K14" s="2687"/>
      <c r="L14" s="2687"/>
      <c r="M14" s="2687"/>
      <c r="N14" s="2687"/>
      <c r="O14" s="2687"/>
      <c r="P14" s="2687"/>
      <c r="Q14" s="2688"/>
    </row>
    <row r="15" spans="1:17" ht="30" customHeight="1" x14ac:dyDescent="0.25">
      <c r="A15" s="225"/>
      <c r="B15" s="233"/>
      <c r="C15" s="242"/>
      <c r="D15" s="234"/>
      <c r="E15" s="2695" t="s">
        <v>1433</v>
      </c>
      <c r="F15" s="2658" t="s">
        <v>1434</v>
      </c>
      <c r="G15" s="2658"/>
      <c r="H15" s="2658"/>
      <c r="I15" s="2658"/>
      <c r="J15" s="2658"/>
      <c r="K15" s="560" t="s">
        <v>1435</v>
      </c>
      <c r="L15" s="228">
        <v>2</v>
      </c>
      <c r="M15" s="228">
        <v>2</v>
      </c>
      <c r="N15" s="914">
        <v>2</v>
      </c>
      <c r="O15" s="2689" t="s">
        <v>1436</v>
      </c>
      <c r="P15" s="2690" t="s">
        <v>1437</v>
      </c>
      <c r="Q15" s="2692" t="s">
        <v>1438</v>
      </c>
    </row>
    <row r="16" spans="1:17" ht="39.75" customHeight="1" x14ac:dyDescent="0.25">
      <c r="A16" s="225"/>
      <c r="B16" s="233"/>
      <c r="C16" s="242"/>
      <c r="D16" s="234"/>
      <c r="E16" s="2695"/>
      <c r="F16" s="2658"/>
      <c r="G16" s="2658"/>
      <c r="H16" s="2658"/>
      <c r="I16" s="2658"/>
      <c r="J16" s="2658"/>
      <c r="K16" s="426" t="s">
        <v>1439</v>
      </c>
      <c r="L16" s="125">
        <v>1</v>
      </c>
      <c r="M16" s="125">
        <v>2</v>
      </c>
      <c r="N16" s="816">
        <v>2</v>
      </c>
      <c r="O16" s="2689"/>
      <c r="P16" s="2691"/>
      <c r="Q16" s="2692"/>
    </row>
    <row r="17" spans="1:17" ht="30" customHeight="1" x14ac:dyDescent="0.25">
      <c r="A17" s="225"/>
      <c r="B17" s="233"/>
      <c r="C17" s="242"/>
      <c r="D17" s="234"/>
      <c r="E17" s="561" t="s">
        <v>1440</v>
      </c>
      <c r="F17" s="1013" t="s">
        <v>1441</v>
      </c>
      <c r="G17" s="119" t="s">
        <v>30</v>
      </c>
      <c r="H17" s="797">
        <v>5</v>
      </c>
      <c r="I17" s="797">
        <v>5</v>
      </c>
      <c r="J17" s="797">
        <v>6</v>
      </c>
      <c r="K17" s="118" t="s">
        <v>1442</v>
      </c>
      <c r="L17" s="118">
        <v>2</v>
      </c>
      <c r="M17" s="118">
        <v>2</v>
      </c>
      <c r="N17" s="799">
        <v>3</v>
      </c>
      <c r="O17" s="2689"/>
      <c r="P17" s="2691"/>
      <c r="Q17" s="2692"/>
    </row>
    <row r="18" spans="1:17" ht="39.75" customHeight="1" x14ac:dyDescent="0.25">
      <c r="A18" s="225"/>
      <c r="B18" s="233"/>
      <c r="C18" s="242"/>
      <c r="D18" s="234"/>
      <c r="E18" s="243" t="s">
        <v>1443</v>
      </c>
      <c r="F18" s="1012" t="s">
        <v>1444</v>
      </c>
      <c r="G18" s="118" t="s">
        <v>30</v>
      </c>
      <c r="H18" s="798">
        <v>3</v>
      </c>
      <c r="I18" s="798">
        <v>4</v>
      </c>
      <c r="J18" s="798">
        <v>4</v>
      </c>
      <c r="K18" s="118" t="s">
        <v>1445</v>
      </c>
      <c r="L18" s="118">
        <v>1</v>
      </c>
      <c r="M18" s="118">
        <v>2</v>
      </c>
      <c r="N18" s="799">
        <v>2</v>
      </c>
      <c r="O18" s="2689"/>
      <c r="P18" s="2691"/>
      <c r="Q18" s="2692"/>
    </row>
    <row r="19" spans="1:17" ht="27" customHeight="1" x14ac:dyDescent="0.25">
      <c r="A19" s="225"/>
      <c r="B19" s="233"/>
      <c r="C19" s="242"/>
      <c r="D19" s="234"/>
      <c r="E19" s="2696" t="s">
        <v>1446</v>
      </c>
      <c r="F19" s="2654" t="s">
        <v>1447</v>
      </c>
      <c r="G19" s="1470" t="s">
        <v>30</v>
      </c>
      <c r="H19" s="2721">
        <v>118</v>
      </c>
      <c r="I19" s="2721">
        <v>128</v>
      </c>
      <c r="J19" s="2721">
        <v>139</v>
      </c>
      <c r="K19" s="118" t="s">
        <v>1448</v>
      </c>
      <c r="L19" s="118">
        <v>3</v>
      </c>
      <c r="M19" s="118">
        <v>4</v>
      </c>
      <c r="N19" s="799">
        <v>4</v>
      </c>
      <c r="O19" s="2689"/>
      <c r="P19" s="2691"/>
      <c r="Q19" s="2692"/>
    </row>
    <row r="20" spans="1:17" ht="27" customHeight="1" x14ac:dyDescent="0.25">
      <c r="A20" s="225"/>
      <c r="B20" s="233"/>
      <c r="C20" s="242"/>
      <c r="D20" s="234"/>
      <c r="E20" s="2697"/>
      <c r="F20" s="2655"/>
      <c r="G20" s="2720"/>
      <c r="H20" s="2722"/>
      <c r="I20" s="2722"/>
      <c r="J20" s="2722"/>
      <c r="K20" s="118" t="s">
        <v>1449</v>
      </c>
      <c r="L20" s="118">
        <v>6</v>
      </c>
      <c r="M20" s="118">
        <v>6</v>
      </c>
      <c r="N20" s="799">
        <v>6</v>
      </c>
      <c r="O20" s="2689"/>
      <c r="P20" s="2691"/>
      <c r="Q20" s="2692"/>
    </row>
    <row r="21" spans="1:17" ht="27" customHeight="1" x14ac:dyDescent="0.25">
      <c r="A21" s="225"/>
      <c r="B21" s="233"/>
      <c r="C21" s="242"/>
      <c r="D21" s="234"/>
      <c r="E21" s="2697"/>
      <c r="F21" s="2655"/>
      <c r="G21" s="2720"/>
      <c r="H21" s="2722"/>
      <c r="I21" s="2722"/>
      <c r="J21" s="2722"/>
      <c r="K21" s="121" t="s">
        <v>1450</v>
      </c>
      <c r="L21" s="121">
        <v>6</v>
      </c>
      <c r="M21" s="121">
        <v>7</v>
      </c>
      <c r="N21" s="800">
        <v>7</v>
      </c>
      <c r="O21" s="2689"/>
      <c r="P21" s="2691"/>
      <c r="Q21" s="2692"/>
    </row>
    <row r="22" spans="1:17" ht="41.45" customHeight="1" x14ac:dyDescent="0.25">
      <c r="A22" s="225"/>
      <c r="B22" s="233"/>
      <c r="C22" s="242"/>
      <c r="D22" s="234"/>
      <c r="E22" s="2697"/>
      <c r="F22" s="2655"/>
      <c r="G22" s="2720"/>
      <c r="H22" s="2722"/>
      <c r="I22" s="2722"/>
      <c r="J22" s="2722"/>
      <c r="K22" s="228" t="s">
        <v>1451</v>
      </c>
      <c r="L22" s="121">
        <v>1500</v>
      </c>
      <c r="M22" s="121">
        <v>2000</v>
      </c>
      <c r="N22" s="800">
        <v>2500</v>
      </c>
      <c r="O22" s="2689"/>
      <c r="P22" s="2691"/>
      <c r="Q22" s="2692"/>
    </row>
    <row r="23" spans="1:17" ht="39" customHeight="1" x14ac:dyDescent="0.25">
      <c r="A23" s="225"/>
      <c r="B23" s="233"/>
      <c r="C23" s="242"/>
      <c r="D23" s="234"/>
      <c r="E23" s="2698"/>
      <c r="F23" s="2656"/>
      <c r="G23" s="1471"/>
      <c r="H23" s="2723"/>
      <c r="I23" s="2723"/>
      <c r="J23" s="2723"/>
      <c r="K23" s="228" t="s">
        <v>1452</v>
      </c>
      <c r="L23" s="121">
        <v>8000</v>
      </c>
      <c r="M23" s="121">
        <v>9000</v>
      </c>
      <c r="N23" s="800">
        <v>10000</v>
      </c>
      <c r="O23" s="2689"/>
      <c r="P23" s="2691"/>
      <c r="Q23" s="2692"/>
    </row>
    <row r="24" spans="1:17" ht="21" customHeight="1" x14ac:dyDescent="0.25">
      <c r="A24" s="225"/>
      <c r="B24" s="233"/>
      <c r="C24" s="242"/>
      <c r="D24" s="234"/>
      <c r="E24" s="1261" t="s">
        <v>1453</v>
      </c>
      <c r="F24" s="1264" t="s">
        <v>1454</v>
      </c>
      <c r="G24" s="118" t="s">
        <v>30</v>
      </c>
      <c r="H24" s="1107">
        <v>3</v>
      </c>
      <c r="I24" s="1107">
        <v>6</v>
      </c>
      <c r="J24" s="1107">
        <v>6</v>
      </c>
      <c r="K24" s="1470" t="s">
        <v>817</v>
      </c>
      <c r="L24" s="1470">
        <v>8000</v>
      </c>
      <c r="M24" s="1470">
        <v>9000</v>
      </c>
      <c r="N24" s="2693">
        <v>10000</v>
      </c>
      <c r="O24" s="2689"/>
      <c r="P24" s="2691"/>
      <c r="Q24" s="2692"/>
    </row>
    <row r="25" spans="1:17" ht="20.25" customHeight="1" x14ac:dyDescent="0.25">
      <c r="A25" s="225"/>
      <c r="B25" s="233"/>
      <c r="C25" s="242"/>
      <c r="D25" s="234"/>
      <c r="E25" s="1263"/>
      <c r="F25" s="1267"/>
      <c r="G25" s="118" t="s">
        <v>40</v>
      </c>
      <c r="H25" s="1107">
        <v>17</v>
      </c>
      <c r="I25" s="1107">
        <v>34</v>
      </c>
      <c r="J25" s="1107">
        <v>34</v>
      </c>
      <c r="K25" s="1471"/>
      <c r="L25" s="1471"/>
      <c r="M25" s="1471"/>
      <c r="N25" s="2694"/>
      <c r="O25" s="2689"/>
      <c r="P25" s="2691"/>
      <c r="Q25" s="2692"/>
    </row>
    <row r="26" spans="1:17" ht="41.25" customHeight="1" x14ac:dyDescent="0.25">
      <c r="A26" s="225"/>
      <c r="B26" s="233"/>
      <c r="C26" s="242"/>
      <c r="D26" s="234"/>
      <c r="E26" s="243" t="s">
        <v>1455</v>
      </c>
      <c r="F26" s="1012" t="s">
        <v>1456</v>
      </c>
      <c r="G26" s="118" t="s">
        <v>30</v>
      </c>
      <c r="H26" s="798">
        <v>5</v>
      </c>
      <c r="I26" s="798">
        <v>5</v>
      </c>
      <c r="J26" s="798">
        <v>5</v>
      </c>
      <c r="K26" s="118" t="s">
        <v>1457</v>
      </c>
      <c r="L26" s="118">
        <v>4</v>
      </c>
      <c r="M26" s="118">
        <v>4</v>
      </c>
      <c r="N26" s="799">
        <v>4</v>
      </c>
      <c r="O26" s="2689"/>
      <c r="P26" s="2691"/>
      <c r="Q26" s="2692"/>
    </row>
    <row r="27" spans="1:17" ht="25.5" customHeight="1" x14ac:dyDescent="0.25">
      <c r="A27" s="225"/>
      <c r="B27" s="233"/>
      <c r="C27" s="242"/>
      <c r="D27" s="234"/>
      <c r="E27" s="243" t="s">
        <v>1458</v>
      </c>
      <c r="F27" s="1012" t="s">
        <v>1459</v>
      </c>
      <c r="G27" s="118" t="s">
        <v>30</v>
      </c>
      <c r="H27" s="798">
        <v>5</v>
      </c>
      <c r="I27" s="798">
        <v>5</v>
      </c>
      <c r="J27" s="798">
        <v>5</v>
      </c>
      <c r="K27" s="118" t="s">
        <v>1460</v>
      </c>
      <c r="L27" s="118">
        <v>2</v>
      </c>
      <c r="M27" s="118">
        <v>2</v>
      </c>
      <c r="N27" s="799">
        <v>2</v>
      </c>
      <c r="O27" s="2689"/>
      <c r="P27" s="2691"/>
      <c r="Q27" s="2692"/>
    </row>
    <row r="28" spans="1:17" ht="40.5" customHeight="1" x14ac:dyDescent="0.25">
      <c r="A28" s="225"/>
      <c r="B28" s="233"/>
      <c r="C28" s="242"/>
      <c r="D28" s="234"/>
      <c r="E28" s="243" t="s">
        <v>1461</v>
      </c>
      <c r="F28" s="1012" t="s">
        <v>1462</v>
      </c>
      <c r="G28" s="118" t="s">
        <v>30</v>
      </c>
      <c r="H28" s="798">
        <v>4</v>
      </c>
      <c r="I28" s="798">
        <v>4</v>
      </c>
      <c r="J28" s="798">
        <v>4</v>
      </c>
      <c r="K28" s="118" t="s">
        <v>950</v>
      </c>
      <c r="L28" s="118">
        <v>1</v>
      </c>
      <c r="M28" s="118">
        <v>1</v>
      </c>
      <c r="N28" s="799">
        <v>1</v>
      </c>
      <c r="O28" s="2689"/>
      <c r="P28" s="2691"/>
      <c r="Q28" s="2692"/>
    </row>
    <row r="29" spans="1:17" ht="16.5" thickBot="1" x14ac:dyDescent="0.3">
      <c r="A29" s="225"/>
      <c r="B29" s="233"/>
      <c r="C29" s="242"/>
      <c r="D29" s="237"/>
      <c r="E29" s="1718" t="s">
        <v>81</v>
      </c>
      <c r="F29" s="1718"/>
      <c r="G29" s="1718"/>
      <c r="H29" s="579">
        <f>SUM(H15:H28)</f>
        <v>160</v>
      </c>
      <c r="I29" s="579">
        <f>SUM(I15:I28)</f>
        <v>191</v>
      </c>
      <c r="J29" s="579">
        <f>SUM(J15:J28)</f>
        <v>203</v>
      </c>
      <c r="K29" s="2657"/>
      <c r="L29" s="1932"/>
      <c r="M29" s="1932"/>
      <c r="N29" s="1932"/>
      <c r="O29" s="1932"/>
      <c r="P29" s="1932"/>
      <c r="Q29" s="1933"/>
    </row>
    <row r="30" spans="1:17" ht="16.5" thickBot="1" x14ac:dyDescent="0.3">
      <c r="A30" s="225"/>
      <c r="B30" s="233"/>
      <c r="C30" s="574"/>
      <c r="D30" s="575"/>
      <c r="E30" s="576"/>
      <c r="F30" s="576"/>
      <c r="G30" s="576"/>
      <c r="H30" s="580">
        <f t="shared" ref="H30:J31" si="0">H29</f>
        <v>160</v>
      </c>
      <c r="I30" s="580">
        <f t="shared" si="0"/>
        <v>191</v>
      </c>
      <c r="J30" s="581">
        <f t="shared" si="0"/>
        <v>203</v>
      </c>
      <c r="K30" s="572"/>
      <c r="L30" s="572"/>
      <c r="M30" s="572"/>
      <c r="N30" s="572"/>
      <c r="O30" s="572"/>
      <c r="P30" s="572"/>
      <c r="Q30" s="577"/>
    </row>
    <row r="31" spans="1:17" ht="16.5" thickBot="1" x14ac:dyDescent="0.3">
      <c r="A31" s="225"/>
      <c r="B31" s="123"/>
      <c r="C31" s="564"/>
      <c r="D31" s="565"/>
      <c r="E31" s="566"/>
      <c r="F31" s="566"/>
      <c r="G31" s="566"/>
      <c r="H31" s="582">
        <f t="shared" si="0"/>
        <v>160</v>
      </c>
      <c r="I31" s="582">
        <f t="shared" si="0"/>
        <v>191</v>
      </c>
      <c r="J31" s="582">
        <f t="shared" si="0"/>
        <v>203</v>
      </c>
      <c r="K31" s="400"/>
      <c r="L31" s="400"/>
      <c r="M31" s="400"/>
      <c r="N31" s="400"/>
      <c r="O31" s="400"/>
      <c r="P31" s="400"/>
      <c r="Q31" s="567"/>
    </row>
    <row r="32" spans="1:17" ht="13.5" thickBot="1" x14ac:dyDescent="0.3">
      <c r="A32" s="247"/>
      <c r="B32" s="2662" t="s">
        <v>343</v>
      </c>
      <c r="C32" s="2663"/>
      <c r="D32" s="2663"/>
      <c r="E32" s="2663"/>
      <c r="F32" s="2663"/>
      <c r="G32" s="2663"/>
      <c r="H32" s="2663"/>
      <c r="I32" s="2663"/>
      <c r="J32" s="2663"/>
      <c r="K32" s="2663"/>
      <c r="L32" s="2663"/>
      <c r="M32" s="2663"/>
      <c r="N32" s="2663"/>
      <c r="O32" s="2663"/>
      <c r="P32" s="2663"/>
      <c r="Q32" s="2664"/>
    </row>
    <row r="33" spans="1:17" ht="13.5" thickBot="1" x14ac:dyDescent="0.3">
      <c r="A33" s="248"/>
      <c r="B33" s="249"/>
      <c r="C33" s="2665" t="s">
        <v>1463</v>
      </c>
      <c r="D33" s="2666"/>
      <c r="E33" s="2666"/>
      <c r="F33" s="2666"/>
      <c r="G33" s="2666"/>
      <c r="H33" s="2666"/>
      <c r="I33" s="2666"/>
      <c r="J33" s="2666"/>
      <c r="K33" s="2666"/>
      <c r="L33" s="2666"/>
      <c r="M33" s="2666"/>
      <c r="N33" s="2666"/>
      <c r="O33" s="2666"/>
      <c r="P33" s="2666"/>
      <c r="Q33" s="2667"/>
    </row>
    <row r="34" spans="1:17" s="55" customFormat="1" x14ac:dyDescent="0.2">
      <c r="A34" s="250"/>
      <c r="B34" s="251"/>
      <c r="C34" s="252"/>
      <c r="D34" s="2699" t="s">
        <v>682</v>
      </c>
      <c r="E34" s="2700"/>
      <c r="F34" s="2700"/>
      <c r="G34" s="2700"/>
      <c r="H34" s="2700"/>
      <c r="I34" s="2700"/>
      <c r="J34" s="2700"/>
      <c r="K34" s="2700"/>
      <c r="L34" s="2700"/>
      <c r="M34" s="2700"/>
      <c r="N34" s="2700"/>
      <c r="O34" s="2700"/>
      <c r="P34" s="2700"/>
      <c r="Q34" s="2701"/>
    </row>
    <row r="35" spans="1:17" ht="26.25" customHeight="1" x14ac:dyDescent="0.25">
      <c r="A35" s="225"/>
      <c r="B35" s="233"/>
      <c r="C35" s="236"/>
      <c r="D35" s="234"/>
      <c r="E35" s="381" t="s">
        <v>683</v>
      </c>
      <c r="F35" s="2644" t="s">
        <v>1464</v>
      </c>
      <c r="G35" s="2645"/>
      <c r="H35" s="2645"/>
      <c r="I35" s="2645"/>
      <c r="J35" s="2646"/>
      <c r="K35" s="139" t="s">
        <v>685</v>
      </c>
      <c r="L35" s="794">
        <v>1</v>
      </c>
      <c r="M35" s="794">
        <v>1</v>
      </c>
      <c r="N35" s="794">
        <v>2</v>
      </c>
      <c r="O35" s="2650" t="s">
        <v>686</v>
      </c>
      <c r="P35" s="2643" t="s">
        <v>443</v>
      </c>
      <c r="Q35" s="1711" t="s">
        <v>312</v>
      </c>
    </row>
    <row r="36" spans="1:17" ht="27" customHeight="1" x14ac:dyDescent="0.25">
      <c r="A36" s="225"/>
      <c r="B36" s="233"/>
      <c r="C36" s="235"/>
      <c r="D36" s="234"/>
      <c r="E36" s="218" t="s">
        <v>1465</v>
      </c>
      <c r="F36" s="304" t="s">
        <v>1466</v>
      </c>
      <c r="G36" s="432" t="s">
        <v>30</v>
      </c>
      <c r="H36" s="792">
        <v>15</v>
      </c>
      <c r="I36" s="792">
        <v>15</v>
      </c>
      <c r="J36" s="792">
        <v>15</v>
      </c>
      <c r="K36" s="433" t="s">
        <v>1467</v>
      </c>
      <c r="L36" s="795">
        <v>1</v>
      </c>
      <c r="M36" s="795">
        <v>1</v>
      </c>
      <c r="N36" s="795">
        <v>1</v>
      </c>
      <c r="O36" s="2650"/>
      <c r="P36" s="2643"/>
      <c r="Q36" s="1711"/>
    </row>
    <row r="37" spans="1:17" ht="18" customHeight="1" x14ac:dyDescent="0.25">
      <c r="A37" s="225"/>
      <c r="B37" s="233"/>
      <c r="C37" s="236"/>
      <c r="D37" s="234"/>
      <c r="E37" s="218" t="s">
        <v>1468</v>
      </c>
      <c r="F37" s="125" t="s">
        <v>1469</v>
      </c>
      <c r="G37" s="432" t="s">
        <v>30</v>
      </c>
      <c r="H37" s="793">
        <v>0</v>
      </c>
      <c r="I37" s="793">
        <v>0</v>
      </c>
      <c r="J37" s="793">
        <v>20</v>
      </c>
      <c r="K37" s="432" t="s">
        <v>1470</v>
      </c>
      <c r="L37" s="796">
        <v>0</v>
      </c>
      <c r="M37" s="796">
        <v>0</v>
      </c>
      <c r="N37" s="796">
        <v>1</v>
      </c>
      <c r="O37" s="2650"/>
      <c r="P37" s="2643"/>
      <c r="Q37" s="1711"/>
    </row>
    <row r="38" spans="1:17" ht="13.5" customHeight="1" thickBot="1" x14ac:dyDescent="0.3">
      <c r="A38" s="225"/>
      <c r="B38" s="233"/>
      <c r="C38" s="569"/>
      <c r="D38" s="237"/>
      <c r="E38" s="1718" t="s">
        <v>81</v>
      </c>
      <c r="F38" s="1718"/>
      <c r="G38" s="1718"/>
      <c r="H38" s="562">
        <f>SUM(H34:H37)</f>
        <v>15</v>
      </c>
      <c r="I38" s="562">
        <f>SUM(I34:I37)</f>
        <v>15</v>
      </c>
      <c r="J38" s="562">
        <f>SUM(J34:J37)</f>
        <v>35</v>
      </c>
      <c r="K38" s="563"/>
      <c r="L38" s="238"/>
      <c r="M38" s="238"/>
      <c r="N38" s="238"/>
      <c r="O38" s="238"/>
      <c r="P38" s="2680"/>
      <c r="Q38" s="2681"/>
    </row>
    <row r="39" spans="1:17" ht="13.5" customHeight="1" thickBot="1" x14ac:dyDescent="0.3">
      <c r="A39" s="225"/>
      <c r="B39" s="233"/>
      <c r="C39" s="570"/>
      <c r="D39" s="2682" t="s">
        <v>97</v>
      </c>
      <c r="E39" s="2682"/>
      <c r="F39" s="2682"/>
      <c r="G39" s="2683"/>
      <c r="H39" s="571">
        <f>+H38</f>
        <v>15</v>
      </c>
      <c r="I39" s="571">
        <f t="shared" ref="H39:J40" si="1">+I38</f>
        <v>15</v>
      </c>
      <c r="J39" s="571">
        <f t="shared" si="1"/>
        <v>35</v>
      </c>
      <c r="K39" s="572"/>
      <c r="L39" s="572"/>
      <c r="M39" s="572"/>
      <c r="N39" s="572"/>
      <c r="O39" s="572"/>
      <c r="P39" s="572"/>
      <c r="Q39" s="573"/>
    </row>
    <row r="40" spans="1:17" ht="13.5" customHeight="1" thickBot="1" x14ac:dyDescent="0.3">
      <c r="A40" s="225"/>
      <c r="B40" s="239"/>
      <c r="C40" s="2684" t="s">
        <v>143</v>
      </c>
      <c r="D40" s="2684"/>
      <c r="E40" s="2684"/>
      <c r="F40" s="2684"/>
      <c r="G40" s="2685"/>
      <c r="H40" s="399">
        <f t="shared" si="1"/>
        <v>15</v>
      </c>
      <c r="I40" s="399">
        <f t="shared" si="1"/>
        <v>15</v>
      </c>
      <c r="J40" s="399">
        <f t="shared" si="1"/>
        <v>35</v>
      </c>
      <c r="K40" s="400"/>
      <c r="L40" s="400"/>
      <c r="M40" s="400"/>
      <c r="N40" s="400"/>
      <c r="O40" s="400"/>
      <c r="P40" s="240"/>
      <c r="Q40" s="241"/>
    </row>
    <row r="41" spans="1:17" ht="15.75" customHeight="1" thickBot="1" x14ac:dyDescent="0.3">
      <c r="A41" s="226"/>
      <c r="B41" s="245"/>
      <c r="C41" s="2727" t="s">
        <v>759</v>
      </c>
      <c r="D41" s="2727"/>
      <c r="E41" s="2727"/>
      <c r="F41" s="2727"/>
      <c r="G41" s="2728"/>
      <c r="H41" s="578">
        <f>H40+H31</f>
        <v>175</v>
      </c>
      <c r="I41" s="578">
        <f t="shared" ref="I41:J41" si="2">I40+I31</f>
        <v>206</v>
      </c>
      <c r="J41" s="578">
        <f t="shared" si="2"/>
        <v>238</v>
      </c>
      <c r="K41" s="109"/>
      <c r="L41" s="109"/>
      <c r="M41" s="109"/>
      <c r="N41" s="109"/>
      <c r="O41" s="109"/>
      <c r="P41" s="245"/>
      <c r="Q41" s="246"/>
    </row>
    <row r="42" spans="1:17" ht="24" customHeight="1" x14ac:dyDescent="0.25">
      <c r="B42" s="95"/>
      <c r="C42" s="95"/>
      <c r="D42" s="95"/>
      <c r="E42" s="95"/>
      <c r="F42" s="95"/>
      <c r="G42" s="96"/>
      <c r="H42" s="379"/>
      <c r="I42" s="379"/>
      <c r="J42" s="379"/>
      <c r="K42" s="95"/>
      <c r="L42" s="380"/>
      <c r="M42" s="380"/>
      <c r="N42" s="380"/>
      <c r="O42" s="95"/>
      <c r="P42" s="95"/>
      <c r="Q42" s="95"/>
    </row>
    <row r="43" spans="1:17" ht="18.600000000000001" customHeight="1" thickBot="1" x14ac:dyDescent="0.3">
      <c r="B43" s="95"/>
      <c r="C43" s="95"/>
      <c r="D43" s="95"/>
      <c r="E43" s="95"/>
      <c r="F43" s="95"/>
      <c r="G43" s="96"/>
      <c r="H43" s="379"/>
      <c r="I43" s="379"/>
      <c r="J43" s="379"/>
      <c r="K43" s="95"/>
      <c r="L43" s="380"/>
      <c r="M43" s="380"/>
      <c r="N43" s="380"/>
      <c r="O43" s="95"/>
      <c r="P43" s="95"/>
      <c r="Q43" s="95"/>
    </row>
    <row r="44" spans="1:17" ht="48.75" customHeight="1" thickBot="1" x14ac:dyDescent="0.3">
      <c r="B44" s="95"/>
      <c r="C44" s="1680" t="s">
        <v>145</v>
      </c>
      <c r="D44" s="1681"/>
      <c r="E44" s="1681"/>
      <c r="F44" s="1681"/>
      <c r="G44" s="1682"/>
      <c r="H44" s="812" t="s">
        <v>146</v>
      </c>
      <c r="I44" s="812" t="s">
        <v>147</v>
      </c>
      <c r="J44" s="812" t="s">
        <v>148</v>
      </c>
      <c r="K44" s="95"/>
      <c r="L44" s="380"/>
      <c r="M44" s="380"/>
      <c r="N44" s="380"/>
      <c r="O44" s="95"/>
      <c r="P44" s="95"/>
      <c r="Q44" s="95"/>
    </row>
    <row r="45" spans="1:17" ht="15" customHeight="1" x14ac:dyDescent="0.25">
      <c r="B45" s="95"/>
      <c r="C45" s="2705" t="s">
        <v>149</v>
      </c>
      <c r="D45" s="2706"/>
      <c r="E45" s="2706"/>
      <c r="F45" s="2706"/>
      <c r="G45" s="2707"/>
      <c r="H45" s="809">
        <f>SUMIF($G$5:$G$37,"SB",H$5:H$37)</f>
        <v>158</v>
      </c>
      <c r="I45" s="809">
        <f>SUMIF($G$5:$G$37,"SB",I$5:I$37)</f>
        <v>172</v>
      </c>
      <c r="J45" s="809">
        <f>SUMIF($G$5:$G$37,"SB",J$5:J$37)</f>
        <v>204</v>
      </c>
      <c r="K45" s="95"/>
      <c r="L45" s="380"/>
      <c r="M45" s="380"/>
      <c r="N45" s="380"/>
      <c r="O45" s="95"/>
      <c r="P45" s="95"/>
      <c r="Q45" s="95"/>
    </row>
    <row r="46" spans="1:17" x14ac:dyDescent="0.25">
      <c r="B46" s="95"/>
      <c r="C46" s="2708" t="s">
        <v>150</v>
      </c>
      <c r="D46" s="2709"/>
      <c r="E46" s="2709"/>
      <c r="F46" s="2709"/>
      <c r="G46" s="2710"/>
      <c r="H46" s="809">
        <f>H47+H48+H49+H50+H51+H52</f>
        <v>17</v>
      </c>
      <c r="I46" s="809">
        <f>I47+I48+I49+I50+I51+I52</f>
        <v>34</v>
      </c>
      <c r="J46" s="809">
        <f>J47+J48+J49+J50+J51+J52</f>
        <v>34</v>
      </c>
      <c r="K46" s="95"/>
      <c r="L46" s="380"/>
      <c r="M46" s="380"/>
      <c r="N46" s="380"/>
      <c r="O46" s="95"/>
      <c r="P46" s="95"/>
      <c r="Q46" s="95"/>
    </row>
    <row r="47" spans="1:17" x14ac:dyDescent="0.25">
      <c r="B47" s="95"/>
      <c r="C47" s="2711" t="s">
        <v>760</v>
      </c>
      <c r="D47" s="2712"/>
      <c r="E47" s="2712"/>
      <c r="F47" s="2712"/>
      <c r="G47" s="2713"/>
      <c r="H47" s="813">
        <f>SUMIF($G$5:$G$37,"VB",H$5:H$37)</f>
        <v>0</v>
      </c>
      <c r="I47" s="813">
        <f>SUMIF($G$5:$G$37,"VB",I$5:I$37)</f>
        <v>0</v>
      </c>
      <c r="J47" s="813">
        <f>SUMIF($G$5:$G$36,"VB",J$5:J$36)</f>
        <v>0</v>
      </c>
      <c r="K47" s="95"/>
      <c r="L47" s="380"/>
      <c r="M47" s="380"/>
      <c r="N47" s="380"/>
      <c r="O47" s="95"/>
      <c r="P47" s="95"/>
      <c r="Q47" s="95"/>
    </row>
    <row r="48" spans="1:17" x14ac:dyDescent="0.25">
      <c r="B48" s="95"/>
      <c r="C48" s="2714" t="s">
        <v>761</v>
      </c>
      <c r="D48" s="2715"/>
      <c r="E48" s="2715"/>
      <c r="F48" s="2715"/>
      <c r="G48" s="2716"/>
      <c r="H48" s="813">
        <f>SUMIF($G$5:$G$37,"ES",H$5:H$37)</f>
        <v>17</v>
      </c>
      <c r="I48" s="813">
        <f>SUMIF($G$5:$G$37,"ES",I$5:I$37)</f>
        <v>34</v>
      </c>
      <c r="J48" s="813">
        <f>SUMIF($G$5:$G$37,"ES",J$5:J$37)</f>
        <v>34</v>
      </c>
      <c r="K48" s="95"/>
      <c r="L48" s="380"/>
      <c r="M48" s="380"/>
      <c r="N48" s="380"/>
      <c r="O48" s="95"/>
      <c r="P48" s="95"/>
      <c r="Q48" s="95"/>
    </row>
    <row r="49" spans="2:17" x14ac:dyDescent="0.25">
      <c r="B49" s="95"/>
      <c r="C49" s="2714" t="s">
        <v>762</v>
      </c>
      <c r="D49" s="2715"/>
      <c r="E49" s="2715"/>
      <c r="F49" s="2715"/>
      <c r="G49" s="2716"/>
      <c r="H49" s="813">
        <f>SUMIF($G$5:$G$37,"SL",H$5:H$37)</f>
        <v>0</v>
      </c>
      <c r="I49" s="813">
        <f>SUMIF($G$5:$G$37,"SL",I$5:I$37)</f>
        <v>0</v>
      </c>
      <c r="J49" s="813">
        <f>SUMIF($G$5:$G$37,"SL",J$5:J$37)</f>
        <v>0</v>
      </c>
      <c r="K49" s="95"/>
      <c r="L49" s="380"/>
      <c r="M49" s="380"/>
      <c r="N49" s="380"/>
      <c r="O49" s="95"/>
      <c r="P49" s="95"/>
      <c r="Q49" s="95"/>
    </row>
    <row r="50" spans="2:17" x14ac:dyDescent="0.25">
      <c r="B50" s="95"/>
      <c r="C50" s="2714" t="s">
        <v>763</v>
      </c>
      <c r="D50" s="2715"/>
      <c r="E50" s="2715"/>
      <c r="F50" s="2715"/>
      <c r="G50" s="2716"/>
      <c r="H50" s="813">
        <f>SUMIF($G$5:$G$37,"Kt",H$5:H$37)</f>
        <v>0</v>
      </c>
      <c r="I50" s="813">
        <f>SUMIF($G$5:$G$37,"Kt",I$5:I$37)</f>
        <v>0</v>
      </c>
      <c r="J50" s="813">
        <f>SUMIF($G$5:$G$37,"Kt",J$5:J$37)</f>
        <v>0</v>
      </c>
      <c r="K50" s="95"/>
      <c r="L50" s="380"/>
      <c r="M50" s="380"/>
      <c r="N50" s="380"/>
      <c r="O50" s="95"/>
      <c r="P50" s="95"/>
      <c r="Q50" s="95"/>
    </row>
    <row r="51" spans="2:17" x14ac:dyDescent="0.2">
      <c r="B51" s="95"/>
      <c r="C51" s="2717" t="s">
        <v>764</v>
      </c>
      <c r="D51" s="2718"/>
      <c r="E51" s="2718"/>
      <c r="F51" s="2718"/>
      <c r="G51" s="2719"/>
      <c r="H51" s="813">
        <f>SUMIF($G$5:$G$37,"SAARP",H$5:H$37)</f>
        <v>0</v>
      </c>
      <c r="I51" s="813">
        <f>SUMIF($G$5:$G$37,"SAARP",I$5:I$37)</f>
        <v>0</v>
      </c>
      <c r="J51" s="813">
        <f>SUMIF($G$5:$G$37,"SAARP",J$5:J$37)</f>
        <v>0</v>
      </c>
      <c r="K51" s="583">
        <f>H41-H53</f>
        <v>0</v>
      </c>
      <c r="L51" s="380"/>
      <c r="M51" s="380"/>
      <c r="N51" s="380"/>
      <c r="O51" s="95"/>
      <c r="P51" s="95"/>
      <c r="Q51" s="95"/>
    </row>
    <row r="52" spans="2:17" ht="13.5" thickBot="1" x14ac:dyDescent="0.25">
      <c r="B52" s="95"/>
      <c r="C52" s="2724" t="s">
        <v>765</v>
      </c>
      <c r="D52" s="2725"/>
      <c r="E52" s="2725"/>
      <c r="F52" s="2725"/>
      <c r="G52" s="2726"/>
      <c r="H52" s="813">
        <f>SUMIF($G$5:$G$37,"KPP",H$5:H$37)</f>
        <v>0</v>
      </c>
      <c r="I52" s="813">
        <f>SUMIF($G$5:$G$37,"KPP",I$5:I$37)</f>
        <v>0</v>
      </c>
      <c r="J52" s="813">
        <f>SUMIF($G$5:$G$37,"KPP",J$5:J$37)</f>
        <v>0</v>
      </c>
      <c r="K52" s="583">
        <f>I41-I53</f>
        <v>0</v>
      </c>
      <c r="L52" s="380"/>
      <c r="M52" s="380"/>
      <c r="N52" s="380"/>
      <c r="O52" s="95"/>
      <c r="P52" s="95"/>
      <c r="Q52" s="95"/>
    </row>
    <row r="53" spans="2:17" ht="13.5" thickBot="1" x14ac:dyDescent="0.3">
      <c r="B53" s="95"/>
      <c r="C53" s="2702" t="s">
        <v>157</v>
      </c>
      <c r="D53" s="2703"/>
      <c r="E53" s="2703"/>
      <c r="F53" s="2703"/>
      <c r="G53" s="2704"/>
      <c r="H53" s="791">
        <f>SUM(H45,H46)</f>
        <v>175</v>
      </c>
      <c r="I53" s="791">
        <f>SUM(I45,I46)</f>
        <v>206</v>
      </c>
      <c r="J53" s="791">
        <f>SUM(J45,J46)</f>
        <v>238</v>
      </c>
      <c r="K53" s="583">
        <f>J41-J53</f>
        <v>0</v>
      </c>
      <c r="L53" s="380"/>
      <c r="M53" s="380"/>
      <c r="N53" s="380"/>
      <c r="O53" s="95"/>
      <c r="P53" s="95"/>
      <c r="Q53" s="95"/>
    </row>
    <row r="54" spans="2:17" x14ac:dyDescent="0.25">
      <c r="B54" s="95"/>
      <c r="C54" s="95"/>
      <c r="D54" s="95"/>
      <c r="E54" s="95"/>
      <c r="F54" s="95"/>
      <c r="G54" s="96"/>
      <c r="H54" s="379"/>
      <c r="I54" s="379"/>
      <c r="J54" s="379"/>
      <c r="K54" s="95"/>
      <c r="L54" s="380"/>
      <c r="M54" s="380"/>
      <c r="N54" s="380"/>
      <c r="O54" s="95"/>
      <c r="P54" s="95"/>
      <c r="Q54" s="95"/>
    </row>
    <row r="55" spans="2:17" x14ac:dyDescent="0.25">
      <c r="B55" s="95"/>
      <c r="C55" s="95"/>
      <c r="D55" s="95"/>
      <c r="E55" s="95"/>
      <c r="F55" s="95"/>
      <c r="G55" s="96"/>
      <c r="H55" s="379"/>
      <c r="I55" s="379"/>
      <c r="J55" s="379"/>
      <c r="K55" s="95"/>
      <c r="L55" s="380"/>
      <c r="M55" s="380"/>
      <c r="N55" s="380"/>
      <c r="O55" s="95"/>
      <c r="P55" s="95"/>
      <c r="Q55" s="95"/>
    </row>
    <row r="56" spans="2:17" x14ac:dyDescent="0.25">
      <c r="B56" s="95"/>
      <c r="C56" s="95"/>
      <c r="D56" s="95"/>
      <c r="E56" s="95"/>
      <c r="F56" s="95"/>
      <c r="G56" s="96"/>
      <c r="H56" s="379"/>
      <c r="I56" s="379"/>
      <c r="J56" s="379"/>
      <c r="K56" s="95"/>
      <c r="L56" s="380"/>
      <c r="M56" s="380"/>
      <c r="N56" s="380"/>
      <c r="O56" s="95"/>
      <c r="P56" s="95"/>
      <c r="Q56" s="95"/>
    </row>
  </sheetData>
  <customSheetViews>
    <customSheetView guid="{7D2C5E84-2A5D-4DFF-AC94-AAA5DAF293E0}" showPageBreaks="1" fitToPage="1" printArea="1" hiddenRows="1" topLeftCell="A20">
      <selection activeCell="F30" sqref="F30:F31"/>
      <pageMargins left="0" right="0" top="0" bottom="0" header="0" footer="0"/>
      <pageSetup paperSize="9" scale="57" fitToHeight="0" orientation="landscape" r:id="rId1"/>
    </customSheetView>
    <customSheetView guid="{511C5918-FA8C-42C0-9248-A0F117BEEAC2}" showPageBreaks="1" fitToPage="1" printArea="1" hiddenRows="1" topLeftCell="A11">
      <selection activeCell="G2" sqref="G2"/>
      <pageMargins left="0" right="0" top="0" bottom="0" header="0" footer="0"/>
      <pageSetup paperSize="9" scale="57" fitToHeight="0" orientation="landscape" r:id="rId2"/>
    </customSheetView>
    <customSheetView guid="{524848B6-13AA-426C-937E-E4D0F9D963E1}" showPageBreaks="1" fitToPage="1" printArea="1" hiddenRows="1" topLeftCell="A11">
      <selection activeCell="G2" sqref="G2"/>
      <pageMargins left="0" right="0" top="0" bottom="0" header="0" footer="0"/>
      <pageSetup paperSize="9" scale="57" fitToHeight="0" orientation="landscape" r:id="rId3"/>
    </customSheetView>
    <customSheetView guid="{65A9E82B-017A-4D77-911A-794254B7A6DC}" fitToPage="1" hiddenRows="1" topLeftCell="A11">
      <selection activeCell="G2" sqref="G2"/>
      <pageMargins left="0" right="0" top="0" bottom="0" header="0" footer="0"/>
      <pageSetup paperSize="9" scale="57" fitToHeight="0" orientation="landscape" r:id="rId4"/>
    </customSheetView>
    <customSheetView guid="{39D908BC-033E-4CDB-87CE-9CC789F7C428}" fitToPage="1" hiddenRows="1" topLeftCell="A11">
      <selection activeCell="G2" sqref="G2"/>
      <pageMargins left="0" right="0" top="0" bottom="0" header="0" footer="0"/>
      <pageSetup paperSize="9" scale="57" fitToHeight="0" orientation="landscape" r:id="rId5"/>
    </customSheetView>
    <customSheetView guid="{4E9D4243-8691-4877-A6A6-DC88F9AD25FC}" fitToPage="1" hiddenRows="1" topLeftCell="A11">
      <selection activeCell="G2" sqref="G2"/>
      <pageMargins left="0" right="0" top="0" bottom="0" header="0" footer="0"/>
      <pageSetup paperSize="9" scale="57" fitToHeight="0" orientation="landscape" r:id="rId6"/>
    </customSheetView>
    <customSheetView guid="{E508033F-5A56-48C8-899A-7EFE9AA4EC4F}" showPageBreaks="1" fitToPage="1" printArea="1" hiddenRows="1" topLeftCell="A69">
      <selection activeCell="G2" sqref="G2"/>
      <pageMargins left="0" right="0" top="0" bottom="0" header="0" footer="0"/>
      <pageSetup paperSize="9" scale="57" fitToHeight="0" orientation="landscape" r:id="rId7"/>
    </customSheetView>
    <customSheetView guid="{3605BC3D-DA08-4E24-988A-34DA5774E919}" showPageBreaks="1" fitToPage="1" printArea="1" hiddenRows="1" topLeftCell="A17">
      <selection activeCell="G2" sqref="G2"/>
      <pageMargins left="0" right="0" top="0" bottom="0" header="0" footer="0"/>
      <pageSetup paperSize="9" scale="57" fitToHeight="0" orientation="landscape" r:id="rId8"/>
    </customSheetView>
    <customSheetView guid="{C3677654-BFE4-4497-8838-628012D82F7B}" showPageBreaks="1" fitToPage="1" printArea="1" hiddenRows="1" topLeftCell="A25">
      <selection activeCell="L37" sqref="L37"/>
      <pageMargins left="0" right="0" top="0" bottom="0" header="0" footer="0"/>
      <pageSetup paperSize="9" scale="57" fitToHeight="0" orientation="landscape" r:id="rId9"/>
    </customSheetView>
  </customSheetViews>
  <mergeCells count="65">
    <mergeCell ref="G19:G23"/>
    <mergeCell ref="H19:H23"/>
    <mergeCell ref="I19:I23"/>
    <mergeCell ref="J19:J23"/>
    <mergeCell ref="C52:G52"/>
    <mergeCell ref="E29:G29"/>
    <mergeCell ref="C41:G41"/>
    <mergeCell ref="C44:G44"/>
    <mergeCell ref="E38:G38"/>
    <mergeCell ref="C53:G53"/>
    <mergeCell ref="C45:G45"/>
    <mergeCell ref="C46:G46"/>
    <mergeCell ref="C47:G47"/>
    <mergeCell ref="C48:G48"/>
    <mergeCell ref="C49:G49"/>
    <mergeCell ref="C50:G50"/>
    <mergeCell ref="C51:G51"/>
    <mergeCell ref="P38:Q38"/>
    <mergeCell ref="D39:G39"/>
    <mergeCell ref="C40:G40"/>
    <mergeCell ref="D14:Q14"/>
    <mergeCell ref="O15:O28"/>
    <mergeCell ref="P15:P28"/>
    <mergeCell ref="Q15:Q28"/>
    <mergeCell ref="K24:K25"/>
    <mergeCell ref="N24:N25"/>
    <mergeCell ref="L24:L25"/>
    <mergeCell ref="M24:M25"/>
    <mergeCell ref="E15:E16"/>
    <mergeCell ref="E24:E25"/>
    <mergeCell ref="F24:F25"/>
    <mergeCell ref="E19:E23"/>
    <mergeCell ref="D34:Q34"/>
    <mergeCell ref="C5:Q5"/>
    <mergeCell ref="C6:Q6"/>
    <mergeCell ref="C7:Q7"/>
    <mergeCell ref="I8:I10"/>
    <mergeCell ref="K8:M8"/>
    <mergeCell ref="O8:O10"/>
    <mergeCell ref="P8:Q9"/>
    <mergeCell ref="K9:K10"/>
    <mergeCell ref="L9:L10"/>
    <mergeCell ref="N9:N10"/>
    <mergeCell ref="F8:F10"/>
    <mergeCell ref="G8:G10"/>
    <mergeCell ref="C8:C10"/>
    <mergeCell ref="D8:D10"/>
    <mergeCell ref="E8:E10"/>
    <mergeCell ref="M9:M10"/>
    <mergeCell ref="A8:A10"/>
    <mergeCell ref="B8:B10"/>
    <mergeCell ref="P35:P37"/>
    <mergeCell ref="Q35:Q37"/>
    <mergeCell ref="F35:J35"/>
    <mergeCell ref="C13:Q13"/>
    <mergeCell ref="O35:O37"/>
    <mergeCell ref="B12:Q12"/>
    <mergeCell ref="F19:F23"/>
    <mergeCell ref="K29:Q29"/>
    <mergeCell ref="F15:J16"/>
    <mergeCell ref="J8:J10"/>
    <mergeCell ref="H8:H10"/>
    <mergeCell ref="A11:Q11"/>
    <mergeCell ref="B32:Q32"/>
    <mergeCell ref="C33:Q33"/>
  </mergeCells>
  <phoneticPr fontId="27" type="noConversion"/>
  <pageMargins left="0.70866141732283472" right="0.70866141732283472" top="0.74803149606299213" bottom="0.74803149606299213" header="0.31496062992125984" footer="0.31496062992125984"/>
  <pageSetup paperSize="9" scale="62" fitToHeight="0" orientation="landscape"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A40FE-8AC6-4B75-9232-D6942E6FD0D4}">
  <sheetPr>
    <tabColor theme="9"/>
    <pageSetUpPr fitToPage="1"/>
  </sheetPr>
  <dimension ref="A1:S55"/>
  <sheetViews>
    <sheetView zoomScaleNormal="100" workbookViewId="0">
      <selection activeCell="F17" sqref="F17"/>
    </sheetView>
  </sheetViews>
  <sheetFormatPr defaultRowHeight="15" x14ac:dyDescent="0.25"/>
  <cols>
    <col min="5" max="5" width="15.5703125" customWidth="1"/>
    <col min="6" max="6" width="12.5703125" bestFit="1" customWidth="1"/>
    <col min="7" max="8" width="12.5703125" customWidth="1"/>
    <col min="9" max="9" width="12.42578125" bestFit="1" customWidth="1"/>
    <col min="10" max="13" width="11" bestFit="1" customWidth="1"/>
  </cols>
  <sheetData>
    <row r="1" spans="1:19" ht="15.75" x14ac:dyDescent="0.25">
      <c r="I1" s="38"/>
    </row>
    <row r="2" spans="1:19" ht="15.75" x14ac:dyDescent="0.25">
      <c r="I2" s="39"/>
    </row>
    <row r="3" spans="1:19" ht="15.75" x14ac:dyDescent="0.25">
      <c r="I3" s="39"/>
    </row>
    <row r="4" spans="1:19" ht="15.75" x14ac:dyDescent="0.25">
      <c r="I4" s="39"/>
    </row>
    <row r="5" spans="1:19" ht="15.75" x14ac:dyDescent="0.25">
      <c r="I5" s="39"/>
    </row>
    <row r="6" spans="1:19" ht="15.75" customHeight="1" x14ac:dyDescent="0.25">
      <c r="A6" s="2631" t="s">
        <v>1471</v>
      </c>
      <c r="B6" s="2631"/>
      <c r="C6" s="2631"/>
      <c r="D6" s="2631"/>
      <c r="E6" s="2631"/>
      <c r="F6" s="2631"/>
      <c r="G6" s="2631"/>
      <c r="H6" s="2631"/>
      <c r="I6" s="2631"/>
      <c r="J6" s="2631"/>
      <c r="K6" s="2631"/>
      <c r="L6" s="2631"/>
      <c r="M6" s="2631"/>
      <c r="N6" s="158"/>
    </row>
    <row r="7" spans="1:19" ht="15.75" customHeight="1" thickBot="1" x14ac:dyDescent="0.3">
      <c r="N7" s="158"/>
    </row>
    <row r="8" spans="1:19" ht="26.25" thickBot="1" x14ac:dyDescent="0.3">
      <c r="A8" s="1309" t="s">
        <v>145</v>
      </c>
      <c r="B8" s="1310"/>
      <c r="C8" s="1310"/>
      <c r="D8" s="1310"/>
      <c r="E8" s="1311"/>
      <c r="F8" s="159" t="s">
        <v>146</v>
      </c>
      <c r="G8" s="159" t="s">
        <v>147</v>
      </c>
      <c r="H8" s="159" t="s">
        <v>148</v>
      </c>
      <c r="I8" s="160"/>
      <c r="J8" s="160"/>
      <c r="K8" s="160"/>
      <c r="L8" s="160"/>
    </row>
    <row r="9" spans="1:19" ht="18.75" x14ac:dyDescent="0.3">
      <c r="A9" s="2745" t="s">
        <v>149</v>
      </c>
      <c r="B9" s="2746"/>
      <c r="C9" s="2746"/>
      <c r="D9" s="2746"/>
      <c r="E9" s="2747"/>
      <c r="F9" s="964">
        <f>+SUM(F22:M22)</f>
        <v>24030.799999999999</v>
      </c>
      <c r="G9" s="161">
        <f>+SUM(F34:M34)</f>
        <v>23613.199999999997</v>
      </c>
      <c r="H9" s="161">
        <f>+SUM(F47:M47)</f>
        <v>24446.799999999999</v>
      </c>
      <c r="I9" s="263"/>
      <c r="J9" s="266"/>
      <c r="K9" s="267"/>
      <c r="L9" s="267"/>
      <c r="M9" s="268"/>
      <c r="N9" s="269"/>
    </row>
    <row r="10" spans="1:19" ht="18.75" x14ac:dyDescent="0.3">
      <c r="A10" s="2738" t="s">
        <v>150</v>
      </c>
      <c r="B10" s="2739"/>
      <c r="C10" s="2739"/>
      <c r="D10" s="2739"/>
      <c r="E10" s="2740"/>
      <c r="F10" s="165">
        <f>SUM(F11:F16)</f>
        <v>30798.229999999996</v>
      </c>
      <c r="G10" s="165">
        <f>SUM(G11:G16)</f>
        <v>38265.339999999997</v>
      </c>
      <c r="H10" s="165">
        <f>SUM(H11:H16)</f>
        <v>36668.74</v>
      </c>
      <c r="I10" s="263"/>
      <c r="J10" s="256"/>
      <c r="K10" s="162"/>
      <c r="L10" s="162"/>
    </row>
    <row r="11" spans="1:19" ht="18.75" x14ac:dyDescent="0.3">
      <c r="A11" s="1400" t="s">
        <v>151</v>
      </c>
      <c r="B11" s="1401"/>
      <c r="C11" s="1401"/>
      <c r="D11" s="1401"/>
      <c r="E11" s="1402"/>
      <c r="F11" s="164">
        <f>SUM(F24:M24)</f>
        <v>10859.24</v>
      </c>
      <c r="G11" s="164">
        <f t="shared" ref="G11:G16" si="0">SUM(F36:M36)</f>
        <v>10401.94</v>
      </c>
      <c r="H11" s="164">
        <f t="shared" ref="H11:H16" si="1">SUM(F49:M49)</f>
        <v>10387.84</v>
      </c>
      <c r="I11" s="263"/>
      <c r="J11" s="256"/>
      <c r="K11" s="162"/>
      <c r="L11" s="162"/>
      <c r="M11" s="264"/>
      <c r="N11" s="262"/>
      <c r="O11" s="262"/>
      <c r="P11" s="259"/>
      <c r="Q11" s="262"/>
    </row>
    <row r="12" spans="1:19" ht="18.75" x14ac:dyDescent="0.3">
      <c r="A12" s="1312" t="s">
        <v>152</v>
      </c>
      <c r="B12" s="1313"/>
      <c r="C12" s="1313"/>
      <c r="D12" s="1313"/>
      <c r="E12" s="1314"/>
      <c r="F12" s="164">
        <f t="shared" ref="F12:F16" si="2">SUM(F25:M25)</f>
        <v>9114.89</v>
      </c>
      <c r="G12" s="164">
        <f t="shared" si="0"/>
        <v>13639</v>
      </c>
      <c r="H12" s="164">
        <f t="shared" si="1"/>
        <v>12097.7</v>
      </c>
      <c r="I12" s="263"/>
      <c r="J12" s="260"/>
      <c r="K12" s="162"/>
      <c r="L12" s="162"/>
    </row>
    <row r="13" spans="1:19" ht="18.75" x14ac:dyDescent="0.3">
      <c r="A13" s="1312" t="s">
        <v>153</v>
      </c>
      <c r="B13" s="1313"/>
      <c r="C13" s="1313"/>
      <c r="D13" s="1313"/>
      <c r="E13" s="1314"/>
      <c r="F13" s="164">
        <f t="shared" si="2"/>
        <v>1210</v>
      </c>
      <c r="G13" s="164">
        <f t="shared" si="0"/>
        <v>7178.6</v>
      </c>
      <c r="H13" s="164">
        <f t="shared" si="1"/>
        <v>6350</v>
      </c>
      <c r="I13" s="263"/>
      <c r="J13" s="258"/>
      <c r="K13" s="257"/>
      <c r="L13" s="257"/>
      <c r="M13" s="270"/>
      <c r="N13" s="271"/>
    </row>
    <row r="14" spans="1:19" ht="18.75" x14ac:dyDescent="0.3">
      <c r="A14" s="1312" t="s">
        <v>154</v>
      </c>
      <c r="B14" s="1313"/>
      <c r="C14" s="1313"/>
      <c r="D14" s="1313"/>
      <c r="E14" s="1314"/>
      <c r="F14" s="164">
        <f t="shared" si="2"/>
        <v>7353.8</v>
      </c>
      <c r="G14" s="164">
        <f t="shared" si="0"/>
        <v>5225.7999999999993</v>
      </c>
      <c r="H14" s="164">
        <f t="shared" si="1"/>
        <v>5460.2</v>
      </c>
      <c r="I14" s="263"/>
      <c r="J14" s="162"/>
      <c r="K14" s="162"/>
      <c r="L14" s="162"/>
    </row>
    <row r="15" spans="1:19" ht="18.75" x14ac:dyDescent="0.3">
      <c r="A15" s="1397" t="s">
        <v>155</v>
      </c>
      <c r="B15" s="1398"/>
      <c r="C15" s="1398"/>
      <c r="D15" s="1398"/>
      <c r="E15" s="1399"/>
      <c r="F15" s="164">
        <f t="shared" si="2"/>
        <v>180.5</v>
      </c>
      <c r="G15" s="164">
        <f t="shared" si="0"/>
        <v>174</v>
      </c>
      <c r="H15" s="164">
        <f t="shared" si="1"/>
        <v>175</v>
      </c>
      <c r="I15" s="263"/>
      <c r="J15" s="256"/>
      <c r="K15" s="162"/>
      <c r="L15" s="162"/>
    </row>
    <row r="16" spans="1:19" ht="21.75" thickBot="1" x14ac:dyDescent="0.4">
      <c r="A16" s="2729" t="s">
        <v>156</v>
      </c>
      <c r="B16" s="2730"/>
      <c r="C16" s="2730"/>
      <c r="D16" s="2730"/>
      <c r="E16" s="2731"/>
      <c r="F16" s="164">
        <f t="shared" si="2"/>
        <v>2079.8000000000002</v>
      </c>
      <c r="G16" s="164">
        <f t="shared" si="0"/>
        <v>1646</v>
      </c>
      <c r="H16" s="164">
        <f t="shared" si="1"/>
        <v>2198</v>
      </c>
      <c r="I16" s="263"/>
      <c r="J16" s="261"/>
      <c r="K16" s="162"/>
      <c r="L16" s="162"/>
      <c r="R16" s="2741"/>
      <c r="S16" s="2741"/>
    </row>
    <row r="17" spans="1:19" ht="19.5" thickBot="1" x14ac:dyDescent="0.35">
      <c r="A17" s="2732" t="s">
        <v>157</v>
      </c>
      <c r="B17" s="2733"/>
      <c r="C17" s="2733"/>
      <c r="D17" s="2733"/>
      <c r="E17" s="2734"/>
      <c r="F17" s="166">
        <f>SUM(F9,F10)</f>
        <v>54829.03</v>
      </c>
      <c r="G17" s="166">
        <f>SUM(G9,G10)</f>
        <v>61878.539999999994</v>
      </c>
      <c r="H17" s="166">
        <f>SUM(H9,H10)</f>
        <v>61115.539999999994</v>
      </c>
      <c r="I17" s="263"/>
      <c r="J17" s="259"/>
      <c r="K17" s="162"/>
      <c r="L17" s="162"/>
    </row>
    <row r="18" spans="1:19" ht="21" x14ac:dyDescent="0.35">
      <c r="A18" s="167" t="s">
        <v>1472</v>
      </c>
      <c r="B18" s="160"/>
      <c r="C18" s="160"/>
      <c r="D18" s="160"/>
      <c r="E18" s="160"/>
      <c r="F18" s="162"/>
      <c r="G18" s="162"/>
      <c r="H18" s="162"/>
      <c r="I18" s="162"/>
      <c r="J18" s="2742"/>
      <c r="K18" s="2742"/>
      <c r="L18" s="2742"/>
      <c r="M18" s="2742"/>
      <c r="N18" s="2742"/>
      <c r="O18" s="2742"/>
      <c r="P18" s="2742"/>
      <c r="Q18" s="2743"/>
      <c r="R18" s="2744"/>
      <c r="S18" s="2744"/>
    </row>
    <row r="19" spans="1:19" ht="15.75" thickBot="1" x14ac:dyDescent="0.3">
      <c r="A19" s="167"/>
      <c r="B19" s="167"/>
      <c r="C19" s="167"/>
      <c r="D19" s="167"/>
      <c r="E19" s="167"/>
      <c r="F19" s="168"/>
      <c r="G19" s="168"/>
      <c r="H19" s="168"/>
      <c r="I19" s="168"/>
      <c r="J19" s="168"/>
      <c r="K19" s="168"/>
      <c r="L19" s="168"/>
      <c r="M19" s="168"/>
    </row>
    <row r="20" spans="1:19" ht="15.75" thickBot="1" x14ac:dyDescent="0.3">
      <c r="A20" s="169" t="s">
        <v>1473</v>
      </c>
      <c r="B20" s="170"/>
      <c r="C20" s="170"/>
      <c r="D20" s="170"/>
      <c r="E20" s="170"/>
      <c r="F20" s="171"/>
      <c r="G20" s="171"/>
      <c r="H20" s="171"/>
      <c r="I20" s="171"/>
      <c r="J20" s="171"/>
      <c r="K20" s="171"/>
      <c r="L20" s="171"/>
      <c r="M20" s="172"/>
    </row>
    <row r="21" spans="1:19" ht="13.5" customHeight="1" thickBot="1" x14ac:dyDescent="0.3">
      <c r="A21" s="1309" t="s">
        <v>145</v>
      </c>
      <c r="B21" s="1310"/>
      <c r="C21" s="1310"/>
      <c r="D21" s="1310"/>
      <c r="E21" s="1311"/>
      <c r="F21" s="173" t="s">
        <v>1474</v>
      </c>
      <c r="G21" s="174" t="s">
        <v>1475</v>
      </c>
      <c r="H21" s="67" t="s">
        <v>1476</v>
      </c>
      <c r="I21" s="174" t="s">
        <v>1477</v>
      </c>
      <c r="J21" s="67" t="s">
        <v>1478</v>
      </c>
      <c r="K21" s="174" t="s">
        <v>1479</v>
      </c>
      <c r="L21" s="67" t="s">
        <v>1480</v>
      </c>
      <c r="M21" s="175" t="s">
        <v>1481</v>
      </c>
    </row>
    <row r="22" spans="1:19" x14ac:dyDescent="0.25">
      <c r="A22" s="2735" t="s">
        <v>1482</v>
      </c>
      <c r="B22" s="2736"/>
      <c r="C22" s="2736"/>
      <c r="D22" s="2736"/>
      <c r="E22" s="2737"/>
      <c r="F22" s="220">
        <f>'P1'!H75</f>
        <v>264</v>
      </c>
      <c r="G22" s="220">
        <f>'P2'!H94</f>
        <v>3902.6</v>
      </c>
      <c r="H22" s="220">
        <f>'P3'!H224</f>
        <v>3518.8</v>
      </c>
      <c r="I22" s="220">
        <f>'P4'!H106</f>
        <v>505.20000000000005</v>
      </c>
      <c r="J22" s="220">
        <f>'P5'!H75</f>
        <v>3752.6000000000004</v>
      </c>
      <c r="K22" s="220">
        <f>'P6'!H113</f>
        <v>6261.4999999999991</v>
      </c>
      <c r="L22" s="220">
        <f>'P7'!H106</f>
        <v>5668.0999999999995</v>
      </c>
      <c r="M22" s="220">
        <f>'P8'!H45</f>
        <v>158</v>
      </c>
      <c r="N22" s="253"/>
    </row>
    <row r="23" spans="1:19" x14ac:dyDescent="0.25">
      <c r="A23" s="2738" t="s">
        <v>150</v>
      </c>
      <c r="B23" s="2739"/>
      <c r="C23" s="2739"/>
      <c r="D23" s="2739"/>
      <c r="E23" s="2740"/>
      <c r="F23" s="165">
        <f t="shared" ref="F23:M23" si="3">SUM(F24:F29)</f>
        <v>2295.1</v>
      </c>
      <c r="G23" s="165">
        <f t="shared" si="3"/>
        <v>814.39</v>
      </c>
      <c r="H23" s="165">
        <f t="shared" si="3"/>
        <v>11044</v>
      </c>
      <c r="I23" s="165">
        <f t="shared" si="3"/>
        <v>1369.6999999999998</v>
      </c>
      <c r="J23" s="165">
        <f t="shared" si="3"/>
        <v>219.7</v>
      </c>
      <c r="K23" s="165">
        <f t="shared" si="3"/>
        <v>8955.24</v>
      </c>
      <c r="L23" s="165">
        <f t="shared" si="3"/>
        <v>6083.1</v>
      </c>
      <c r="M23" s="165">
        <f t="shared" si="3"/>
        <v>17</v>
      </c>
    </row>
    <row r="24" spans="1:19" x14ac:dyDescent="0.25">
      <c r="A24" s="1400" t="s">
        <v>151</v>
      </c>
      <c r="B24" s="1401"/>
      <c r="C24" s="1401"/>
      <c r="D24" s="1401"/>
      <c r="E24" s="1402"/>
      <c r="F24" s="164">
        <f>'P1'!H77</f>
        <v>931</v>
      </c>
      <c r="G24" s="164">
        <f>'P2'!H96</f>
        <v>156</v>
      </c>
      <c r="H24" s="164">
        <f>'P3'!H226</f>
        <v>282</v>
      </c>
      <c r="I24" s="164">
        <f>'P4'!H108</f>
        <v>294.10000000000002</v>
      </c>
      <c r="J24" s="164">
        <f>'P5'!H77</f>
        <v>53.7</v>
      </c>
      <c r="K24" s="164">
        <f>'P6'!H115</f>
        <v>6707.34</v>
      </c>
      <c r="L24" s="164">
        <f>'P7'!H108</f>
        <v>2435.1000000000004</v>
      </c>
      <c r="M24" s="164">
        <f>'P8'!H47</f>
        <v>0</v>
      </c>
    </row>
    <row r="25" spans="1:19" x14ac:dyDescent="0.25">
      <c r="A25" s="1312" t="s">
        <v>152</v>
      </c>
      <c r="B25" s="1313"/>
      <c r="C25" s="1313"/>
      <c r="D25" s="1313"/>
      <c r="E25" s="1314"/>
      <c r="F25" s="164">
        <f>'P1'!H78</f>
        <v>1225.5</v>
      </c>
      <c r="G25" s="164">
        <f>'P2'!H97</f>
        <v>12.39</v>
      </c>
      <c r="H25" s="164">
        <f>'P3'!H227</f>
        <v>1468.9</v>
      </c>
      <c r="I25" s="164">
        <f>'P4'!H109</f>
        <v>1055.5999999999999</v>
      </c>
      <c r="J25" s="164">
        <f>'P5'!H78</f>
        <v>0</v>
      </c>
      <c r="K25" s="164">
        <f>'P6'!H116</f>
        <v>1927.5</v>
      </c>
      <c r="L25" s="164">
        <f>'P7'!H109</f>
        <v>3408</v>
      </c>
      <c r="M25" s="164">
        <f>'P8'!H48</f>
        <v>17</v>
      </c>
    </row>
    <row r="26" spans="1:19" x14ac:dyDescent="0.25">
      <c r="A26" s="1312" t="s">
        <v>153</v>
      </c>
      <c r="B26" s="1313"/>
      <c r="C26" s="1313"/>
      <c r="D26" s="1313"/>
      <c r="E26" s="1314"/>
      <c r="F26" s="164">
        <f>'P1'!H79</f>
        <v>0</v>
      </c>
      <c r="G26" s="164">
        <f>'P2'!H98</f>
        <v>600</v>
      </c>
      <c r="H26" s="164">
        <f>'P3'!H228</f>
        <v>610</v>
      </c>
      <c r="I26" s="164">
        <f>'P4'!H110</f>
        <v>0</v>
      </c>
      <c r="J26" s="164">
        <f>'P5'!H79</f>
        <v>0</v>
      </c>
      <c r="K26" s="164">
        <f>'P6'!H117</f>
        <v>0</v>
      </c>
      <c r="L26" s="164">
        <f>'P7'!H110</f>
        <v>0</v>
      </c>
      <c r="M26" s="164">
        <f>'P8'!H49</f>
        <v>0</v>
      </c>
    </row>
    <row r="27" spans="1:19" x14ac:dyDescent="0.25">
      <c r="A27" s="1312" t="s">
        <v>154</v>
      </c>
      <c r="B27" s="1313"/>
      <c r="C27" s="1313"/>
      <c r="D27" s="1313"/>
      <c r="E27" s="1314"/>
      <c r="F27" s="164">
        <f>'P1'!H80</f>
        <v>138.6</v>
      </c>
      <c r="G27" s="164">
        <f>'P2'!H99</f>
        <v>46</v>
      </c>
      <c r="H27" s="164">
        <f>'P3'!H229</f>
        <v>6434.8</v>
      </c>
      <c r="I27" s="164">
        <f>'P4'!H111</f>
        <v>8</v>
      </c>
      <c r="J27" s="164">
        <f>'P5'!H80</f>
        <v>166</v>
      </c>
      <c r="K27" s="164">
        <f>'P6'!H118</f>
        <v>320.40000000000003</v>
      </c>
      <c r="L27" s="164">
        <f>'P7'!H111</f>
        <v>240</v>
      </c>
      <c r="M27" s="164">
        <f>'P8'!H50</f>
        <v>0</v>
      </c>
    </row>
    <row r="28" spans="1:19" x14ac:dyDescent="0.25">
      <c r="A28" s="1397" t="s">
        <v>155</v>
      </c>
      <c r="B28" s="1398"/>
      <c r="C28" s="1398"/>
      <c r="D28" s="1398"/>
      <c r="E28" s="1399"/>
      <c r="F28" s="164">
        <f>'P1'!H81</f>
        <v>0</v>
      </c>
      <c r="G28" s="164">
        <f>'P2'!H100</f>
        <v>0</v>
      </c>
      <c r="H28" s="164">
        <f>'P3'!H230</f>
        <v>168.5</v>
      </c>
      <c r="I28" s="164">
        <f>'P4'!H112</f>
        <v>12</v>
      </c>
      <c r="J28" s="164">
        <f>'P5'!H81</f>
        <v>0</v>
      </c>
      <c r="K28" s="164">
        <f>'P6'!H119</f>
        <v>0</v>
      </c>
      <c r="L28" s="164">
        <f>'P7'!H112</f>
        <v>0</v>
      </c>
      <c r="M28" s="164">
        <f>'P8'!H51</f>
        <v>0</v>
      </c>
    </row>
    <row r="29" spans="1:19" ht="15.75" thickBot="1" x14ac:dyDescent="0.3">
      <c r="A29" s="2729" t="s">
        <v>156</v>
      </c>
      <c r="B29" s="2730"/>
      <c r="C29" s="2730"/>
      <c r="D29" s="2730"/>
      <c r="E29" s="2731"/>
      <c r="F29" s="164">
        <f>'P1'!H82</f>
        <v>0</v>
      </c>
      <c r="G29" s="164">
        <f>'P2'!H101</f>
        <v>0</v>
      </c>
      <c r="H29" s="164">
        <f>'P3'!H231</f>
        <v>2079.8000000000002</v>
      </c>
      <c r="I29" s="164">
        <f>'P4'!H113</f>
        <v>0</v>
      </c>
      <c r="J29" s="164">
        <f>'P5'!H82</f>
        <v>0</v>
      </c>
      <c r="K29" s="164">
        <f>'P6'!H120</f>
        <v>0</v>
      </c>
      <c r="L29" s="164">
        <f>'P7'!H113</f>
        <v>0</v>
      </c>
      <c r="M29" s="164">
        <f>'P8'!H52</f>
        <v>0</v>
      </c>
    </row>
    <row r="30" spans="1:19" ht="15.75" thickBot="1" x14ac:dyDescent="0.3">
      <c r="A30" s="2732" t="s">
        <v>157</v>
      </c>
      <c r="B30" s="2733"/>
      <c r="C30" s="2733"/>
      <c r="D30" s="2733"/>
      <c r="E30" s="2734"/>
      <c r="F30" s="166">
        <f t="shared" ref="F30:M30" si="4">SUM(F22,F23)</f>
        <v>2559.1</v>
      </c>
      <c r="G30" s="166">
        <f t="shared" si="4"/>
        <v>4716.99</v>
      </c>
      <c r="H30" s="166">
        <f t="shared" si="4"/>
        <v>14562.8</v>
      </c>
      <c r="I30" s="166">
        <f t="shared" si="4"/>
        <v>1874.8999999999999</v>
      </c>
      <c r="J30" s="166">
        <f t="shared" si="4"/>
        <v>3972.3</v>
      </c>
      <c r="K30" s="166">
        <f t="shared" si="4"/>
        <v>15216.739999999998</v>
      </c>
      <c r="L30" s="166">
        <f t="shared" si="4"/>
        <v>11751.2</v>
      </c>
      <c r="M30" s="166">
        <f t="shared" si="4"/>
        <v>175</v>
      </c>
      <c r="N30" s="253">
        <f>SUM(F30:M30)</f>
        <v>54829.03</v>
      </c>
    </row>
    <row r="31" spans="1:19" ht="15.75" thickBot="1" x14ac:dyDescent="0.3">
      <c r="A31" s="167"/>
      <c r="B31" s="167"/>
      <c r="C31" s="167"/>
      <c r="D31" s="167"/>
      <c r="E31" s="167"/>
      <c r="F31" s="168"/>
      <c r="G31" s="168"/>
      <c r="H31" s="168"/>
      <c r="I31" s="168"/>
      <c r="J31" s="168"/>
      <c r="K31" s="168"/>
      <c r="L31" s="168"/>
      <c r="M31" s="168"/>
    </row>
    <row r="32" spans="1:19" ht="15.75" thickBot="1" x14ac:dyDescent="0.3">
      <c r="A32" s="169" t="s">
        <v>1483</v>
      </c>
      <c r="B32" s="170"/>
      <c r="C32" s="170"/>
      <c r="D32" s="170"/>
      <c r="E32" s="170"/>
      <c r="F32" s="171"/>
      <c r="G32" s="171"/>
      <c r="H32" s="171"/>
      <c r="I32" s="171"/>
      <c r="J32" s="171"/>
      <c r="K32" s="171"/>
      <c r="L32" s="171"/>
      <c r="M32" s="172"/>
    </row>
    <row r="33" spans="1:14" ht="15.75" thickBot="1" x14ac:dyDescent="0.3">
      <c r="A33" s="1309" t="s">
        <v>145</v>
      </c>
      <c r="B33" s="1310"/>
      <c r="C33" s="1310"/>
      <c r="D33" s="1310"/>
      <c r="E33" s="1311"/>
      <c r="F33" s="173" t="s">
        <v>1474</v>
      </c>
      <c r="G33" s="174" t="s">
        <v>1475</v>
      </c>
      <c r="H33" s="67" t="s">
        <v>1476</v>
      </c>
      <c r="I33" s="174" t="s">
        <v>1477</v>
      </c>
      <c r="J33" s="67" t="s">
        <v>1478</v>
      </c>
      <c r="K33" s="174" t="s">
        <v>1479</v>
      </c>
      <c r="L33" s="67" t="s">
        <v>1480</v>
      </c>
      <c r="M33" s="67" t="s">
        <v>1481</v>
      </c>
    </row>
    <row r="34" spans="1:14" x14ac:dyDescent="0.25">
      <c r="A34" s="2735" t="s">
        <v>1482</v>
      </c>
      <c r="B34" s="2736"/>
      <c r="C34" s="2736"/>
      <c r="D34" s="2736"/>
      <c r="E34" s="2737"/>
      <c r="F34" s="220">
        <f>'P1'!I75</f>
        <v>202</v>
      </c>
      <c r="G34" s="221">
        <f>'P2'!I94</f>
        <v>4228.3999999999996</v>
      </c>
      <c r="H34" s="220">
        <f>'P3'!I224</f>
        <v>3688.1</v>
      </c>
      <c r="I34" s="222">
        <f>'P4'!I106</f>
        <v>291.3</v>
      </c>
      <c r="J34" s="223">
        <f>'P5'!I75</f>
        <v>3483.2000000000003</v>
      </c>
      <c r="K34" s="222">
        <f>'P6'!I113</f>
        <v>6130.3999999999987</v>
      </c>
      <c r="L34" s="223">
        <f>'P7'!I106</f>
        <v>5417.8000000000011</v>
      </c>
      <c r="M34" s="224">
        <f>'P8'!I45</f>
        <v>172</v>
      </c>
    </row>
    <row r="35" spans="1:14" x14ac:dyDescent="0.25">
      <c r="A35" s="2738" t="s">
        <v>150</v>
      </c>
      <c r="B35" s="2739"/>
      <c r="C35" s="2739"/>
      <c r="D35" s="2739"/>
      <c r="E35" s="2740"/>
      <c r="F35" s="165">
        <f t="shared" ref="F35:M35" si="5">SUM(F36:F41)</f>
        <v>1618.1000000000001</v>
      </c>
      <c r="G35" s="165">
        <f t="shared" si="5"/>
        <v>787</v>
      </c>
      <c r="H35" s="165">
        <f t="shared" si="5"/>
        <v>14149.5</v>
      </c>
      <c r="I35" s="165">
        <f t="shared" si="5"/>
        <v>1675.8</v>
      </c>
      <c r="J35" s="165">
        <f t="shared" si="5"/>
        <v>161</v>
      </c>
      <c r="K35" s="165">
        <f t="shared" si="5"/>
        <v>15723.44</v>
      </c>
      <c r="L35" s="165">
        <f t="shared" si="5"/>
        <v>4116.5</v>
      </c>
      <c r="M35" s="165">
        <f t="shared" si="5"/>
        <v>34</v>
      </c>
    </row>
    <row r="36" spans="1:14" x14ac:dyDescent="0.25">
      <c r="A36" s="1400" t="s">
        <v>151</v>
      </c>
      <c r="B36" s="1401"/>
      <c r="C36" s="1401"/>
      <c r="D36" s="1401"/>
      <c r="E36" s="1402"/>
      <c r="F36" s="164">
        <f>'P1'!I77</f>
        <v>932</v>
      </c>
      <c r="G36" s="163">
        <f>'P2'!I96</f>
        <v>160</v>
      </c>
      <c r="H36" s="164">
        <f>'P3'!I226</f>
        <v>72</v>
      </c>
      <c r="I36" s="176">
        <f>'P4'!I108</f>
        <v>266.5</v>
      </c>
      <c r="J36" s="177">
        <f>'P5'!I77</f>
        <v>58</v>
      </c>
      <c r="K36" s="176">
        <f>'P6'!I115</f>
        <v>6622.84</v>
      </c>
      <c r="L36" s="177">
        <f>'P7'!I108</f>
        <v>2290.6</v>
      </c>
      <c r="M36" s="178">
        <f>'P8'!I47</f>
        <v>0</v>
      </c>
    </row>
    <row r="37" spans="1:14" x14ac:dyDescent="0.25">
      <c r="A37" s="1312" t="s">
        <v>152</v>
      </c>
      <c r="B37" s="1313"/>
      <c r="C37" s="1313"/>
      <c r="D37" s="1313"/>
      <c r="E37" s="1314"/>
      <c r="F37" s="164">
        <f>'P1'!I78</f>
        <v>672.9</v>
      </c>
      <c r="G37" s="163">
        <f>'P2'!I97</f>
        <v>0</v>
      </c>
      <c r="H37" s="164">
        <f>'P3'!I227</f>
        <v>6196.5</v>
      </c>
      <c r="I37" s="176">
        <f>'P4'!I109</f>
        <v>1369.1</v>
      </c>
      <c r="J37" s="177">
        <f>'P5'!I78</f>
        <v>0</v>
      </c>
      <c r="K37" s="176">
        <f>'P6'!I116</f>
        <v>3797.7</v>
      </c>
      <c r="L37" s="177">
        <f>'P7'!I109</f>
        <v>1568.8000000000002</v>
      </c>
      <c r="M37" s="178">
        <f>'P8'!I48</f>
        <v>34</v>
      </c>
    </row>
    <row r="38" spans="1:14" x14ac:dyDescent="0.25">
      <c r="A38" s="1312" t="s">
        <v>153</v>
      </c>
      <c r="B38" s="1313"/>
      <c r="C38" s="1313"/>
      <c r="D38" s="1313"/>
      <c r="E38" s="1314"/>
      <c r="F38" s="164">
        <f>'P1'!I79</f>
        <v>0</v>
      </c>
      <c r="G38" s="163">
        <f>'P2'!I98</f>
        <v>600</v>
      </c>
      <c r="H38" s="164">
        <f>'P3'!I228</f>
        <v>1578.6</v>
      </c>
      <c r="I38" s="176">
        <f>'P4'!I110</f>
        <v>0</v>
      </c>
      <c r="J38" s="177">
        <f>'P5'!I79</f>
        <v>0</v>
      </c>
      <c r="K38" s="176">
        <f>'P6'!I117</f>
        <v>5000</v>
      </c>
      <c r="L38" s="177">
        <f>'P7'!I110</f>
        <v>0</v>
      </c>
      <c r="M38" s="178">
        <f>'P8'!I49</f>
        <v>0</v>
      </c>
    </row>
    <row r="39" spans="1:14" x14ac:dyDescent="0.25">
      <c r="A39" s="1312" t="s">
        <v>154</v>
      </c>
      <c r="B39" s="1313"/>
      <c r="C39" s="1313"/>
      <c r="D39" s="1313"/>
      <c r="E39" s="1314"/>
      <c r="F39" s="164">
        <f>'P1'!I80</f>
        <v>13.2</v>
      </c>
      <c r="G39" s="163">
        <f>'P2'!I99</f>
        <v>27</v>
      </c>
      <c r="H39" s="164">
        <f>'P3'!I229</f>
        <v>4495.3999999999996</v>
      </c>
      <c r="I39" s="176">
        <f>'P4'!I111</f>
        <v>27.200000000000003</v>
      </c>
      <c r="J39" s="177">
        <f>'P5'!I80</f>
        <v>103</v>
      </c>
      <c r="K39" s="176">
        <f>'P6'!I118</f>
        <v>302.90000000000003</v>
      </c>
      <c r="L39" s="177">
        <f>'P7'!I111</f>
        <v>257.10000000000002</v>
      </c>
      <c r="M39" s="178">
        <f>'P8'!I50</f>
        <v>0</v>
      </c>
    </row>
    <row r="40" spans="1:14" x14ac:dyDescent="0.25">
      <c r="A40" s="1397" t="s">
        <v>155</v>
      </c>
      <c r="B40" s="1398"/>
      <c r="C40" s="1398"/>
      <c r="D40" s="1398"/>
      <c r="E40" s="1399"/>
      <c r="F40" s="164">
        <f>'P1'!I81</f>
        <v>0</v>
      </c>
      <c r="G40" s="163">
        <f>'P2'!I100</f>
        <v>0</v>
      </c>
      <c r="H40" s="164">
        <f>'P3'!I230</f>
        <v>161</v>
      </c>
      <c r="I40" s="176">
        <f>'P4'!I112</f>
        <v>13</v>
      </c>
      <c r="J40" s="177">
        <f>'P5'!I81</f>
        <v>0</v>
      </c>
      <c r="K40" s="176">
        <f>'P6'!I119</f>
        <v>0</v>
      </c>
      <c r="L40" s="177">
        <f>'P7'!I112</f>
        <v>0</v>
      </c>
      <c r="M40" s="178">
        <f>'P8'!I51</f>
        <v>0</v>
      </c>
    </row>
    <row r="41" spans="1:14" ht="15.75" thickBot="1" x14ac:dyDescent="0.3">
      <c r="A41" s="2729" t="s">
        <v>156</v>
      </c>
      <c r="B41" s="2730"/>
      <c r="C41" s="2730"/>
      <c r="D41" s="2730"/>
      <c r="E41" s="2731"/>
      <c r="F41" s="164">
        <f>'P1'!I82</f>
        <v>0</v>
      </c>
      <c r="G41" s="163">
        <f>'P2'!I101</f>
        <v>0</v>
      </c>
      <c r="H41" s="164">
        <f>'P3'!I231</f>
        <v>1646</v>
      </c>
      <c r="I41" s="176">
        <f>'P4'!I113</f>
        <v>0</v>
      </c>
      <c r="J41" s="177">
        <f>'P5'!I82</f>
        <v>0</v>
      </c>
      <c r="K41" s="176">
        <f>'P6'!I120</f>
        <v>0</v>
      </c>
      <c r="L41" s="177">
        <f>'P7'!I113</f>
        <v>0</v>
      </c>
      <c r="M41" s="178">
        <f>'P8'!I52</f>
        <v>0</v>
      </c>
    </row>
    <row r="42" spans="1:14" ht="15.75" thickBot="1" x14ac:dyDescent="0.3">
      <c r="A42" s="2732" t="s">
        <v>157</v>
      </c>
      <c r="B42" s="2733"/>
      <c r="C42" s="2733"/>
      <c r="D42" s="2733"/>
      <c r="E42" s="2734"/>
      <c r="F42" s="166">
        <f t="shared" ref="F42:M42" si="6">SUM(F34,F35)</f>
        <v>1820.1000000000001</v>
      </c>
      <c r="G42" s="179">
        <f t="shared" si="6"/>
        <v>5015.3999999999996</v>
      </c>
      <c r="H42" s="166">
        <f t="shared" si="6"/>
        <v>17837.599999999999</v>
      </c>
      <c r="I42" s="180">
        <f t="shared" si="6"/>
        <v>1967.1</v>
      </c>
      <c r="J42" s="181">
        <f t="shared" si="6"/>
        <v>3644.2000000000003</v>
      </c>
      <c r="K42" s="180">
        <f t="shared" si="6"/>
        <v>21853.84</v>
      </c>
      <c r="L42" s="181">
        <f t="shared" si="6"/>
        <v>9534.3000000000011</v>
      </c>
      <c r="M42" s="182">
        <f t="shared" si="6"/>
        <v>206</v>
      </c>
      <c r="N42" s="253">
        <f>SUM(F42:M42)</f>
        <v>61878.54</v>
      </c>
    </row>
    <row r="44" spans="1:14" ht="15.75" thickBot="1" x14ac:dyDescent="0.3"/>
    <row r="45" spans="1:14" ht="15.75" thickBot="1" x14ac:dyDescent="0.3">
      <c r="A45" s="169" t="s">
        <v>1484</v>
      </c>
      <c r="B45" s="170"/>
      <c r="C45" s="170"/>
      <c r="D45" s="170"/>
      <c r="E45" s="170"/>
      <c r="F45" s="171"/>
      <c r="G45" s="171"/>
      <c r="H45" s="171"/>
      <c r="I45" s="171"/>
      <c r="J45" s="171"/>
      <c r="K45" s="171"/>
      <c r="L45" s="171"/>
      <c r="M45" s="172"/>
    </row>
    <row r="46" spans="1:14" ht="15.75" thickBot="1" x14ac:dyDescent="0.3">
      <c r="A46" s="1309" t="s">
        <v>145</v>
      </c>
      <c r="B46" s="1310"/>
      <c r="C46" s="1310"/>
      <c r="D46" s="1310"/>
      <c r="E46" s="1311"/>
      <c r="F46" s="173" t="s">
        <v>1474</v>
      </c>
      <c r="G46" s="174" t="s">
        <v>1475</v>
      </c>
      <c r="H46" s="67" t="s">
        <v>1476</v>
      </c>
      <c r="I46" s="174" t="s">
        <v>1477</v>
      </c>
      <c r="J46" s="67" t="s">
        <v>1478</v>
      </c>
      <c r="K46" s="174" t="s">
        <v>1479</v>
      </c>
      <c r="L46" s="67" t="s">
        <v>1480</v>
      </c>
      <c r="M46" s="67" t="s">
        <v>1481</v>
      </c>
    </row>
    <row r="47" spans="1:14" x14ac:dyDescent="0.25">
      <c r="A47" s="2735" t="s">
        <v>1482</v>
      </c>
      <c r="B47" s="2736"/>
      <c r="C47" s="2736"/>
      <c r="D47" s="2736"/>
      <c r="E47" s="2737"/>
      <c r="F47" s="220">
        <f>+'P1'!J75</f>
        <v>130</v>
      </c>
      <c r="G47" s="221">
        <f>+'P2'!J94</f>
        <v>4429.1000000000004</v>
      </c>
      <c r="H47" s="220">
        <f>'P3'!J224</f>
        <v>4217</v>
      </c>
      <c r="I47" s="222">
        <f>+'P4'!J106</f>
        <v>229.20000000000002</v>
      </c>
      <c r="J47" s="223">
        <f>+'P5'!J75</f>
        <v>3552</v>
      </c>
      <c r="K47" s="222">
        <f>+'P6'!J113</f>
        <v>6378.9999999999991</v>
      </c>
      <c r="L47" s="223">
        <f>+'P7'!J106</f>
        <v>5306.5</v>
      </c>
      <c r="M47" s="224">
        <f>+'P8'!J45</f>
        <v>204</v>
      </c>
      <c r="N47" s="253"/>
    </row>
    <row r="48" spans="1:14" x14ac:dyDescent="0.25">
      <c r="A48" s="2738" t="s">
        <v>150</v>
      </c>
      <c r="B48" s="2739"/>
      <c r="C48" s="2739"/>
      <c r="D48" s="2739"/>
      <c r="E48" s="2740"/>
      <c r="F48" s="165">
        <f>SUM(F49:F54)</f>
        <v>1208</v>
      </c>
      <c r="G48" s="165">
        <f t="shared" ref="G48:M48" si="7">SUM(G49:G54)</f>
        <v>793</v>
      </c>
      <c r="H48" s="165">
        <f>SUM(H49:H54)</f>
        <v>11756.2</v>
      </c>
      <c r="I48" s="165">
        <f t="shared" si="7"/>
        <v>989.00000000000011</v>
      </c>
      <c r="J48" s="165">
        <f t="shared" si="7"/>
        <v>179</v>
      </c>
      <c r="K48" s="165">
        <f t="shared" si="7"/>
        <v>18362.840000000004</v>
      </c>
      <c r="L48" s="165">
        <f t="shared" si="7"/>
        <v>3346.7000000000003</v>
      </c>
      <c r="M48" s="165">
        <f t="shared" si="7"/>
        <v>34</v>
      </c>
    </row>
    <row r="49" spans="1:14" x14ac:dyDescent="0.25">
      <c r="A49" s="1400" t="s">
        <v>151</v>
      </c>
      <c r="B49" s="1401"/>
      <c r="C49" s="1401"/>
      <c r="D49" s="1401"/>
      <c r="E49" s="1402"/>
      <c r="F49" s="164">
        <f>'P1'!J77</f>
        <v>938</v>
      </c>
      <c r="G49" s="163">
        <f>'P2'!J96</f>
        <v>165</v>
      </c>
      <c r="H49" s="164">
        <f>'P3'!J226</f>
        <v>77</v>
      </c>
      <c r="I49" s="176">
        <f>'P4'!J108</f>
        <v>218.5</v>
      </c>
      <c r="J49" s="177">
        <f>'P5'!J77</f>
        <v>61</v>
      </c>
      <c r="K49" s="176">
        <f>'P6'!J115</f>
        <v>6563.34</v>
      </c>
      <c r="L49" s="177">
        <f>'P7'!J108</f>
        <v>2365</v>
      </c>
      <c r="M49" s="178">
        <f>'P8'!J47</f>
        <v>0</v>
      </c>
    </row>
    <row r="50" spans="1:14" x14ac:dyDescent="0.25">
      <c r="A50" s="1312" t="s">
        <v>152</v>
      </c>
      <c r="B50" s="1313"/>
      <c r="C50" s="1313"/>
      <c r="D50" s="1313"/>
      <c r="E50" s="1314"/>
      <c r="F50" s="164">
        <f>'P1'!J78</f>
        <v>270</v>
      </c>
      <c r="G50" s="163">
        <f>'P2'!J97</f>
        <v>0</v>
      </c>
      <c r="H50" s="164">
        <f>'P3'!J227</f>
        <v>3864</v>
      </c>
      <c r="I50" s="176">
        <f>'P4'!J109</f>
        <v>724.80000000000007</v>
      </c>
      <c r="J50" s="177">
        <f>'P5'!J78</f>
        <v>0</v>
      </c>
      <c r="K50" s="176">
        <f>'P6'!J116</f>
        <v>6496.6</v>
      </c>
      <c r="L50" s="177">
        <f>'P7'!J109</f>
        <v>708.3</v>
      </c>
      <c r="M50" s="178">
        <f>'P8'!J48</f>
        <v>34</v>
      </c>
    </row>
    <row r="51" spans="1:14" x14ac:dyDescent="0.25">
      <c r="A51" s="1312" t="s">
        <v>153</v>
      </c>
      <c r="B51" s="1313"/>
      <c r="C51" s="1313"/>
      <c r="D51" s="1313"/>
      <c r="E51" s="1314"/>
      <c r="F51" s="164">
        <f>'P1'!J79</f>
        <v>0</v>
      </c>
      <c r="G51" s="163">
        <f>'P2'!J98</f>
        <v>600</v>
      </c>
      <c r="H51" s="164">
        <f>'P3'!J228</f>
        <v>750</v>
      </c>
      <c r="I51" s="176">
        <f>'P4'!J110</f>
        <v>0</v>
      </c>
      <c r="J51" s="177">
        <f>'P5'!J79</f>
        <v>0</v>
      </c>
      <c r="K51" s="176">
        <f>'P6'!J117</f>
        <v>5000</v>
      </c>
      <c r="L51" s="177">
        <f>'P7'!J110</f>
        <v>0</v>
      </c>
      <c r="M51" s="178">
        <f>'P8'!J49</f>
        <v>0</v>
      </c>
    </row>
    <row r="52" spans="1:14" x14ac:dyDescent="0.25">
      <c r="A52" s="1312" t="s">
        <v>154</v>
      </c>
      <c r="B52" s="1313"/>
      <c r="C52" s="1313"/>
      <c r="D52" s="1313"/>
      <c r="E52" s="1314"/>
      <c r="F52" s="164">
        <f>'P1'!J80</f>
        <v>0</v>
      </c>
      <c r="G52" s="163">
        <f>'P2'!J99</f>
        <v>28</v>
      </c>
      <c r="H52" s="164">
        <f>'P3'!J229</f>
        <v>4706.2000000000007</v>
      </c>
      <c r="I52" s="176">
        <f>'P4'!J111</f>
        <v>31.700000000000003</v>
      </c>
      <c r="J52" s="177">
        <f>'P5'!J80</f>
        <v>118</v>
      </c>
      <c r="K52" s="176">
        <f>'P6'!J118</f>
        <v>302.90000000000003</v>
      </c>
      <c r="L52" s="177">
        <f>'P7'!J111</f>
        <v>273.39999999999998</v>
      </c>
      <c r="M52" s="178">
        <f>'P8'!J50</f>
        <v>0</v>
      </c>
    </row>
    <row r="53" spans="1:14" x14ac:dyDescent="0.25">
      <c r="A53" s="1397" t="s">
        <v>155</v>
      </c>
      <c r="B53" s="1398"/>
      <c r="C53" s="1398"/>
      <c r="D53" s="1398"/>
      <c r="E53" s="1399"/>
      <c r="F53" s="164">
        <f>'P1'!J81</f>
        <v>0</v>
      </c>
      <c r="G53" s="163">
        <f>'P2'!J100</f>
        <v>0</v>
      </c>
      <c r="H53" s="164">
        <f>'P3'!J230</f>
        <v>161</v>
      </c>
      <c r="I53" s="176">
        <f>'P4'!J112</f>
        <v>14</v>
      </c>
      <c r="J53" s="177">
        <f>'P5'!J81</f>
        <v>0</v>
      </c>
      <c r="K53" s="176">
        <f>'P6'!J119</f>
        <v>0</v>
      </c>
      <c r="L53" s="177">
        <f>'P7'!J112</f>
        <v>0</v>
      </c>
      <c r="M53" s="178">
        <f>'P8'!J51</f>
        <v>0</v>
      </c>
    </row>
    <row r="54" spans="1:14" ht="15.75" thickBot="1" x14ac:dyDescent="0.3">
      <c r="A54" s="2729" t="s">
        <v>156</v>
      </c>
      <c r="B54" s="2730"/>
      <c r="C54" s="2730"/>
      <c r="D54" s="2730"/>
      <c r="E54" s="2731"/>
      <c r="F54" s="164">
        <f>'P1'!J82</f>
        <v>0</v>
      </c>
      <c r="G54" s="163">
        <f>'P2'!J101</f>
        <v>0</v>
      </c>
      <c r="H54" s="164">
        <f>'P3'!J231</f>
        <v>2198</v>
      </c>
      <c r="I54" s="176">
        <f>'P4'!J113</f>
        <v>0</v>
      </c>
      <c r="J54" s="177">
        <f>'P5'!J82</f>
        <v>0</v>
      </c>
      <c r="K54" s="176">
        <f>'P6'!J120</f>
        <v>0</v>
      </c>
      <c r="L54" s="177">
        <f>'P7'!J113</f>
        <v>0</v>
      </c>
      <c r="M54" s="178">
        <f>'P8'!J52</f>
        <v>0</v>
      </c>
    </row>
    <row r="55" spans="1:14" ht="15.75" thickBot="1" x14ac:dyDescent="0.3">
      <c r="A55" s="2732" t="s">
        <v>157</v>
      </c>
      <c r="B55" s="2733"/>
      <c r="C55" s="2733"/>
      <c r="D55" s="2733"/>
      <c r="E55" s="2734"/>
      <c r="F55" s="166">
        <f>SUM(F47,F48)</f>
        <v>1338</v>
      </c>
      <c r="G55" s="179">
        <f t="shared" ref="G55:M55" si="8">SUM(G47,G48)</f>
        <v>5222.1000000000004</v>
      </c>
      <c r="H55" s="166">
        <f t="shared" si="8"/>
        <v>15973.2</v>
      </c>
      <c r="I55" s="180">
        <f t="shared" si="8"/>
        <v>1218.2</v>
      </c>
      <c r="J55" s="181">
        <f t="shared" si="8"/>
        <v>3731</v>
      </c>
      <c r="K55" s="180">
        <f t="shared" si="8"/>
        <v>24741.840000000004</v>
      </c>
      <c r="L55" s="181">
        <f t="shared" si="8"/>
        <v>8653.2000000000007</v>
      </c>
      <c r="M55" s="182">
        <f t="shared" si="8"/>
        <v>238</v>
      </c>
      <c r="N55" s="253">
        <f>SUM(F55:M55)</f>
        <v>61115.540000000008</v>
      </c>
    </row>
  </sheetData>
  <customSheetViews>
    <customSheetView guid="{7D2C5E84-2A5D-4DFF-AC94-AAA5DAF293E0}" scale="70" fitToPage="1" topLeftCell="A14">
      <selection activeCell="F67" sqref="F67"/>
      <pageMargins left="0" right="0" top="0" bottom="0" header="0" footer="0"/>
      <pageSetup paperSize="9" scale="99" fitToHeight="0" orientation="landscape" r:id="rId1"/>
    </customSheetView>
    <customSheetView guid="{511C5918-FA8C-42C0-9248-A0F117BEEAC2}" scale="70" fitToPage="1" topLeftCell="A14">
      <selection activeCell="F67" sqref="F67"/>
      <pageMargins left="0" right="0" top="0" bottom="0" header="0" footer="0"/>
      <pageSetup paperSize="9" scale="99" fitToHeight="0" orientation="landscape" r:id="rId2"/>
    </customSheetView>
    <customSheetView guid="{524848B6-13AA-426C-937E-E4D0F9D963E1}" scale="70" fitToPage="1" topLeftCell="A14">
      <selection activeCell="F67" sqref="F67"/>
      <pageMargins left="0" right="0" top="0" bottom="0" header="0" footer="0"/>
      <pageSetup paperSize="9" scale="99" fitToHeight="0" orientation="landscape" r:id="rId3"/>
    </customSheetView>
    <customSheetView guid="{65A9E82B-017A-4D77-911A-794254B7A6DC}" scale="70" fitToPage="1" topLeftCell="A14">
      <selection activeCell="F67" sqref="F67"/>
      <pageMargins left="0" right="0" top="0" bottom="0" header="0" footer="0"/>
      <pageSetup paperSize="9" scale="99" fitToHeight="0" orientation="landscape" r:id="rId4"/>
    </customSheetView>
    <customSheetView guid="{39D908BC-033E-4CDB-87CE-9CC789F7C428}" scale="70" fitToPage="1" topLeftCell="A14">
      <selection activeCell="F67" sqref="F67"/>
      <pageMargins left="0" right="0" top="0" bottom="0" header="0" footer="0"/>
      <pageSetup paperSize="9" scale="99" fitToHeight="0" orientation="landscape" r:id="rId5"/>
    </customSheetView>
    <customSheetView guid="{4E9D4243-8691-4877-A6A6-DC88F9AD25FC}" scale="70" fitToPage="1" topLeftCell="A14">
      <selection activeCell="F67" sqref="F67"/>
      <pageMargins left="0" right="0" top="0" bottom="0" header="0" footer="0"/>
      <pageSetup paperSize="9" scale="99" fitToHeight="0" orientation="landscape" r:id="rId6"/>
    </customSheetView>
    <customSheetView guid="{E508033F-5A56-48C8-899A-7EFE9AA4EC4F}" scale="70" fitToPage="1" topLeftCell="A14">
      <selection activeCell="F67" sqref="F67"/>
      <pageMargins left="0" right="0" top="0" bottom="0" header="0" footer="0"/>
      <pageSetup paperSize="9" scale="99" fitToHeight="0" orientation="landscape" r:id="rId7"/>
    </customSheetView>
    <customSheetView guid="{3605BC3D-DA08-4E24-988A-34DA5774E919}" scale="70" fitToPage="1" topLeftCell="A14">
      <selection activeCell="F67" sqref="F67"/>
      <pageMargins left="0" right="0" top="0" bottom="0" header="0" footer="0"/>
      <pageSetup paperSize="9" scale="99" fitToHeight="0" orientation="landscape" r:id="rId8"/>
    </customSheetView>
    <customSheetView guid="{C3677654-BFE4-4497-8838-628012D82F7B}" scale="70" fitToPage="1" topLeftCell="A14">
      <selection activeCell="F67" sqref="F67"/>
      <pageMargins left="0" right="0" top="0" bottom="0" header="0" footer="0"/>
      <pageSetup paperSize="9" scale="99" fitToHeight="0" orientation="landscape" r:id="rId9"/>
    </customSheetView>
  </customSheetViews>
  <mergeCells count="44">
    <mergeCell ref="R16:S16"/>
    <mergeCell ref="J18:P18"/>
    <mergeCell ref="Q18:S18"/>
    <mergeCell ref="A10:E10"/>
    <mergeCell ref="A6:M6"/>
    <mergeCell ref="A8:E8"/>
    <mergeCell ref="A9:E9"/>
    <mergeCell ref="A23:E23"/>
    <mergeCell ref="A11:E11"/>
    <mergeCell ref="A12:E12"/>
    <mergeCell ref="A13:E13"/>
    <mergeCell ref="A14:E14"/>
    <mergeCell ref="A15:E15"/>
    <mergeCell ref="A16:E16"/>
    <mergeCell ref="A17:E17"/>
    <mergeCell ref="A21:E21"/>
    <mergeCell ref="A22:E22"/>
    <mergeCell ref="A35:E35"/>
    <mergeCell ref="A24:E24"/>
    <mergeCell ref="A25:E25"/>
    <mergeCell ref="A26:E26"/>
    <mergeCell ref="A27:E27"/>
    <mergeCell ref="A28:E28"/>
    <mergeCell ref="A29:E29"/>
    <mergeCell ref="A30:E30"/>
    <mergeCell ref="A33:E33"/>
    <mergeCell ref="A34:E34"/>
    <mergeCell ref="A36:E36"/>
    <mergeCell ref="A37:E37"/>
    <mergeCell ref="A38:E38"/>
    <mergeCell ref="A39:E39"/>
    <mergeCell ref="A40:E40"/>
    <mergeCell ref="A41:E41"/>
    <mergeCell ref="A42:E42"/>
    <mergeCell ref="A46:E46"/>
    <mergeCell ref="A47:E47"/>
    <mergeCell ref="A48:E48"/>
    <mergeCell ref="A54:E54"/>
    <mergeCell ref="A55:E55"/>
    <mergeCell ref="A49:E49"/>
    <mergeCell ref="A50:E50"/>
    <mergeCell ref="A51:E51"/>
    <mergeCell ref="A52:E52"/>
    <mergeCell ref="A53:E53"/>
  </mergeCells>
  <pageMargins left="0.25" right="0.25" top="0.75" bottom="0.75" header="0.3" footer="0.3"/>
  <pageSetup paperSize="9" scale="70" fitToHeight="0"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16</vt:i4>
      </vt:variant>
    </vt:vector>
  </HeadingPairs>
  <TitlesOfParts>
    <vt:vector size="25" baseType="lpstr">
      <vt:lpstr>P1</vt:lpstr>
      <vt:lpstr>P2</vt:lpstr>
      <vt:lpstr>P3</vt:lpstr>
      <vt:lpstr>P4</vt:lpstr>
      <vt:lpstr>P5</vt:lpstr>
      <vt:lpstr>P6</vt:lpstr>
      <vt:lpstr>P7</vt:lpstr>
      <vt:lpstr>P8</vt:lpstr>
      <vt:lpstr>Lėšų suvestinė</vt:lpstr>
      <vt:lpstr>'P8'!_Hlk180759830</vt:lpstr>
      <vt:lpstr>'P1'!Print_Area</vt:lpstr>
      <vt:lpstr>'P2'!Print_Area</vt:lpstr>
      <vt:lpstr>'P3'!Print_Area</vt:lpstr>
      <vt:lpstr>'P4'!Print_Area</vt:lpstr>
      <vt:lpstr>'P5'!Print_Area</vt:lpstr>
      <vt:lpstr>'P6'!Print_Area</vt:lpstr>
      <vt:lpstr>'P7'!Print_Area</vt:lpstr>
      <vt:lpstr>'P8'!Print_Area</vt:lpstr>
      <vt:lpstr>'P1'!Print_Titles</vt:lpstr>
      <vt:lpstr>'P2'!Print_Titles</vt:lpstr>
      <vt:lpstr>'P3'!Print_Titles</vt:lpstr>
      <vt:lpstr>'P4'!Print_Titles</vt:lpstr>
      <vt:lpstr>'P5'!Print_Titles</vt:lpstr>
      <vt:lpstr>'P6'!Print_Titles</vt:lpstr>
      <vt:lpstr>'P7'!Print_Titles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Leišienė Janina</dc:creator>
  <cp:keywords/>
  <dc:description/>
  <cp:lastModifiedBy>Živilė Žalienė</cp:lastModifiedBy>
  <cp:revision/>
  <dcterms:created xsi:type="dcterms:W3CDTF">2015-06-05T18:19:34Z</dcterms:created>
  <dcterms:modified xsi:type="dcterms:W3CDTF">2025-01-21T09:28:33Z</dcterms:modified>
  <cp:category/>
  <cp:contentStatus/>
</cp:coreProperties>
</file>