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URIAI\pletra\Bendras\2_Strateginis_planavimas\3_MVP\2025 m\2025 m Administracijos\"/>
    </mc:Choice>
  </mc:AlternateContent>
  <xr:revisionPtr revIDLastSave="0" documentId="13_ncr:1_{DD1ABD2A-BC33-4F84-A7A5-98693A0B56E4}" xr6:coauthVersionLast="47" xr6:coauthVersionMax="47" xr10:uidLastSave="{00000000-0000-0000-0000-000000000000}"/>
  <bookViews>
    <workbookView xWindow="-120" yWindow="-120" windowWidth="25440" windowHeight="15270" activeTab="7" xr2:uid="{00000000-000D-0000-FFFF-FFFF00000000}"/>
  </bookViews>
  <sheets>
    <sheet name="P1" sheetId="1" r:id="rId1"/>
    <sheet name="P2" sheetId="2" r:id="rId2"/>
    <sheet name="P3" sheetId="10" r:id="rId3"/>
    <sheet name="P4" sheetId="4" r:id="rId4"/>
    <sheet name="P5" sheetId="5" r:id="rId5"/>
    <sheet name="P6" sheetId="6" r:id="rId6"/>
    <sheet name="P7" sheetId="7" r:id="rId7"/>
    <sheet name="P8" sheetId="8" r:id="rId8"/>
  </sheets>
  <definedNames>
    <definedName name="_Hlk180759830" localSheetId="7">'P8'!$F$24</definedName>
    <definedName name="_Hlk97301010" localSheetId="1">'P2'!#REF!</definedName>
    <definedName name="_xlnm.Print_Area" localSheetId="0">'P1'!$A$5:$M$84</definedName>
    <definedName name="_xlnm.Print_Area" localSheetId="1">'P2'!$A$5:$M$105</definedName>
    <definedName name="_xlnm.Print_Area" localSheetId="2">'P3'!$A$5:$M$237</definedName>
    <definedName name="_xlnm.Print_Area" localSheetId="3">'P4'!$A$5:$M$115</definedName>
    <definedName name="_xlnm.Print_Area" localSheetId="4">'P5'!$A$5:$M$83</definedName>
    <definedName name="_xlnm.Print_Area" localSheetId="5">'P6'!$A$5:$M$108</definedName>
    <definedName name="_xlnm.Print_Area" localSheetId="6">'P7'!$A$5:$M$114</definedName>
    <definedName name="_xlnm.Print_Area" localSheetId="7">'P8'!$A$5:$M$53</definedName>
    <definedName name="_xlnm.Print_Titles" localSheetId="0">'P1'!$9:$11</definedName>
    <definedName name="_xlnm.Print_Titles" localSheetId="1">'P2'!$9:$11</definedName>
    <definedName name="_xlnm.Print_Titles" localSheetId="2">'P3'!$9:$11</definedName>
    <definedName name="_xlnm.Print_Titles" localSheetId="3">'P4'!$9:$11</definedName>
    <definedName name="_xlnm.Print_Titles" localSheetId="4">'P5'!$8:$10</definedName>
    <definedName name="_xlnm.Print_Titles" localSheetId="5">'P6'!$9:$11</definedName>
    <definedName name="_xlnm.Print_Titles" localSheetId="6">'P7'!$9:$11</definedName>
    <definedName name="Z_3605BC3D_DA08_4E24_988A_34DA5774E919_.wvu.PrintArea" localSheetId="0" hidden="1">'P1'!$A$5:$M$84</definedName>
    <definedName name="Z_3605BC3D_DA08_4E24_988A_34DA5774E919_.wvu.PrintArea" localSheetId="1" hidden="1">'P2'!$A$5:$M$105</definedName>
    <definedName name="Z_3605BC3D_DA08_4E24_988A_34DA5774E919_.wvu.PrintArea" localSheetId="2" hidden="1">'P3'!$A$5:$M$237</definedName>
    <definedName name="Z_3605BC3D_DA08_4E24_988A_34DA5774E919_.wvu.PrintArea" localSheetId="3" hidden="1">'P4'!$A$5:$M$115</definedName>
    <definedName name="Z_3605BC3D_DA08_4E24_988A_34DA5774E919_.wvu.PrintArea" localSheetId="4" hidden="1">'P5'!$A$5:$M$83</definedName>
    <definedName name="Z_3605BC3D_DA08_4E24_988A_34DA5774E919_.wvu.PrintArea" localSheetId="5" hidden="1">'P6'!$A$5:$M$108</definedName>
    <definedName name="Z_3605BC3D_DA08_4E24_988A_34DA5774E919_.wvu.PrintArea" localSheetId="6" hidden="1">'P7'!$A$5:$M$114</definedName>
    <definedName name="Z_3605BC3D_DA08_4E24_988A_34DA5774E919_.wvu.PrintArea" localSheetId="7" hidden="1">'P8'!$A$5:$M$53</definedName>
    <definedName name="Z_3605BC3D_DA08_4E24_988A_34DA5774E919_.wvu.PrintTitles" localSheetId="0" hidden="1">'P1'!$9:$11</definedName>
    <definedName name="Z_3605BC3D_DA08_4E24_988A_34DA5774E919_.wvu.PrintTitles" localSheetId="1" hidden="1">'P2'!$9:$11</definedName>
    <definedName name="Z_3605BC3D_DA08_4E24_988A_34DA5774E919_.wvu.PrintTitles" localSheetId="2" hidden="1">'P3'!$9:$11</definedName>
    <definedName name="Z_3605BC3D_DA08_4E24_988A_34DA5774E919_.wvu.PrintTitles" localSheetId="3" hidden="1">'P4'!$9:$11</definedName>
    <definedName name="Z_3605BC3D_DA08_4E24_988A_34DA5774E919_.wvu.PrintTitles" localSheetId="4" hidden="1">'P5'!$8:$10</definedName>
    <definedName name="Z_3605BC3D_DA08_4E24_988A_34DA5774E919_.wvu.PrintTitles" localSheetId="5" hidden="1">'P6'!$9:$11</definedName>
    <definedName name="Z_3605BC3D_DA08_4E24_988A_34DA5774E919_.wvu.PrintTitles" localSheetId="6" hidden="1">'P7'!$9:$11</definedName>
    <definedName name="Z_3605BC3D_DA08_4E24_988A_34DA5774E919_.wvu.Rows" localSheetId="7" hidden="1">'P8'!#REF!</definedName>
    <definedName name="Z_39D908BC_033E_4CDB_87CE_9CC789F7C428_.wvu.PrintArea" localSheetId="0" hidden="1">'P1'!$A$5:$M$84</definedName>
    <definedName name="Z_39D908BC_033E_4CDB_87CE_9CC789F7C428_.wvu.PrintArea" localSheetId="1" hidden="1">'P2'!$A$5:$M$105</definedName>
    <definedName name="Z_39D908BC_033E_4CDB_87CE_9CC789F7C428_.wvu.PrintArea" localSheetId="2" hidden="1">'P3'!$A$5:$M$237</definedName>
    <definedName name="Z_39D908BC_033E_4CDB_87CE_9CC789F7C428_.wvu.PrintArea" localSheetId="3" hidden="1">'P4'!$A$5:$M$115</definedName>
    <definedName name="Z_39D908BC_033E_4CDB_87CE_9CC789F7C428_.wvu.PrintArea" localSheetId="4" hidden="1">'P5'!$A$5:$M$83</definedName>
    <definedName name="Z_39D908BC_033E_4CDB_87CE_9CC789F7C428_.wvu.PrintArea" localSheetId="5" hidden="1">'P6'!$A$5:$M$108</definedName>
    <definedName name="Z_39D908BC_033E_4CDB_87CE_9CC789F7C428_.wvu.PrintArea" localSheetId="6" hidden="1">'P7'!$A$5:$M$114</definedName>
    <definedName name="Z_39D908BC_033E_4CDB_87CE_9CC789F7C428_.wvu.PrintArea" localSheetId="7" hidden="1">'P8'!$A$5:$M$53</definedName>
    <definedName name="Z_39D908BC_033E_4CDB_87CE_9CC789F7C428_.wvu.PrintTitles" localSheetId="0" hidden="1">'P1'!$9:$11</definedName>
    <definedName name="Z_39D908BC_033E_4CDB_87CE_9CC789F7C428_.wvu.PrintTitles" localSheetId="1" hidden="1">'P2'!$9:$11</definedName>
    <definedName name="Z_39D908BC_033E_4CDB_87CE_9CC789F7C428_.wvu.PrintTitles" localSheetId="2" hidden="1">'P3'!$9:$11</definedName>
    <definedName name="Z_39D908BC_033E_4CDB_87CE_9CC789F7C428_.wvu.PrintTitles" localSheetId="3" hidden="1">'P4'!$9:$11</definedName>
    <definedName name="Z_39D908BC_033E_4CDB_87CE_9CC789F7C428_.wvu.PrintTitles" localSheetId="4" hidden="1">'P5'!$8:$10</definedName>
    <definedName name="Z_39D908BC_033E_4CDB_87CE_9CC789F7C428_.wvu.PrintTitles" localSheetId="5" hidden="1">'P6'!$9:$11</definedName>
    <definedName name="Z_39D908BC_033E_4CDB_87CE_9CC789F7C428_.wvu.PrintTitles" localSheetId="6" hidden="1">'P7'!$9:$11</definedName>
    <definedName name="Z_39D908BC_033E_4CDB_87CE_9CC789F7C428_.wvu.Rows" localSheetId="7" hidden="1">'P8'!#REF!</definedName>
    <definedName name="Z_4E9D4243_8691_4877_A6A6_DC88F9AD25FC_.wvu.PrintArea" localSheetId="0" hidden="1">'P1'!$A$5:$M$84</definedName>
    <definedName name="Z_4E9D4243_8691_4877_A6A6_DC88F9AD25FC_.wvu.PrintArea" localSheetId="1" hidden="1">'P2'!$A$5:$M$105</definedName>
    <definedName name="Z_4E9D4243_8691_4877_A6A6_DC88F9AD25FC_.wvu.PrintArea" localSheetId="2" hidden="1">'P3'!$A$5:$M$237</definedName>
    <definedName name="Z_4E9D4243_8691_4877_A6A6_DC88F9AD25FC_.wvu.PrintArea" localSheetId="3" hidden="1">'P4'!$A$5:$M$115</definedName>
    <definedName name="Z_4E9D4243_8691_4877_A6A6_DC88F9AD25FC_.wvu.PrintArea" localSheetId="4" hidden="1">'P5'!$A$5:$M$83</definedName>
    <definedName name="Z_4E9D4243_8691_4877_A6A6_DC88F9AD25FC_.wvu.PrintArea" localSheetId="5" hidden="1">'P6'!$A$5:$M$108</definedName>
    <definedName name="Z_4E9D4243_8691_4877_A6A6_DC88F9AD25FC_.wvu.PrintArea" localSheetId="6" hidden="1">'P7'!$A$5:$M$114</definedName>
    <definedName name="Z_4E9D4243_8691_4877_A6A6_DC88F9AD25FC_.wvu.PrintArea" localSheetId="7" hidden="1">'P8'!$A$5:$M$53</definedName>
    <definedName name="Z_4E9D4243_8691_4877_A6A6_DC88F9AD25FC_.wvu.PrintTitles" localSheetId="0" hidden="1">'P1'!$9:$11</definedName>
    <definedName name="Z_4E9D4243_8691_4877_A6A6_DC88F9AD25FC_.wvu.PrintTitles" localSheetId="1" hidden="1">'P2'!$9:$11</definedName>
    <definedName name="Z_4E9D4243_8691_4877_A6A6_DC88F9AD25FC_.wvu.PrintTitles" localSheetId="2" hidden="1">'P3'!$9:$11</definedName>
    <definedName name="Z_4E9D4243_8691_4877_A6A6_DC88F9AD25FC_.wvu.PrintTitles" localSheetId="3" hidden="1">'P4'!$9:$11</definedName>
    <definedName name="Z_4E9D4243_8691_4877_A6A6_DC88F9AD25FC_.wvu.PrintTitles" localSheetId="4" hidden="1">'P5'!$8:$10</definedName>
    <definedName name="Z_4E9D4243_8691_4877_A6A6_DC88F9AD25FC_.wvu.PrintTitles" localSheetId="5" hidden="1">'P6'!$9:$11</definedName>
    <definedName name="Z_4E9D4243_8691_4877_A6A6_DC88F9AD25FC_.wvu.PrintTitles" localSheetId="6" hidden="1">'P7'!$9:$11</definedName>
    <definedName name="Z_4E9D4243_8691_4877_A6A6_DC88F9AD25FC_.wvu.Rows" localSheetId="7" hidden="1">'P8'!#REF!</definedName>
    <definedName name="Z_511C5918_FA8C_42C0_9248_A0F117BEEAC2_.wvu.PrintArea" localSheetId="0" hidden="1">'P1'!$A$5:$M$84</definedName>
    <definedName name="Z_511C5918_FA8C_42C0_9248_A0F117BEEAC2_.wvu.PrintArea" localSheetId="1" hidden="1">'P2'!$A$5:$M$105</definedName>
    <definedName name="Z_511C5918_FA8C_42C0_9248_A0F117BEEAC2_.wvu.PrintArea" localSheetId="2" hidden="1">'P3'!$A$5:$M$237</definedName>
    <definedName name="Z_511C5918_FA8C_42C0_9248_A0F117BEEAC2_.wvu.PrintArea" localSheetId="3" hidden="1">'P4'!$A$5:$M$115</definedName>
    <definedName name="Z_511C5918_FA8C_42C0_9248_A0F117BEEAC2_.wvu.PrintArea" localSheetId="4" hidden="1">'P5'!$A$5:$M$83</definedName>
    <definedName name="Z_511C5918_FA8C_42C0_9248_A0F117BEEAC2_.wvu.PrintArea" localSheetId="5" hidden="1">'P6'!$A$5:$M$108</definedName>
    <definedName name="Z_511C5918_FA8C_42C0_9248_A0F117BEEAC2_.wvu.PrintArea" localSheetId="6" hidden="1">'P7'!$A$5:$M$114</definedName>
    <definedName name="Z_511C5918_FA8C_42C0_9248_A0F117BEEAC2_.wvu.PrintArea" localSheetId="7" hidden="1">'P8'!$A$5:$M$53</definedName>
    <definedName name="Z_511C5918_FA8C_42C0_9248_A0F117BEEAC2_.wvu.PrintTitles" localSheetId="0" hidden="1">'P1'!$9:$11</definedName>
    <definedName name="Z_511C5918_FA8C_42C0_9248_A0F117BEEAC2_.wvu.PrintTitles" localSheetId="1" hidden="1">'P2'!$9:$11</definedName>
    <definedName name="Z_511C5918_FA8C_42C0_9248_A0F117BEEAC2_.wvu.PrintTitles" localSheetId="2" hidden="1">'P3'!$9:$11</definedName>
    <definedName name="Z_511C5918_FA8C_42C0_9248_A0F117BEEAC2_.wvu.PrintTitles" localSheetId="3" hidden="1">'P4'!$9:$11</definedName>
    <definedName name="Z_511C5918_FA8C_42C0_9248_A0F117BEEAC2_.wvu.PrintTitles" localSheetId="4" hidden="1">'P5'!$8:$10</definedName>
    <definedName name="Z_511C5918_FA8C_42C0_9248_A0F117BEEAC2_.wvu.PrintTitles" localSheetId="5" hidden="1">'P6'!$9:$11</definedName>
    <definedName name="Z_511C5918_FA8C_42C0_9248_A0F117BEEAC2_.wvu.PrintTitles" localSheetId="6" hidden="1">'P7'!$9:$11</definedName>
    <definedName name="Z_511C5918_FA8C_42C0_9248_A0F117BEEAC2_.wvu.Rows" localSheetId="7" hidden="1">'P8'!#REF!</definedName>
    <definedName name="Z_524848B6_13AA_426C_937E_E4D0F9D963E1_.wvu.PrintArea" localSheetId="0" hidden="1">'P1'!$A$5:$M$84</definedName>
    <definedName name="Z_524848B6_13AA_426C_937E_E4D0F9D963E1_.wvu.PrintArea" localSheetId="1" hidden="1">'P2'!$A$5:$M$105</definedName>
    <definedName name="Z_524848B6_13AA_426C_937E_E4D0F9D963E1_.wvu.PrintArea" localSheetId="2" hidden="1">'P3'!$A$5:$M$237</definedName>
    <definedName name="Z_524848B6_13AA_426C_937E_E4D0F9D963E1_.wvu.PrintArea" localSheetId="3" hidden="1">'P4'!$A$5:$M$115</definedName>
    <definedName name="Z_524848B6_13AA_426C_937E_E4D0F9D963E1_.wvu.PrintArea" localSheetId="4" hidden="1">'P5'!$A$5:$M$83</definedName>
    <definedName name="Z_524848B6_13AA_426C_937E_E4D0F9D963E1_.wvu.PrintArea" localSheetId="5" hidden="1">'P6'!$A$5:$M$108</definedName>
    <definedName name="Z_524848B6_13AA_426C_937E_E4D0F9D963E1_.wvu.PrintArea" localSheetId="6" hidden="1">'P7'!$A$5:$M$114</definedName>
    <definedName name="Z_524848B6_13AA_426C_937E_E4D0F9D963E1_.wvu.PrintArea" localSheetId="7" hidden="1">'P8'!$A$5:$M$53</definedName>
    <definedName name="Z_524848B6_13AA_426C_937E_E4D0F9D963E1_.wvu.PrintTitles" localSheetId="0" hidden="1">'P1'!$9:$11</definedName>
    <definedName name="Z_524848B6_13AA_426C_937E_E4D0F9D963E1_.wvu.PrintTitles" localSheetId="1" hidden="1">'P2'!$9:$11</definedName>
    <definedName name="Z_524848B6_13AA_426C_937E_E4D0F9D963E1_.wvu.PrintTitles" localSheetId="2" hidden="1">'P3'!$9:$11</definedName>
    <definedName name="Z_524848B6_13AA_426C_937E_E4D0F9D963E1_.wvu.PrintTitles" localSheetId="3" hidden="1">'P4'!$9:$11</definedName>
    <definedName name="Z_524848B6_13AA_426C_937E_E4D0F9D963E1_.wvu.PrintTitles" localSheetId="4" hidden="1">'P5'!$8:$10</definedName>
    <definedName name="Z_524848B6_13AA_426C_937E_E4D0F9D963E1_.wvu.PrintTitles" localSheetId="5" hidden="1">'P6'!$9:$11</definedName>
    <definedName name="Z_524848B6_13AA_426C_937E_E4D0F9D963E1_.wvu.PrintTitles" localSheetId="6" hidden="1">'P7'!$9:$11</definedName>
    <definedName name="Z_524848B6_13AA_426C_937E_E4D0F9D963E1_.wvu.Rows" localSheetId="7" hidden="1">'P8'!#REF!</definedName>
    <definedName name="Z_65A9E82B_017A_4D77_911A_794254B7A6DC_.wvu.PrintArea" localSheetId="0" hidden="1">'P1'!$A$5:$M$84</definedName>
    <definedName name="Z_65A9E82B_017A_4D77_911A_794254B7A6DC_.wvu.PrintArea" localSheetId="1" hidden="1">'P2'!$A$5:$M$105</definedName>
    <definedName name="Z_65A9E82B_017A_4D77_911A_794254B7A6DC_.wvu.PrintArea" localSheetId="2" hidden="1">'P3'!$A$5:$M$237</definedName>
    <definedName name="Z_65A9E82B_017A_4D77_911A_794254B7A6DC_.wvu.PrintArea" localSheetId="3" hidden="1">'P4'!$A$5:$M$115</definedName>
    <definedName name="Z_65A9E82B_017A_4D77_911A_794254B7A6DC_.wvu.PrintArea" localSheetId="4" hidden="1">'P5'!$A$5:$M$83</definedName>
    <definedName name="Z_65A9E82B_017A_4D77_911A_794254B7A6DC_.wvu.PrintArea" localSheetId="5" hidden="1">'P6'!$A$5:$M$108</definedName>
    <definedName name="Z_65A9E82B_017A_4D77_911A_794254B7A6DC_.wvu.PrintArea" localSheetId="6" hidden="1">'P7'!$A$5:$M$114</definedName>
    <definedName name="Z_65A9E82B_017A_4D77_911A_794254B7A6DC_.wvu.PrintArea" localSheetId="7" hidden="1">'P8'!$A$5:$M$53</definedName>
    <definedName name="Z_65A9E82B_017A_4D77_911A_794254B7A6DC_.wvu.PrintTitles" localSheetId="0" hidden="1">'P1'!$9:$11</definedName>
    <definedName name="Z_65A9E82B_017A_4D77_911A_794254B7A6DC_.wvu.PrintTitles" localSheetId="1" hidden="1">'P2'!$9:$11</definedName>
    <definedName name="Z_65A9E82B_017A_4D77_911A_794254B7A6DC_.wvu.PrintTitles" localSheetId="2" hidden="1">'P3'!$9:$11</definedName>
    <definedName name="Z_65A9E82B_017A_4D77_911A_794254B7A6DC_.wvu.PrintTitles" localSheetId="3" hidden="1">'P4'!$9:$11</definedName>
    <definedName name="Z_65A9E82B_017A_4D77_911A_794254B7A6DC_.wvu.PrintTitles" localSheetId="4" hidden="1">'P5'!$8:$10</definedName>
    <definedName name="Z_65A9E82B_017A_4D77_911A_794254B7A6DC_.wvu.PrintTitles" localSheetId="5" hidden="1">'P6'!$9:$11</definedName>
    <definedName name="Z_65A9E82B_017A_4D77_911A_794254B7A6DC_.wvu.PrintTitles" localSheetId="6" hidden="1">'P7'!$9:$11</definedName>
    <definedName name="Z_65A9E82B_017A_4D77_911A_794254B7A6DC_.wvu.Rows" localSheetId="7" hidden="1">'P8'!#REF!</definedName>
    <definedName name="Z_7D2C5E84_2A5D_4DFF_AC94_AAA5DAF293E0_.wvu.PrintArea" localSheetId="0" hidden="1">'P1'!$A$5:$M$84</definedName>
    <definedName name="Z_7D2C5E84_2A5D_4DFF_AC94_AAA5DAF293E0_.wvu.PrintArea" localSheetId="1" hidden="1">'P2'!$A$5:$M$105</definedName>
    <definedName name="Z_7D2C5E84_2A5D_4DFF_AC94_AAA5DAF293E0_.wvu.PrintArea" localSheetId="2" hidden="1">'P3'!$A$5:$M$237</definedName>
    <definedName name="Z_7D2C5E84_2A5D_4DFF_AC94_AAA5DAF293E0_.wvu.PrintArea" localSheetId="3" hidden="1">'P4'!$A$5:$M$115</definedName>
    <definedName name="Z_7D2C5E84_2A5D_4DFF_AC94_AAA5DAF293E0_.wvu.PrintArea" localSheetId="4" hidden="1">'P5'!$A$5:$M$83</definedName>
    <definedName name="Z_7D2C5E84_2A5D_4DFF_AC94_AAA5DAF293E0_.wvu.PrintArea" localSheetId="5" hidden="1">'P6'!$A$5:$M$108</definedName>
    <definedName name="Z_7D2C5E84_2A5D_4DFF_AC94_AAA5DAF293E0_.wvu.PrintArea" localSheetId="6" hidden="1">'P7'!$A$5:$M$114</definedName>
    <definedName name="Z_7D2C5E84_2A5D_4DFF_AC94_AAA5DAF293E0_.wvu.PrintArea" localSheetId="7" hidden="1">'P8'!$A$5:$M$53</definedName>
    <definedName name="Z_7D2C5E84_2A5D_4DFF_AC94_AAA5DAF293E0_.wvu.PrintTitles" localSheetId="0" hidden="1">'P1'!$9:$11</definedName>
    <definedName name="Z_7D2C5E84_2A5D_4DFF_AC94_AAA5DAF293E0_.wvu.PrintTitles" localSheetId="1" hidden="1">'P2'!$9:$11</definedName>
    <definedName name="Z_7D2C5E84_2A5D_4DFF_AC94_AAA5DAF293E0_.wvu.PrintTitles" localSheetId="2" hidden="1">'P3'!$9:$11</definedName>
    <definedName name="Z_7D2C5E84_2A5D_4DFF_AC94_AAA5DAF293E0_.wvu.PrintTitles" localSheetId="3" hidden="1">'P4'!$9:$11</definedName>
    <definedName name="Z_7D2C5E84_2A5D_4DFF_AC94_AAA5DAF293E0_.wvu.PrintTitles" localSheetId="4" hidden="1">'P5'!$8:$10</definedName>
    <definedName name="Z_7D2C5E84_2A5D_4DFF_AC94_AAA5DAF293E0_.wvu.PrintTitles" localSheetId="5" hidden="1">'P6'!$9:$11</definedName>
    <definedName name="Z_7D2C5E84_2A5D_4DFF_AC94_AAA5DAF293E0_.wvu.PrintTitles" localSheetId="6" hidden="1">'P7'!$9:$11</definedName>
    <definedName name="Z_7D2C5E84_2A5D_4DFF_AC94_AAA5DAF293E0_.wvu.Rows" localSheetId="7" hidden="1">'P8'!#REF!</definedName>
    <definedName name="Z_C3677654_BFE4_4497_8838_628012D82F7B_.wvu.PrintArea" localSheetId="0" hidden="1">'P1'!$A$5:$M$84</definedName>
    <definedName name="Z_C3677654_BFE4_4497_8838_628012D82F7B_.wvu.PrintArea" localSheetId="1" hidden="1">'P2'!$A$5:$M$105</definedName>
    <definedName name="Z_C3677654_BFE4_4497_8838_628012D82F7B_.wvu.PrintArea" localSheetId="2" hidden="1">'P3'!$A$5:$M$237</definedName>
    <definedName name="Z_C3677654_BFE4_4497_8838_628012D82F7B_.wvu.PrintArea" localSheetId="3" hidden="1">'P4'!$A$5:$M$115</definedName>
    <definedName name="Z_C3677654_BFE4_4497_8838_628012D82F7B_.wvu.PrintArea" localSheetId="4" hidden="1">'P5'!$A$5:$M$83</definedName>
    <definedName name="Z_C3677654_BFE4_4497_8838_628012D82F7B_.wvu.PrintArea" localSheetId="5" hidden="1">'P6'!$A$5:$M$108</definedName>
    <definedName name="Z_C3677654_BFE4_4497_8838_628012D82F7B_.wvu.PrintArea" localSheetId="6" hidden="1">'P7'!$A$5:$M$114</definedName>
    <definedName name="Z_C3677654_BFE4_4497_8838_628012D82F7B_.wvu.PrintArea" localSheetId="7" hidden="1">'P8'!$A$5:$M$53</definedName>
    <definedName name="Z_C3677654_BFE4_4497_8838_628012D82F7B_.wvu.PrintTitles" localSheetId="0" hidden="1">'P1'!$9:$11</definedName>
    <definedName name="Z_C3677654_BFE4_4497_8838_628012D82F7B_.wvu.PrintTitles" localSheetId="1" hidden="1">'P2'!$9:$11</definedName>
    <definedName name="Z_C3677654_BFE4_4497_8838_628012D82F7B_.wvu.PrintTitles" localSheetId="2" hidden="1">'P3'!$9:$11</definedName>
    <definedName name="Z_C3677654_BFE4_4497_8838_628012D82F7B_.wvu.PrintTitles" localSheetId="3" hidden="1">'P4'!$9:$11</definedName>
    <definedName name="Z_C3677654_BFE4_4497_8838_628012D82F7B_.wvu.PrintTitles" localSheetId="4" hidden="1">'P5'!$8:$10</definedName>
    <definedName name="Z_C3677654_BFE4_4497_8838_628012D82F7B_.wvu.PrintTitles" localSheetId="5" hidden="1">'P6'!$9:$11</definedName>
    <definedName name="Z_C3677654_BFE4_4497_8838_628012D82F7B_.wvu.PrintTitles" localSheetId="6" hidden="1">'P7'!$9:$11</definedName>
    <definedName name="Z_C3677654_BFE4_4497_8838_628012D82F7B_.wvu.Rows" localSheetId="7" hidden="1">'P8'!#REF!,'P8'!#REF!</definedName>
    <definedName name="Z_E508033F_5A56_48C8_899A_7EFE9AA4EC4F_.wvu.PrintArea" localSheetId="0" hidden="1">'P1'!$A$5:$M$84</definedName>
    <definedName name="Z_E508033F_5A56_48C8_899A_7EFE9AA4EC4F_.wvu.PrintArea" localSheetId="1" hidden="1">'P2'!$A$5:$M$105</definedName>
    <definedName name="Z_E508033F_5A56_48C8_899A_7EFE9AA4EC4F_.wvu.PrintArea" localSheetId="2" hidden="1">'P3'!$A$5:$M$237</definedName>
    <definedName name="Z_E508033F_5A56_48C8_899A_7EFE9AA4EC4F_.wvu.PrintArea" localSheetId="3" hidden="1">'P4'!$A$5:$M$115</definedName>
    <definedName name="Z_E508033F_5A56_48C8_899A_7EFE9AA4EC4F_.wvu.PrintArea" localSheetId="4" hidden="1">'P5'!$A$5:$M$83</definedName>
    <definedName name="Z_E508033F_5A56_48C8_899A_7EFE9AA4EC4F_.wvu.PrintArea" localSheetId="5" hidden="1">'P6'!$A$5:$M$108</definedName>
    <definedName name="Z_E508033F_5A56_48C8_899A_7EFE9AA4EC4F_.wvu.PrintArea" localSheetId="6" hidden="1">'P7'!$A$5:$M$114</definedName>
    <definedName name="Z_E508033F_5A56_48C8_899A_7EFE9AA4EC4F_.wvu.PrintArea" localSheetId="7" hidden="1">'P8'!$A$5:$M$53</definedName>
    <definedName name="Z_E508033F_5A56_48C8_899A_7EFE9AA4EC4F_.wvu.PrintTitles" localSheetId="0" hidden="1">'P1'!$9:$11</definedName>
    <definedName name="Z_E508033F_5A56_48C8_899A_7EFE9AA4EC4F_.wvu.PrintTitles" localSheetId="1" hidden="1">'P2'!$9:$11</definedName>
    <definedName name="Z_E508033F_5A56_48C8_899A_7EFE9AA4EC4F_.wvu.PrintTitles" localSheetId="2" hidden="1">'P3'!$9:$11</definedName>
    <definedName name="Z_E508033F_5A56_48C8_899A_7EFE9AA4EC4F_.wvu.PrintTitles" localSheetId="3" hidden="1">'P4'!$9:$11</definedName>
    <definedName name="Z_E508033F_5A56_48C8_899A_7EFE9AA4EC4F_.wvu.PrintTitles" localSheetId="4" hidden="1">'P5'!$8:$10</definedName>
    <definedName name="Z_E508033F_5A56_48C8_899A_7EFE9AA4EC4F_.wvu.PrintTitles" localSheetId="5" hidden="1">'P6'!$9:$11</definedName>
    <definedName name="Z_E508033F_5A56_48C8_899A_7EFE9AA4EC4F_.wvu.PrintTitles" localSheetId="6" hidden="1">'P7'!$9:$11</definedName>
    <definedName name="Z_E508033F_5A56_48C8_899A_7EFE9AA4EC4F_.wvu.Rows" localSheetId="7" hidden="1">'P8'!#REF!</definedName>
  </definedNames>
  <calcPr calcId="191028"/>
  <customWorkbookViews>
    <customWorkbookView name="Rimantas Šavelis - Individuali peržiūra" guid="{C3677654-BFE4-4497-8838-628012D82F7B}" mergeInterval="0" personalView="1" maximized="1" xWindow="-8" yWindow="-8" windowWidth="1936" windowHeight="1056" activeSheetId="8"/>
    <customWorkbookView name="Karūžaitė Rasa - Individuali peržiūra" guid="{3605BC3D-DA08-4E24-988A-34DA5774E919}" mergeInterval="0" personalView="1" maximized="1" xWindow="-8" yWindow="-8" windowWidth="1936" windowHeight="1056" activeSheetId="7"/>
    <customWorkbookView name="Bareikytė Miglė - Individuali peržiūra" guid="{E508033F-5A56-48C8-899A-7EFE9AA4EC4F}" mergeInterval="0" personalView="1" maximized="1" xWindow="-8" yWindow="-8" windowWidth="1936" windowHeight="1056" activeSheetId="4"/>
    <customWorkbookView name="Sigitas Žvinys - Individuali peržiūra" guid="{4E9D4243-8691-4877-A6A6-DC88F9AD25FC}" mergeInterval="0" personalView="1" maximized="1" xWindow="-8" yWindow="-8" windowWidth="1936" windowHeight="1048" activeSheetId="2"/>
    <customWorkbookView name="Matkevičius Gintautas - Individuali peržiūra" guid="{39D908BC-033E-4CDB-87CE-9CC789F7C428}" mergeInterval="0" personalView="1" maximized="1" xWindow="-8" yWindow="-8" windowWidth="1696" windowHeight="1026" activeSheetId="5"/>
    <customWorkbookView name="Vytautas Kralikevičius - Individuali peržiūra" guid="{65A9E82B-017A-4D77-911A-794254B7A6DC}" mergeInterval="0" personalView="1" maximized="1" xWindow="-8" yWindow="-8" windowWidth="1696" windowHeight="1026" activeSheetId="6"/>
    <customWorkbookView name="Leišienė Janina - Individuali peržiūra" guid="{524848B6-13AA-426C-937E-E4D0F9D963E1}" mergeInterval="0" personalView="1" maximized="1" xWindow="-8" yWindow="-8" windowWidth="1696" windowHeight="1026" activeSheetId="2"/>
    <customWorkbookView name="Rusteikienė Aldona - Individuali peržiūra" guid="{511C5918-FA8C-42C0-9248-A0F117BEEAC2}" mergeInterval="0" personalView="1" maximized="1" xWindow="-8" yWindow="-8" windowWidth="1696" windowHeight="1026" activeSheetId="2"/>
    <customWorkbookView name="Žalienė Živilė - Individuali peržiūra" guid="{7D2C5E84-2A5D-4DFF-AC94-AAA5DAF293E0}" mergeInterval="0" personalView="1" maximized="1" xWindow="-8" yWindow="-8" windowWidth="1696" windowHeight="1026" activeSheetId="8"/>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6" l="1"/>
  <c r="H94" i="6"/>
  <c r="H106" i="6"/>
  <c r="H81" i="2"/>
  <c r="H82" i="2" s="1"/>
  <c r="H97" i="2"/>
  <c r="H78" i="5"/>
  <c r="H77" i="5"/>
  <c r="H75" i="5"/>
  <c r="H53" i="5"/>
  <c r="H54" i="5" s="1"/>
  <c r="H69" i="5"/>
  <c r="H70" i="5" s="1"/>
  <c r="H100" i="7"/>
  <c r="H42" i="1"/>
  <c r="H181" i="10"/>
  <c r="H34" i="1"/>
  <c r="H118" i="6"/>
  <c r="H113" i="6"/>
  <c r="H70" i="4"/>
  <c r="H50" i="4"/>
  <c r="H87" i="4"/>
  <c r="H223" i="10"/>
  <c r="H175" i="10"/>
  <c r="H156" i="10"/>
  <c r="H124" i="10"/>
  <c r="H80" i="10"/>
  <c r="H53" i="10"/>
  <c r="H70" i="1"/>
  <c r="H71" i="1" s="1"/>
  <c r="H80" i="1"/>
  <c r="H78" i="1"/>
  <c r="H229" i="10"/>
  <c r="H142" i="10"/>
  <c r="H107" i="4"/>
  <c r="H100" i="4"/>
  <c r="H101" i="4" s="1"/>
  <c r="H119" i="6"/>
  <c r="H115" i="6"/>
  <c r="H120" i="6"/>
  <c r="H117" i="6"/>
  <c r="H116" i="6"/>
  <c r="H19" i="6"/>
  <c r="H20" i="6" s="1"/>
  <c r="H21" i="6" s="1"/>
  <c r="H113" i="7"/>
  <c r="H112" i="7"/>
  <c r="H111" i="7"/>
  <c r="H110" i="7"/>
  <c r="H109" i="7"/>
  <c r="H108" i="7"/>
  <c r="H106" i="7"/>
  <c r="H58" i="7"/>
  <c r="H81" i="7"/>
  <c r="H101" i="7" s="1"/>
  <c r="H52" i="8"/>
  <c r="H51" i="8"/>
  <c r="H50" i="8"/>
  <c r="H49" i="8"/>
  <c r="H48" i="8"/>
  <c r="H47" i="8"/>
  <c r="H45" i="8"/>
  <c r="H82" i="1"/>
  <c r="H71" i="5" l="1"/>
  <c r="H43" i="1"/>
  <c r="H72" i="1" s="1"/>
  <c r="H73" i="1" s="1"/>
  <c r="H102" i="4"/>
  <c r="H81" i="10"/>
  <c r="H143" i="10"/>
  <c r="H88" i="4"/>
  <c r="H114" i="6"/>
  <c r="H107" i="6"/>
  <c r="H108" i="6" s="1"/>
  <c r="H107" i="7"/>
  <c r="H102" i="7"/>
  <c r="H103" i="7" s="1"/>
  <c r="H46" i="8"/>
  <c r="H53" i="8" s="1"/>
  <c r="H91" i="2"/>
  <c r="H92" i="2" s="1"/>
  <c r="H93" i="2" s="1"/>
  <c r="H109" i="4"/>
  <c r="H110" i="4"/>
  <c r="H111" i="4"/>
  <c r="H112" i="4"/>
  <c r="H113" i="4"/>
  <c r="H114" i="4"/>
  <c r="H51" i="4"/>
  <c r="H224" i="10"/>
  <c r="H89" i="4" l="1"/>
  <c r="H103" i="4" s="1"/>
  <c r="H108" i="4"/>
  <c r="H115" i="4" s="1"/>
  <c r="H236" i="10"/>
  <c r="H225" i="10"/>
  <c r="H226" i="10" s="1"/>
  <c r="I114" i="4" l="1"/>
  <c r="I116" i="4"/>
  <c r="I115" i="4"/>
  <c r="H72" i="5" l="1"/>
  <c r="H231" i="10"/>
  <c r="H29" i="8" l="1"/>
  <c r="H30" i="8" s="1"/>
  <c r="H31" i="8" s="1"/>
  <c r="H234" i="10"/>
  <c r="H82" i="5"/>
  <c r="H81" i="5"/>
  <c r="H80" i="5"/>
  <c r="H79" i="5"/>
  <c r="H101" i="2"/>
  <c r="H81" i="1"/>
  <c r="H235" i="10"/>
  <c r="H233" i="10"/>
  <c r="H232" i="10"/>
  <c r="H76" i="5" l="1"/>
  <c r="H230" i="10"/>
  <c r="H237" i="10" s="1"/>
  <c r="I237" i="10" s="1"/>
  <c r="I239" i="10"/>
  <c r="I238" i="10"/>
  <c r="I53" i="8" l="1"/>
  <c r="I83" i="5"/>
  <c r="I106" i="2" l="1"/>
  <c r="I88" i="1"/>
  <c r="I116" i="7"/>
  <c r="I122" i="6"/>
  <c r="H99" i="2" l="1"/>
  <c r="H100" i="2"/>
  <c r="H102" i="2"/>
  <c r="H103" i="2"/>
  <c r="H104" i="2"/>
  <c r="H98" i="2" l="1"/>
  <c r="H83" i="2"/>
  <c r="H94" i="2" s="1"/>
  <c r="I105" i="2" l="1"/>
  <c r="H105" i="2"/>
  <c r="I104" i="2" s="1"/>
  <c r="H114" i="7" l="1"/>
  <c r="I114" i="7" l="1"/>
  <c r="I115" i="7"/>
  <c r="I121" i="6" l="1"/>
  <c r="H121" i="6"/>
  <c r="H109" i="6"/>
  <c r="I120" i="6" l="1"/>
  <c r="I82" i="5"/>
  <c r="H83" i="5" l="1"/>
  <c r="I81" i="5" s="1"/>
  <c r="I52" i="8" l="1"/>
  <c r="H38" i="8"/>
  <c r="H39" i="8" l="1"/>
  <c r="H40" i="8" s="1"/>
  <c r="H41" i="8" s="1"/>
  <c r="I51" i="8" s="1"/>
  <c r="I87" i="1" l="1"/>
  <c r="H85" i="1" l="1"/>
  <c r="H84" i="1"/>
  <c r="H83" i="1"/>
  <c r="H79" i="1" l="1"/>
  <c r="H86" i="1" s="1"/>
  <c r="I86" i="1" s="1"/>
</calcChain>
</file>

<file path=xl/sharedStrings.xml><?xml version="1.0" encoding="utf-8"?>
<sst xmlns="http://schemas.openxmlformats.org/spreadsheetml/2006/main" count="2447" uniqueCount="1488">
  <si>
    <t xml:space="preserve"> </t>
  </si>
  <si>
    <t>VERSLO, ŪKININKAVIMO SĄLYGŲ BEI INVESTICIJŲ APLINKOS GERINIMO PROGRAMA (NR. 01)</t>
  </si>
  <si>
    <t>Programa</t>
  </si>
  <si>
    <t>SPP prioritetas</t>
  </si>
  <si>
    <t>SPP tikslas</t>
  </si>
  <si>
    <t>SPP uždavinys</t>
  </si>
  <si>
    <t>Priemonės kodas</t>
  </si>
  <si>
    <t>Priemonės pavadinimas</t>
  </si>
  <si>
    <t>Finansavimo šaltinis</t>
  </si>
  <si>
    <t>2025-ųjų metų asignavimų planas</t>
  </si>
  <si>
    <t>Produkto rodiklio</t>
  </si>
  <si>
    <t>Siekiamo SPP rodiklio kodas</t>
  </si>
  <si>
    <t>Atsakingas priemonės koordinatorius</t>
  </si>
  <si>
    <t>Pavadinimas</t>
  </si>
  <si>
    <t>2025-ieji metai</t>
  </si>
  <si>
    <t>Darbuotojas</t>
  </si>
  <si>
    <t>Skyrius, įstaiga</t>
  </si>
  <si>
    <t>01. VERSLO, ŪKININKAVIMO SĄLYGŲ BEI INVESTICIJŲ APLINKOS GERINIMO PROGRAMA</t>
  </si>
  <si>
    <t>I PRIORITETAS. NUOLATOS AUGANTI IR APLINKAI DRAUGIŠKA EKONOMIKA BEI EFEKTYVI SAVIVALDA</t>
  </si>
  <si>
    <t xml:space="preserve">1.1. TIKSLAS. PRITRAUKTI INVESTICIJAS IR DIDINTI VERSLO APLINKOS KONKURENCINGUMĄ </t>
  </si>
  <si>
    <t>1.1-1 UŽDAVINYS. Sudaryti palankias sąlygas vietos verslo plėtojimui, naujų verslų atsiradimui ir investicijų pritraukimui</t>
  </si>
  <si>
    <t>1.1-1-1</t>
  </si>
  <si>
    <t>Esamas ar apleistas buvusias pramonės teritorijas, kitas viešąsias erdves ar kitos paskirties teritorijas pritaikyti verslo veiklai</t>
  </si>
  <si>
    <t>SB</t>
  </si>
  <si>
    <t>Pritaikytų teritorijų skaičius, vnt.</t>
  </si>
  <si>
    <t>R-1.1-1-1</t>
  </si>
  <si>
    <t>A.Rusteikienė</t>
  </si>
  <si>
    <t>Turto skyrius</t>
  </si>
  <si>
    <t>1.1-1-1.1 (RP)</t>
  </si>
  <si>
    <t>Investicijoms tinkamų teritorijų išvystymas ir infrastruktūros įrengimas Molėtų rajono savivaldybėje (I etapas). Meistrų g.</t>
  </si>
  <si>
    <t>Išvystyta teritorija ir pritaikyta infrastruktūra, proc.</t>
  </si>
  <si>
    <t>R.Šavelis</t>
  </si>
  <si>
    <t>Statybos ir žemės ūkio skyrius</t>
  </si>
  <si>
    <t>ES</t>
  </si>
  <si>
    <t>1.1-1-1.2 (RP)</t>
  </si>
  <si>
    <t>Investicijoms tinkamų teritorijų išvystymas ir infrastruktūros įrengimas Molėtų rajono savivaldybėje (II etapas). Pakelės g.</t>
  </si>
  <si>
    <t>1.1-1-2</t>
  </si>
  <si>
    <t>Pagerinti ir užtikrinti verslui reikalingų paslaugų teikimą</t>
  </si>
  <si>
    <t>Suteiktų verslo konsultacijų skaičius per metus, vnt.</t>
  </si>
  <si>
    <t>D.Kulienė</t>
  </si>
  <si>
    <t>Turizmo ir verslo informacijos centras</t>
  </si>
  <si>
    <t>Suorganizuotų renginių/mokymų skaičius per metus, vnt.</t>
  </si>
  <si>
    <t>1.1-1-3</t>
  </si>
  <si>
    <t>Periodiškai atnaujinti ir (arba) įgyvendinti SVV plėtros programą, taikyti finansines paskatas investuotojams</t>
  </si>
  <si>
    <t>Patenkintų prašymų paramai gauti skaičius per metus, vnt.</t>
  </si>
  <si>
    <t>1.1-1-3.1</t>
  </si>
  <si>
    <t>Smulkaus ir vidutinio verslo rėmimas</t>
  </si>
  <si>
    <t>Paramą gavusių SVV subjektų skaičius, vnt.</t>
  </si>
  <si>
    <t>Ž.Žalienė</t>
  </si>
  <si>
    <t>Strateginio planavimo ir investicijų skyrius</t>
  </si>
  <si>
    <t>1.1-1-3.2</t>
  </si>
  <si>
    <t>Novatoriško ūkio ir verslo kūrimas bei plėtra, efektyviai panaudojant turizmo potencialą ir kitus vietos išteklius</t>
  </si>
  <si>
    <t>Sukurta darbo vietų, vnt.</t>
  </si>
  <si>
    <t>D.Mikelinskienė</t>
  </si>
  <si>
    <t>Molėtų r. VVG</t>
  </si>
  <si>
    <t>1.1-1-3.3</t>
  </si>
  <si>
    <t>Kaimo gyventojams skirtų pagrindinių vietos paslaugų ir susijusios infrastruktūros gerinimas</t>
  </si>
  <si>
    <t>1.1-1-3.4</t>
  </si>
  <si>
    <t>Tvarios ekonomikos, skiriant didelį dėmesį turizmo ir socialinėms paslaugoms, kūrimas</t>
  </si>
  <si>
    <t>Sukurta verslo įmonių, vnt.</t>
  </si>
  <si>
    <t>1.1-1-3.5</t>
  </si>
  <si>
    <t>Tvarus socialinis verslas</t>
  </si>
  <si>
    <t>1.1-1-3.6</t>
  </si>
  <si>
    <t>Naujų ekonominių galimybių kūrimas, skatinant kūrybiškumą, inovacijas, bei kuriant draugišką visuomenei aplinką</t>
  </si>
  <si>
    <t>Subjektai gavę paramą socialinio verslo kūrimui ar plėtrai, vnt.</t>
  </si>
  <si>
    <t>J.Leišienė</t>
  </si>
  <si>
    <t>Molėtų m. VVG</t>
  </si>
  <si>
    <t>Kt</t>
  </si>
  <si>
    <t>1.1-1-4</t>
  </si>
  <si>
    <t>Skatinti, remti, įgyvendinti viešosios ir privačios partnerystės projektus</t>
  </si>
  <si>
    <t>Įgyvendintų, paremtų projektų skaičius, vnt.</t>
  </si>
  <si>
    <t>1.1-1-5</t>
  </si>
  <si>
    <t>Vykdyti verslo komunikacijos priemones</t>
  </si>
  <si>
    <t>Įvykdytų komunikacijos priemonių skaičius per metus, vnt.</t>
  </si>
  <si>
    <t>Iš viso uždaviniui:</t>
  </si>
  <si>
    <t>1.1-2</t>
  </si>
  <si>
    <t>UŽDAVINYS. Sudaryti palankias sąlygas specialistų ruošimui ir jų pritraukimui į savivaldybę</t>
  </si>
  <si>
    <t>1.1-2-3</t>
  </si>
  <si>
    <t>Didinti užimtumą ir užtikrinti tvarią asmenų integraciją į darbo rinką</t>
  </si>
  <si>
    <t>Bedarbių skaičiaus dalis per metus, proc.</t>
  </si>
  <si>
    <t>R-1.1-2-1</t>
  </si>
  <si>
    <t>R. Kazlas</t>
  </si>
  <si>
    <t>Užimtumo tarnybos prie SADM Molėtų skyrius</t>
  </si>
  <si>
    <t>Taikomos užimtumo didinimo/integracijos į darbo rinką priemonės, vnt.</t>
  </si>
  <si>
    <t>Asmenų, kuriems taikomos užimtumo didinimo/integracijos į darbo rinką priemonės, skaičius per metus, asm.</t>
  </si>
  <si>
    <t>Įgyvendintų prevencinių priemonių, programų skaičius, vnt.</t>
  </si>
  <si>
    <t>Asmenų, vykdančių individualią veiklą, įsigijus verslo liudijimą, skaičius per metus, asm.</t>
  </si>
  <si>
    <t>1.1-2-4</t>
  </si>
  <si>
    <t>Vykdyti sistemingus tyrimus dėl žmogiškųjų išteklių poreikio darbo rinkoje</t>
  </si>
  <si>
    <t>Įvykdytų tyrimų skaičius, vnt.</t>
  </si>
  <si>
    <t>Iš viso tikslui:</t>
  </si>
  <si>
    <t>1.2. TIKSLAS. VYSTYTI PAŽANGŲ ŽEMĖS ŪKĮ IR KAIMĄ</t>
  </si>
  <si>
    <t>1.2-1 UŽDAVINYS. Gerinti ūkininkavimo sąlygas</t>
  </si>
  <si>
    <t>1.2-1-1</t>
  </si>
  <si>
    <t>Prižiūrėti, remontuoti ir rekonstruoti melioracijos ir hidrotechninių statinių infrastruktūrą</t>
  </si>
  <si>
    <t>Įvykdytų remonto ar rekonstrukcijos objektų skaičius, vnt.</t>
  </si>
  <si>
    <t>R-1.2-1-1</t>
  </si>
  <si>
    <t>Statybos ir žemės ūkio skyrius, Švietimo ir kultūros skyrius</t>
  </si>
  <si>
    <t>1.2-1-1.1</t>
  </si>
  <si>
    <t>Polderių  eksploatacija</t>
  </si>
  <si>
    <t>VB</t>
  </si>
  <si>
    <t>Polderių siurblinių eksploatacija, vnt.</t>
  </si>
  <si>
    <t>1.2-1-1.2</t>
  </si>
  <si>
    <t>Avarinių melioracijos statinių gedimų remontas (ne valstybei priklausančių)</t>
  </si>
  <si>
    <t>Pareiškimų skaičiaus, vnt.</t>
  </si>
  <si>
    <t>1.2-1-1.3</t>
  </si>
  <si>
    <t>Valstybei priklausančių melioracijos statinių remontas ir priežiūra (29 270 ha)</t>
  </si>
  <si>
    <t>Statinių priežiūra, ha</t>
  </si>
  <si>
    <t>1.2-1-1-4</t>
  </si>
  <si>
    <t>Ūkininkui A. A. ir valstybei priklausančių melioracijos sistemų rekonstravimas Čivylių, Suginčių, Toliejų kadastro vietovėse</t>
  </si>
  <si>
    <t>Suremontuota griovių, km</t>
  </si>
  <si>
    <t>Rekonstruotas plotas, ha</t>
  </si>
  <si>
    <t>Suremontuota drenažo, km</t>
  </si>
  <si>
    <t>R. Vasaravičienė,                   A. Siminkevičius</t>
  </si>
  <si>
    <t>1.2-1-1-5</t>
  </si>
  <si>
    <t>Valstybės deleguotų funkcijų vykdymas (ž. ū. valdų ir ūkininkų registras, technikos registras, pasėlių deklaravimas ir kt.)</t>
  </si>
  <si>
    <t>Registruota ir atnaujinta ž.ū. valdų, vnt.</t>
  </si>
  <si>
    <t>Įregistruota/išregistruota ūkininkų, vnt.</t>
  </si>
  <si>
    <t>Pateikta pasėlių deklaracijų, vnt.</t>
  </si>
  <si>
    <t>Įregistruota/išregistruota ž.ū. technikos, vnt.</t>
  </si>
  <si>
    <t>Atlikta tech. apžiūrų, vnt.</t>
  </si>
  <si>
    <t>1.2-1-2</t>
  </si>
  <si>
    <t>Skatinti ekologinių, netradicinių bei specializuotų žemės ūkių vystymąsi bei plėtrą</t>
  </si>
  <si>
    <t>Ekologinėje gamyboje sertifikuotų ūkių skaičius, vnt.</t>
  </si>
  <si>
    <t>Įkurtų netradicinių/specializuotų  žemės ūkių skaičius, vnt.</t>
  </si>
  <si>
    <t>1.2-1-3</t>
  </si>
  <si>
    <t>Skatinti trumpųjų maisto tiekimo grandinių, vietinio maisto sistemų (konkrečioje vietovėje gaminamų, perdirbamų ir vartojamų) atsiradimą ir plėtojimą</t>
  </si>
  <si>
    <t>Vietinio maisto sistemų skaičius, vnt.</t>
  </si>
  <si>
    <t>V. Bačiulė</t>
  </si>
  <si>
    <t>Ūkio subjektų, dalyvaujančių vietinėse maisto sistemose, skaičius, vnt.</t>
  </si>
  <si>
    <t>Taikytų rinkodaros priemonių, vietinėms maisto sistemoms, skaičius, vnt.</t>
  </si>
  <si>
    <t>1.2-1-4</t>
  </si>
  <si>
    <t>Skatinti jaunųjų ūkininkų įsikūrimą</t>
  </si>
  <si>
    <t>Skatinimo priemonių skaičius, vnt.</t>
  </si>
  <si>
    <t>R. Šavelis</t>
  </si>
  <si>
    <t>Įsikūrę jaunieji ūkininkai, asm.</t>
  </si>
  <si>
    <t>Iš viso prioritetui programoje:</t>
  </si>
  <si>
    <t xml:space="preserve">Iš viso programai: </t>
  </si>
  <si>
    <t>Finansavimo šaltiniai</t>
  </si>
  <si>
    <t>2025 m. lėšų poreikis</t>
  </si>
  <si>
    <t>SAVIVALDYBĖS BIUDŽETO LĖŠOS, IŠ VISO:</t>
  </si>
  <si>
    <t>KITI ŠALTINIAI, IŠ VISO:</t>
  </si>
  <si>
    <r>
      <rPr>
        <sz val="10"/>
        <rFont val="Times New Roman"/>
        <family val="1"/>
        <charset val="186"/>
      </rPr>
      <t>Valstybės biudžeto lėšos</t>
    </r>
    <r>
      <rPr>
        <b/>
        <sz val="10"/>
        <rFont val="Times New Roman"/>
        <family val="1"/>
        <charset val="186"/>
      </rPr>
      <t xml:space="preserve"> VB</t>
    </r>
  </si>
  <si>
    <r>
      <t xml:space="preserve">Europos Sąjungos investicijų lėšos </t>
    </r>
    <r>
      <rPr>
        <b/>
        <sz val="10"/>
        <rFont val="Times New Roman"/>
        <family val="1"/>
        <charset val="186"/>
      </rPr>
      <t>ES</t>
    </r>
  </si>
  <si>
    <r>
      <t xml:space="preserve">Skolintos lėšos </t>
    </r>
    <r>
      <rPr>
        <b/>
        <sz val="10"/>
        <rFont val="Times New Roman"/>
        <family val="1"/>
        <charset val="186"/>
      </rPr>
      <t>SL</t>
    </r>
  </si>
  <si>
    <r>
      <t xml:space="preserve">Kiti finansavimo šaltiniai </t>
    </r>
    <r>
      <rPr>
        <b/>
        <sz val="10"/>
        <rFont val="Times New Roman"/>
        <family val="1"/>
        <charset val="186"/>
      </rPr>
      <t>Kt</t>
    </r>
  </si>
  <si>
    <r>
      <t xml:space="preserve">Savivaldybės aplinkos apsaugos rėmimo programos lėšos </t>
    </r>
    <r>
      <rPr>
        <b/>
        <sz val="10"/>
        <rFont val="Times New Roman"/>
        <family val="1"/>
        <charset val="186"/>
      </rPr>
      <t>SAARP</t>
    </r>
  </si>
  <si>
    <r>
      <t xml:space="preserve">Kelių priežiūros programos lėšos </t>
    </r>
    <r>
      <rPr>
        <b/>
        <sz val="10"/>
        <rFont val="Times New Roman"/>
        <family val="1"/>
        <charset val="186"/>
      </rPr>
      <t>KPP</t>
    </r>
  </si>
  <si>
    <t>IŠ VISO:</t>
  </si>
  <si>
    <t>02. SAVIVALDYBĖS INSTITUCIJŲ IR VIEŠOJO ADMINISTRAVIMO VEIKLŲ PROGRAMA</t>
  </si>
  <si>
    <t>1.4. STIPRINTI VIETOS SAVIVALDĄ</t>
  </si>
  <si>
    <t>1.4-1 UŽDAVINYS. Įgyvendinti gerojo valdymo principus ir vykdyti efektyvią komunikaciją</t>
  </si>
  <si>
    <t>1.4-1-1</t>
  </si>
  <si>
    <t>Užtikrinti nuolatinį viešųjų ir administracinių paslaugų modernizavimą, atlikti gyventojų poreikių ir paslaugų kokybės tyrimus, apklausas</t>
  </si>
  <si>
    <t>Elektroninių paslaugų dalis per metus, nuo bendro teikiamų viešųjų ir administracinių paslaugų skaičiaus, proc.</t>
  </si>
  <si>
    <t>R-1.4-1-1</t>
  </si>
  <si>
    <t>V. Suchodumcevas</t>
  </si>
  <si>
    <t>Viešųjų ryšių ir informatikos skyrius</t>
  </si>
  <si>
    <t>Atliktų apklausų/ tyrimų skaičius, vnt.</t>
  </si>
  <si>
    <t>1.4-1-1.1</t>
  </si>
  <si>
    <t>Administracinių paslaugų elektroniniu būdu teikimas</t>
  </si>
  <si>
    <t>Teikiamų el. paslaugų dalis visose administracinėse paslaugose, proc.</t>
  </si>
  <si>
    <t>1.4-1-1.2</t>
  </si>
  <si>
    <t>Informavimo, viešųjų paslaugų teikimo ir gyventojų dalyvavimo informacinės sistemos tobulinimas</t>
  </si>
  <si>
    <t>Įdiegti interneto svetainės funkcionalumo didinimo sprendimai, vnt.</t>
  </si>
  <si>
    <t>1.4-1-1.3</t>
  </si>
  <si>
    <t>Informacinės technikos ir įrangos atnaujinimas</t>
  </si>
  <si>
    <t>Atnaujinta informacinės technikos ir įrangos, proc.</t>
  </si>
  <si>
    <t>1.4-1-1.4</t>
  </si>
  <si>
    <t>Licencijų įsigijimas/nuoma</t>
  </si>
  <si>
    <t>Nuomojama licencijų, vnt.</t>
  </si>
  <si>
    <t>1.4-1-1.5</t>
  </si>
  <si>
    <t>Tinkama kompiuterinės technikos priežiūra</t>
  </si>
  <si>
    <t>Efektyvus kompiuterinės ir organizacinės technikos eksploatavimas (prastovų skaičius), vnt.</t>
  </si>
  <si>
    <t>1.4-1-1.6</t>
  </si>
  <si>
    <t>Valdymo ir planavimo procesų optimizavimo informacinių sistemų įdiegimas ir jų palaikymas</t>
  </si>
  <si>
    <t>Įdiegtas informacinių sistemų skaičius, vnt.</t>
  </si>
  <si>
    <t>1.4-1-1.7</t>
  </si>
  <si>
    <t>Administracinės naštos mažinimas naudojant valstybės registrus</t>
  </si>
  <si>
    <t>Naudojamų valstybės registrų skaičius, vnt.</t>
  </si>
  <si>
    <t>1.4-1-1.8</t>
  </si>
  <si>
    <t>Bendros klientų aptarnavimų sistemos palaikymas</t>
  </si>
  <si>
    <t>Centralizuotų atsiskaitymų  e - sistemos palaikymas, vnt.</t>
  </si>
  <si>
    <t xml:space="preserve">E. Milinavičius   </t>
  </si>
  <si>
    <t>UAB "Molėtų Švara"</t>
  </si>
  <si>
    <t>1.4-1-1.9</t>
  </si>
  <si>
    <t>Savivaldybės tarybos efektyvios veiklos užtikrinimas</t>
  </si>
  <si>
    <t>Tarybos posėdžių skaičius, vnt.</t>
  </si>
  <si>
    <t>A. Kanapienienė</t>
  </si>
  <si>
    <t>Tarybos sekretorė</t>
  </si>
  <si>
    <t>1.4-1-1.10</t>
  </si>
  <si>
    <t>Savivaldybės kontrolės tarnybos veikla</t>
  </si>
  <si>
    <t>Auditų, tyrimų, išvadų skaičius, vnt.</t>
  </si>
  <si>
    <t>E. Putnienė</t>
  </si>
  <si>
    <t>Molėtų rajono savivaldybės kontrolės ir audito tarnyba</t>
  </si>
  <si>
    <t>1.4-1-1.11</t>
  </si>
  <si>
    <t>Savarankiškų savivaldybės funkcijų, deleguotų administracijai, vykdymas</t>
  </si>
  <si>
    <t>Funkcijų vykdymas, proc.</t>
  </si>
  <si>
    <t>S. Žvinys, R. Vidžiūnienė</t>
  </si>
  <si>
    <t>Finansinės apskaitos skyrius</t>
  </si>
  <si>
    <t>1.4-1-1.12</t>
  </si>
  <si>
    <t>Valstybės deleguotų valdymo funkcijų savivaldybei vykdymas</t>
  </si>
  <si>
    <t>1.4-1-1.13</t>
  </si>
  <si>
    <t>Savivaldybės administracijos darbo procesų analizė, darbuotojų pasitenkinimo kokybės tyrimas</t>
  </si>
  <si>
    <t>Tyrimas, ataskaita, vnt.</t>
  </si>
  <si>
    <t>Skyriaus vedėjas</t>
  </si>
  <si>
    <t>Bendrasis skyrius</t>
  </si>
  <si>
    <t>1.4-1-1.14</t>
  </si>
  <si>
    <t>Efektyvus savivaldybės finansinių įsipareigojimų valdymas</t>
  </si>
  <si>
    <t>Savalaikis palūkanų mokėjimas, paskolų ir dotacijų gražinimas, proc.</t>
  </si>
  <si>
    <t>R. Maigienė</t>
  </si>
  <si>
    <t>Finansų skyrius</t>
  </si>
  <si>
    <t>SL</t>
  </si>
  <si>
    <t>Paskolų dalies grąžinimas</t>
  </si>
  <si>
    <t>1.4-1-1.15</t>
  </si>
  <si>
    <t>Racionalus savivaldybės turimo turto naudojimas</t>
  </si>
  <si>
    <t>Nenaudojamų pastatų, patalpų ir kito turto nuoma, panauda (sutarčių sk.)</t>
  </si>
  <si>
    <t>A. Rusteikienė</t>
  </si>
  <si>
    <t>Nenaudojamo kilnojamo ir nekilnojamo turto pardavimas, vnt.</t>
  </si>
  <si>
    <t>Veikiančių ir neveikiančių kapinių žemės sklypų projektavimas ir panaudos sutarčių sudarymas, proc.</t>
  </si>
  <si>
    <t>Pastatų paskirties keitimo projektavimas, vnt.</t>
  </si>
  <si>
    <t>Vandentiekio gręžinių likvidavimas</t>
  </si>
  <si>
    <t>Savivaldybės turto saugojimas, draudimas ir priežiūra, kompl.</t>
  </si>
  <si>
    <t>Vandentiekio ir nuotekų tinklų inventorizavimas, kontrolinių geodezinių nuotraukų parengimas (bylų sk.)</t>
  </si>
  <si>
    <t>Žemės sklypų kadastriniai matavimai panaudai, vnt.</t>
  </si>
  <si>
    <t>Žemės sklypų kadastriniai matavimai nuomai ir pardavimui, vnt.</t>
  </si>
  <si>
    <t>Pastatų ir statinių kadastriniai matavimai (bylų sk.)</t>
  </si>
  <si>
    <t>Nekilnojamojo turto pirkimas (žemės sklypai, inž. statiniai), vnt.</t>
  </si>
  <si>
    <t>1.4-1-1.16</t>
  </si>
  <si>
    <t>Racionalus mero fondo naudojimas</t>
  </si>
  <si>
    <t>Įvykdymas procentais</t>
  </si>
  <si>
    <t>S. Jauneika</t>
  </si>
  <si>
    <t>Meras</t>
  </si>
  <si>
    <t>1.4-1-1.17</t>
  </si>
  <si>
    <t xml:space="preserve">Molėtų miesto plėtros ir seniūnijų tinklo optimizavimas </t>
  </si>
  <si>
    <t>Miesto bendrojo plano ir seniūnijų ribų keitimas, proc.</t>
  </si>
  <si>
    <t>1.4-1-1.18</t>
  </si>
  <si>
    <t>Strateginių trimečių veiklos planų parengimas</t>
  </si>
  <si>
    <t>Parengtas strateginis veiklos planas, vnt.</t>
  </si>
  <si>
    <t>S. Jauneika, Ž. Žalienė</t>
  </si>
  <si>
    <t>Meras, Strateginio planavimo ir investicijų skyrius</t>
  </si>
  <si>
    <t>1.4-1-1.19</t>
  </si>
  <si>
    <t>Strateginio plėtros plano stebėsena</t>
  </si>
  <si>
    <t>Parengta ataskaita, vnt.</t>
  </si>
  <si>
    <t>1.4-1-1.20</t>
  </si>
  <si>
    <t>Funkcinės zonos strategijos įgyvendinimas ir stebėsena</t>
  </si>
  <si>
    <t>1.4-1-1.21</t>
  </si>
  <si>
    <t>Kurortinės teritorijos statuso siekimo programos įgyvendinimas</t>
  </si>
  <si>
    <t>Kurortinės teritorijos statuso įteisinimas, proc.</t>
  </si>
  <si>
    <t>S. Žvinys</t>
  </si>
  <si>
    <t>Administracija</t>
  </si>
  <si>
    <t>1.4-1-2</t>
  </si>
  <si>
    <t xml:space="preserve">Didinti viešųjų finansų tvarų panaudojimą Savivaldybėje </t>
  </si>
  <si>
    <t>Dalyvaujamojo biudžeto projektams skirti pinigai iš Savivaldybės biudžeto per metus, tūkst. Eur</t>
  </si>
  <si>
    <t>V. Stundys</t>
  </si>
  <si>
    <t>Mero patarėjas</t>
  </si>
  <si>
    <t>1.4-1-2.1</t>
  </si>
  <si>
    <t>Vietos gyventojų pasiūlytų projektų įgyvendinimas pagal seniūnaitijų bendruomenių viešųjų poreikių ir iniciatyvų finansavimo iš rajono biudžeto lėšų atrankos tvarkos aprašą</t>
  </si>
  <si>
    <t>Įgyvendintų projektų skaičius, vnt.</t>
  </si>
  <si>
    <t>1.4-1-3</t>
  </si>
  <si>
    <t>Gerinti informacijos pateikimą asmenims su negalia jų pasirinktais prieinamais bendravimo būdais</t>
  </si>
  <si>
    <t>Negalią turinčių asmenų (regos, klausos, intelekto) poreikiams pritaikyti informacijos teikimo būdai, vnt.</t>
  </si>
  <si>
    <t>1.4-1-4</t>
  </si>
  <si>
    <t>Didinti viešojo sektoriaus darbuotojų kompetencijas</t>
  </si>
  <si>
    <t>1.4-1-5</t>
  </si>
  <si>
    <t>Užtikrinti informacinių technologijų kibernetinį saugumą</t>
  </si>
  <si>
    <t>Priemonių skaičius (kibernetinio saugumo mokymai, kibernetinės saugos programa ir pan.), vnt.</t>
  </si>
  <si>
    <t xml:space="preserve">V. Suchodumcevas </t>
  </si>
  <si>
    <t>1.4-1-6</t>
  </si>
  <si>
    <t>Užtikrinti kokybiškų duomenų prieinamumą, atvėrimą, sudaryti geresnes sąlygas viešojo sektoriaus institucijoms priimti duomenimis grįstus sprendimus</t>
  </si>
  <si>
    <t>Prieinamų duomenų rinkinių skaičius, vnt.</t>
  </si>
  <si>
    <t>1.4-1-7</t>
  </si>
  <si>
    <t>Vykdyti nuoseklią korupcijos prevencijos stebėseną</t>
  </si>
  <si>
    <t>Įgyvendintų korupcijos prevencijos priemonių skaičius Molėtų rajono savivaldybės institucijose, įstaigose bei įmonėse, vnt.</t>
  </si>
  <si>
    <t>S. Saugūnienė</t>
  </si>
  <si>
    <t>Vyriausioji specialistė, atsakinga už korupcijai atsparios aplinkos kūrimą</t>
  </si>
  <si>
    <t>1.4-1-8</t>
  </si>
  <si>
    <t>Įgyvendinti lygias galimybes užtikrinančias priemones</t>
  </si>
  <si>
    <t>Įgyvendintų lygių galimybių veiksmų plano priemonių skaičius, vnt.</t>
  </si>
  <si>
    <t>E. Bivainytė-Sinkevičienė</t>
  </si>
  <si>
    <t>Lygių galimybių, lyčių lygybės koordinatorius</t>
  </si>
  <si>
    <t>1.4-1-8.1 (P)</t>
  </si>
  <si>
    <t>Koordinatorių modelio išbandymas ir lyčių lygybės politikos stiprinimas</t>
  </si>
  <si>
    <t>Sukurta ir išlaikyta darbo vieta</t>
  </si>
  <si>
    <t>Administracijos darbuotojų ir vadovų kompetencijų ugdymas lygių galimybių bei lyčių lygybės srityje, darbuotojų dalyvavimas mokymuose, proc.</t>
  </si>
  <si>
    <t>1.4-1-9</t>
  </si>
  <si>
    <t>Plėtoti savivaldybės administracijos bei įstaigų tarpsektorinį ir tarptautinį bendradarbiavimą</t>
  </si>
  <si>
    <t>Pasirašytų  partnerystės, bendradarbiavimo sutarčių skaičius, vnt.</t>
  </si>
  <si>
    <t>D. Gylienė, V. Bačiulė</t>
  </si>
  <si>
    <t>Viešųjų ryšių ir informatikos skyrius, Kultūros ir švietimo skyrius</t>
  </si>
  <si>
    <t>1.4-1-10</t>
  </si>
  <si>
    <t>Stiprinti teigiamą savivaldybės įvaizdį bei komunikacijos sklaidą</t>
  </si>
  <si>
    <t>Savivaldybės išorinės komunikacijos auditorijos dydis per metus (interneto svetainės naudotojų, socialinių tinklų sekėjų, www.moletai.lt, „Facebook“, „Youtube“ ir kt. prenumeratorių skaičius)</t>
  </si>
  <si>
    <t xml:space="preserve">V. Suchodumcevas  </t>
  </si>
  <si>
    <t>Reprezentacinis video filmas, vnt.</t>
  </si>
  <si>
    <t>Informacinių kampanijų skaičius, vnt.</t>
  </si>
  <si>
    <t>Viešojo sektoriaus komunikacijos mokymų skaičius, vnt.</t>
  </si>
  <si>
    <t>Tikslinę informaciją publikavusių regiono ir respublikinių leidinių skaičius</t>
  </si>
  <si>
    <t>1.4-1-11</t>
  </si>
  <si>
    <t xml:space="preserve">Užtikrinti savivaldybės teritorinį planavimą </t>
  </si>
  <si>
    <t>Parengtų planų skaičius, vnt.</t>
  </si>
  <si>
    <t>G. Putvinskas</t>
  </si>
  <si>
    <t>Architektūros ir teritorijų planavimo skyrius</t>
  </si>
  <si>
    <t>1.4-1-11.1</t>
  </si>
  <si>
    <t>Janonio kvartalo detaliojo plano korektūra</t>
  </si>
  <si>
    <t>Parengtas planas, vnt.</t>
  </si>
  <si>
    <t>1.4-1-11.2</t>
  </si>
  <si>
    <t>Balninkų miestelio centrinės dalies bendrasis planas</t>
  </si>
  <si>
    <t>1.4-1-11.3</t>
  </si>
  <si>
    <t>Joniškio miestelio (konsiliduoti su Arnionių I, Arnionių II) bendrasis planas</t>
  </si>
  <si>
    <t>1.4-1-11.4</t>
  </si>
  <si>
    <t>Videniškių kaimo centrinės dalies bendrasis planas</t>
  </si>
  <si>
    <t>1.4-1-11.5</t>
  </si>
  <si>
    <t>Valstybinės žemės sklypų miškų vidinės miškotvarkos projektai</t>
  </si>
  <si>
    <t>Parengtas projektas, vnt.</t>
  </si>
  <si>
    <t>1.4-1-11.6</t>
  </si>
  <si>
    <t>1.4-1-11.7</t>
  </si>
  <si>
    <t>Parengtas planas, proc.</t>
  </si>
  <si>
    <t>1.4-1-11.8</t>
  </si>
  <si>
    <t>Molėtų miesto kvartalo tarp Ąžuolų ir Melioratorių gatvių detalusis planas</t>
  </si>
  <si>
    <t xml:space="preserve">Specialiųjų planų parengimas </t>
  </si>
  <si>
    <t>Parengta planų, vnt.</t>
  </si>
  <si>
    <t>1.1.</t>
  </si>
  <si>
    <t xml:space="preserve">TIKSLAS. PRITRAUKTI  INVESTICIJAS IR DIDINTI VERSLO APLINKOS KONKURENCINGUMĄ 
</t>
  </si>
  <si>
    <t>1.1-2-2</t>
  </si>
  <si>
    <t>Sukurti ir įveiklinti paskatų pritraukti potencialiems rajono aukštos kvalifikacijos darbuotojams sistemą (pvz. finansinė parama, dalinis ar bendras persikėlimo kaštų dengimas, būsto lengvatos)</t>
  </si>
  <si>
    <t>Sukurta sistema, vnt.</t>
  </si>
  <si>
    <t>G. Lasytė, V. Bačiulė, R. Tamošiūnas</t>
  </si>
  <si>
    <t>Pritrauktų aukštos kvalifikacijos darbuotojų skaičius, asm.</t>
  </si>
  <si>
    <t>Iš viso programoje prioritetui:</t>
  </si>
  <si>
    <t xml:space="preserve">03.GYVENAMOSIOS APLINKOS TVARKYMO, VIEŠŲJŲ PASLAUGŲ IR APLINKOS APSAUGOS PROGRAMA    </t>
  </si>
  <si>
    <t>III PRIORITETAS. TVARI, DARNI IR ATSPARI INFRASTRUKTŪRA</t>
  </si>
  <si>
    <t>3.1.</t>
  </si>
  <si>
    <t xml:space="preserve">TIKSLAS. SKATINTI DARNŲ, SAUGŲ IR INTEGRUOTĄ JUDUMĄ </t>
  </si>
  <si>
    <t>3.1-1 UŽDAVINYS. Atnaujinti ir išplėsti susisiekimo infrastruktūrą</t>
  </si>
  <si>
    <t>3.1-1-1</t>
  </si>
  <si>
    <t xml:space="preserve">Atnaujinti ir (arba) įrengti vietinės reikšmės gatves, kelius, privažiavimo kelius, asfaltuoti žvyrkelius </t>
  </si>
  <si>
    <t>Remontuotų ir/ar  rekonstruotų (nutiestų) kelių ir gatvių ilgis per metus, km</t>
  </si>
  <si>
    <t>R-3.1-1-1</t>
  </si>
  <si>
    <t>Statybos iš žemės ūkio skyrius</t>
  </si>
  <si>
    <t>Vietinės reikšmės kelių (gatvių) su žvyro danga ilgis, km</t>
  </si>
  <si>
    <t>3.1-1-1.1</t>
  </si>
  <si>
    <t>Vietinės reikšmės gatvių, kelių su žvyro danga profiliavimas greideriu</t>
  </si>
  <si>
    <t>KPP</t>
  </si>
  <si>
    <t>Suprofiliuotų kelių ilgis, km</t>
  </si>
  <si>
    <t>3.1-1-1.2</t>
  </si>
  <si>
    <t xml:space="preserve">Vietinės reikšmės gatvių, kelių su asfaltbetonio danga išdaužų užtaisymo darbai </t>
  </si>
  <si>
    <t>Paklota asfalto dangos, tūkst. kv.m.</t>
  </si>
  <si>
    <t>3.1-1-1.3</t>
  </si>
  <si>
    <t xml:space="preserve">Vietinės reikšmės kelių ir gatvių priežiūra žiemą </t>
  </si>
  <si>
    <t>Prižiūrimų kelių ilgis, km</t>
  </si>
  <si>
    <t>3.1-1-1.4</t>
  </si>
  <si>
    <t>Vietinės reikšmės kelių su žvyro danga remontas</t>
  </si>
  <si>
    <t>Atlikta remonto darbų, km</t>
  </si>
  <si>
    <t>3.1-1-1.5</t>
  </si>
  <si>
    <t>Kelio statinių remontas</t>
  </si>
  <si>
    <t>Suremontuota statinių, vnt.</t>
  </si>
  <si>
    <t>3.1-1-1.6</t>
  </si>
  <si>
    <t xml:space="preserve">Moletūno g. Molėtų mieste
rekonstravimas 
</t>
  </si>
  <si>
    <t>Atlikta darbų, proc.</t>
  </si>
  <si>
    <t>3.1-1-1.7</t>
  </si>
  <si>
    <t>Sporto g. Molėtų mieste kapitalinis remontas</t>
  </si>
  <si>
    <t>3.1-1-1.8</t>
  </si>
  <si>
    <t>Malūno gatvės Molėtų mieste rekonstrukcija</t>
  </si>
  <si>
    <t>3.1-1-1.9</t>
  </si>
  <si>
    <t>Parko g. Molėtų mieste kapitalinis remontas</t>
  </si>
  <si>
    <t>3.1-1-1.10</t>
  </si>
  <si>
    <t>Privažiavimo kelio prie kapinių Paduobužių k. remontas</t>
  </si>
  <si>
    <t>3.1-1-1.11</t>
  </si>
  <si>
    <t xml:space="preserve">Šilo g. ir Tujų g. Giedraičių mst. kapitalinis remontas </t>
  </si>
  <si>
    <t>Suremontuota gatvių, km</t>
  </si>
  <si>
    <t>3.1-1-1.12</t>
  </si>
  <si>
    <t>Kelio Su-78 (Alyvų g.) dalies Šakių kaime, Suginčių sen. Molėtų r. sav. kapitalinis remontas</t>
  </si>
  <si>
    <t>3.1-1-1.13</t>
  </si>
  <si>
    <t xml:space="preserve">Slyvų gatvės Molėtų mieste kapitalinis remontas </t>
  </si>
  <si>
    <t>3.1-1-1.14</t>
  </si>
  <si>
    <t xml:space="preserve">Serbentų gatvės Molėtų mieste kapitalinis remontas </t>
  </si>
  <si>
    <t>3.1-1-1.15</t>
  </si>
  <si>
    <t>Molėtų r. vietinės reikšmių kelių (gatvių) statinių kadastriniai matavimai</t>
  </si>
  <si>
    <t>Atlikta kadastrinių matavimų, km</t>
  </si>
  <si>
    <t>3.1-1-1.16</t>
  </si>
  <si>
    <t>Kelio Lk-22 Ažubaliai-Kampai-Ažušiliai dalies Ažubalių kaime, Luokesos sen. Molėtų r. sav. kapitalinis remontas</t>
  </si>
  <si>
    <t>3.1-1-1.17</t>
  </si>
  <si>
    <t>Gatvės  J-6, kuriai suteiktas Graužinių g. pavadinimas, dalies Joniškio k., Molėtų r. paprastasis remontas</t>
  </si>
  <si>
    <t>3.1-1-1.18</t>
  </si>
  <si>
    <t>Gatvės M-3, kuriai suteiktas  Liepų g. pavadinimas, Mindūnų k., Molėtų r. paprastasis remontas</t>
  </si>
  <si>
    <t>3.1-1-1.19</t>
  </si>
  <si>
    <t>Žaliosios g. Molėtų mieste kapitalinis remontas</t>
  </si>
  <si>
    <t>Parengtas projektas, kompl.</t>
  </si>
  <si>
    <t>3.1-1-1.20</t>
  </si>
  <si>
    <t>Saulutės g. Molėtų mieste kapitalinis remontas</t>
  </si>
  <si>
    <t>3.1-1-1.21</t>
  </si>
  <si>
    <t>Įvažiavimo Lp-5 prie  Liepų g. 23, 25, Molėtuose paprastasis remontas</t>
  </si>
  <si>
    <t>3.1-1-1.22</t>
  </si>
  <si>
    <t>Kelio Mn-09A dalies (link Mindūnų apžvalgos bokšto) kapitalinis remontas</t>
  </si>
  <si>
    <t>3.1-1-1.23</t>
  </si>
  <si>
    <t>Įvažiavimo prie  Liepų g. 27, 29 Molėtų mieste nauja statyba</t>
  </si>
  <si>
    <t>3.1-1-1.24</t>
  </si>
  <si>
    <t>Žiedo g. Žalvarių k., Giedraičių sen., Molėtų r. sav.  kapitalinis remontas</t>
  </si>
  <si>
    <t>Išasfaltuota kelio, km</t>
  </si>
  <si>
    <t>3.1-1-1.25</t>
  </si>
  <si>
    <t>Molėtų r. sav. kelių ir gatvių remontas</t>
  </si>
  <si>
    <t>Suremontuota kelių, km</t>
  </si>
  <si>
    <t>3.1-1-3</t>
  </si>
  <si>
    <t xml:space="preserve">Pritaikyti infrastruktūrą asmenims su negalia </t>
  </si>
  <si>
    <t>Autobusų stotelių, pritaikytų specialiųjų poreikių turintiems asmenims, skaičius, vnt.</t>
  </si>
  <si>
    <t>Šaligatvių pritaikymas asmenims su negalia (nužeminti bordiūrai, taktilinės neregių vedimo sistemos, garsinės sistemos neregiams), vnt.</t>
  </si>
  <si>
    <t>3.1-2 UŽDAVINYS. Plėtoti darnų judumą bei mobilumą Savivaldybėje</t>
  </si>
  <si>
    <t>3.1-2-1</t>
  </si>
  <si>
    <t>Įrengti ir (arba) atnaujinti dviračių takų trasas, pėsčiųjų takus užtikrinant jų tęstinumą bei junglumą</t>
  </si>
  <si>
    <t>Įrengtų ir (arba) atnaujintų dviračių, pėsčiųjų takų ilgis, km</t>
  </si>
  <si>
    <t>R-3.1-2-1</t>
  </si>
  <si>
    <t xml:space="preserve">Statybos ir ž. ū. skyrius </t>
  </si>
  <si>
    <t>3.1-2-1.1</t>
  </si>
  <si>
    <t xml:space="preserve">Valstybinės reikšmės krašto kelio Nr. 172  Raudondvaris–Giedraičiai–Molėtai ruožo nuo 52,046 iki 52,116 km, kuriam Molėtų mieste suteiktas Vilniaus gatvės pavadinimas, kapitalinis remontas </t>
  </si>
  <si>
    <t>Įrengtas takas, m</t>
  </si>
  <si>
    <t>3.1-2-1.2</t>
  </si>
  <si>
    <t>Pėsčiųjų ir dviračių tako įrengimas palei Daubos g. Molėtų mieste</t>
  </si>
  <si>
    <t>Parengtas projektas</t>
  </si>
  <si>
    <t>Įrengta takų, m</t>
  </si>
  <si>
    <t>3.1-2-1.3</t>
  </si>
  <si>
    <t xml:space="preserve">Pėsčiųjų tako įrengimas Radvilų g., Dubingių s., Molėtų r. sav. </t>
  </si>
  <si>
    <t xml:space="preserve">Parengtas projektas, vnt.   </t>
  </si>
  <si>
    <t>3.1-2-1.4</t>
  </si>
  <si>
    <t>Slėnio tako dalies įrengimas link sporto aikštynų</t>
  </si>
  <si>
    <t>3.1-2-1.5</t>
  </si>
  <si>
    <t>Valstybinės reikšmės krašto kelio Nr. 114  Molėtai-Kaltanėnai-Ignalina ruožuose nuo 0,04 iki 1,32 km ir nuo 1,44 iki 2,79 km paprastasis pėsčiųjų takų remontas</t>
  </si>
  <si>
    <t>Įrengta takų, km</t>
  </si>
  <si>
    <t>3.1-2-2</t>
  </si>
  <si>
    <t>Pritaikyti viešojo transporto materialinę bazę, infrastruktūrą ir paslaugas šiuolaikiniams poreikiams</t>
  </si>
  <si>
    <t>Įrengta, atnaujinta viešojo transporto infrastruktūra (parengtas autobusų stoties perkėlimo techninis projektas), vnt.</t>
  </si>
  <si>
    <t>G.Putvinskas</t>
  </si>
  <si>
    <t>Paskatų naudotis viešuoju transportu priemonių skaičius, vnt.</t>
  </si>
  <si>
    <t>A.Rusteikienė, A. Mickevičius</t>
  </si>
  <si>
    <t>Turto skyrius, UAB "Autobusų parkas"</t>
  </si>
  <si>
    <t>3.1-2-2.1</t>
  </si>
  <si>
    <t>Molėtų rajono savivaldybės keleivių vežimo vietinio (priemiestinio) reguliaraus susisiekimo maršrutais paslaugos teikimas</t>
  </si>
  <si>
    <t>Suteikta viešojo transporto paslauga</t>
  </si>
  <si>
    <t>3.1-2-3</t>
  </si>
  <si>
    <t>Įsigyti netaršias ir mažiau taršias viešojo transporto priemones ir pritaikyti infrastruktūrą*</t>
  </si>
  <si>
    <t>Įsigytos netaršios ir mažiau taršios viešojo transporto priemonės ir jiems pritaikyta infrastruktūra, vnt.</t>
  </si>
  <si>
    <t>A.Mickevičius</t>
  </si>
  <si>
    <t>UAB "Autobusų parkas"</t>
  </si>
  <si>
    <t>3.1-2-4</t>
  </si>
  <si>
    <t xml:space="preserve">Įrengti privataus ir viešojo ekologiškų transporto priemonių dalijimosi sistemas </t>
  </si>
  <si>
    <t>Įrengtų privataus ir viešojo ekologiškų transporto priemonių dalijimosi sistemų skaičius per SPP laikotarpį, vnt.</t>
  </si>
  <si>
    <t>3.1-2-5</t>
  </si>
  <si>
    <t xml:space="preserve">Atnaujinti, tobulinti ir (arba) diegti saugaus eismo priemones, intelektines transporto sistemas </t>
  </si>
  <si>
    <t>Įdiegtų saugaus eismo priemonių skaičius, vnt.</t>
  </si>
  <si>
    <t>3.1-2-5.1</t>
  </si>
  <si>
    <t>Pėsčiųjų perėjų apšvietimo įrengimas Molėtų miesto ir gyvenviečių gatvėse</t>
  </si>
  <si>
    <t>Įrengtas perėjų apšvietimas, vnt.</t>
  </si>
  <si>
    <t>3.1-2-5.2</t>
  </si>
  <si>
    <t xml:space="preserve">Kelio ženklų ir inžinerinių eismo saugumo priemonių priežiūros ir įrengimo darbai Molėtų miesto ir Molėtų rajono seniūnijų vietinės reikšmės keliuose ir gatvėse
</t>
  </si>
  <si>
    <t xml:space="preserve">Atnaujinta ir įrengta eismo saugumo priemonių, vnt.            </t>
  </si>
  <si>
    <t xml:space="preserve">Atnaujinta ir įrengta kelio ženklų, vnt.            </t>
  </si>
  <si>
    <t>3.1-2-5.3</t>
  </si>
  <si>
    <t>Gatvių horizontalaus ženklinimo darbai Molėtų mieste ir Molėtų rajono seniūnijose</t>
  </si>
  <si>
    <t>Atliktas horizontalus ženklinimas, kv. m.</t>
  </si>
  <si>
    <t>3.1-2-6</t>
  </si>
  <si>
    <t>Įrengti elektromobilių bei elektrinių paspirtukų įkrovimo infrastruktūrą</t>
  </si>
  <si>
    <t>Įrengtų elektromobilių, paspirtukų įkrovimo stotelių skaičius, vnt.</t>
  </si>
  <si>
    <t>3.1-2-7</t>
  </si>
  <si>
    <t>Ugdyti visuomenės judumo įpročius bei sąmoningumą</t>
  </si>
  <si>
    <t>Surengtų renginių, akcijų, iniciatyvų skaičius, vnt.</t>
  </si>
  <si>
    <t>3.2. TIKSLAS. DARNOJE SU GAMTINE APLINKA VYSTYTI EFEKTYVIĄ INŽINERINIO APRŪPINIMO INFRASTRUKTŪRĄ</t>
  </si>
  <si>
    <t>3.2-1 UŽDAVINYS. Rekonstruoti ir plėsti centralizuotą vandens tiekimo ir nuotekų tvarkymo infrastruktūrą</t>
  </si>
  <si>
    <t>3.2-1-1</t>
  </si>
  <si>
    <t>Inventorizuoti geriamo vandens tiekimo tinklus ir vandens tiekimo bei buitinių nuotekų tvarkymo infrastruktūrą</t>
  </si>
  <si>
    <t>Inventorizuotų vandens tiekimo tinklų ilgis, km</t>
  </si>
  <si>
    <t>R-3.2-1-1, R-3.2-1-2</t>
  </si>
  <si>
    <t>A. Rusteikiene, G. Maniušis</t>
  </si>
  <si>
    <t>Turto skyrius, UAB "Molėtų vanduo"</t>
  </si>
  <si>
    <t>Inventorizuotų nuotekų tvarkymo tinklų ilgis, km</t>
  </si>
  <si>
    <t xml:space="preserve">3.2-1-2 </t>
  </si>
  <si>
    <t>Įrengti naujas ir rekonstruoti esamas geriamojo vandens tiekimo, buitinių nuotekų tvarkymo ir valymo sistemas</t>
  </si>
  <si>
    <t>Vartotojų prijungtų prie geriamojo vandens tiekimo tinklų skaičius, vartotojai</t>
  </si>
  <si>
    <t>R. Pranskus, G. Maniušis</t>
  </si>
  <si>
    <t xml:space="preserve">Statybos ir ž. ū. skyrius, UAB "Molėtų vanduo" </t>
  </si>
  <si>
    <t>Rekonstruotų ir (arba) naujai įrengtų vandens kokybės gerinimo ir (arba) buitinių nuotekų valymo įrenginių skaičius, vnt.</t>
  </si>
  <si>
    <t>Vartotojų prijungtų prie nuotekų tinklų sistemos skaičius, vartotojai</t>
  </si>
  <si>
    <t>Rekonstruotų ir (arba) naujai įrengtų vandentiekio ir nuotekų tinklų ilgis, km</t>
  </si>
  <si>
    <t xml:space="preserve">3.2-1-2.1 </t>
  </si>
  <si>
    <t>Buitinių nuotekų tinklų įrengimas Malūno g., Molėtų mieste</t>
  </si>
  <si>
    <t>Įrengta nuotekų tinklų, km</t>
  </si>
  <si>
    <t>3.2-1-2.2</t>
  </si>
  <si>
    <t>Vandens tiekimo ir nuotekų tinklų plėtra Aplinkkelio g. Molėtai</t>
  </si>
  <si>
    <t>Įrengta vandentiekio tinklų, km</t>
  </si>
  <si>
    <t>3.2-1-2.3</t>
  </si>
  <si>
    <t>Vandens tiekimo tinklų rekonstrukcija Mechanizatorių g. ir Vilniaus g. Molėtų mieste</t>
  </si>
  <si>
    <t>Įrengta tinklų, km</t>
  </si>
  <si>
    <t>3.2-1-2.4</t>
  </si>
  <si>
    <t>Vandens tiekimo ir nuotekų tinklų plėtra Naujakurių g. Molėtų mieste</t>
  </si>
  <si>
    <t xml:space="preserve">3.2-1-2.5 </t>
  </si>
  <si>
    <t>Molėtų miesto nuotekų valymo įrenginių rekonstravimas</t>
  </si>
  <si>
    <t>Atlikta darbų,  proc.</t>
  </si>
  <si>
    <t>Parengtas tech. projektas</t>
  </si>
  <si>
    <t>3.2-1-2.6</t>
  </si>
  <si>
    <t>Vandentiekio tinklų įrengimas Sporto g. Molėtai</t>
  </si>
  <si>
    <t>3.2-1-2.7</t>
  </si>
  <si>
    <t>Alantos gimnazijos Suginčių padalinio nuotekų valymo įrenginių statyba</t>
  </si>
  <si>
    <t xml:space="preserve">3.2-1-2.8 </t>
  </si>
  <si>
    <t>Vandens tiekimo ir nuotekų tinklų plėtra ir remontas Molėtų r. sav. </t>
  </si>
  <si>
    <t>Įrengta-suremontuota vandentiekio tinklų, km</t>
  </si>
  <si>
    <t>Įrengta - suremontuota nuotekų tinklų, km</t>
  </si>
  <si>
    <t xml:space="preserve">3.2-1-2.9 </t>
  </si>
  <si>
    <t>Atnaujinta įrenginių, vnt.</t>
  </si>
  <si>
    <t>3.2-1-2.10</t>
  </si>
  <si>
    <t>Vandentiekio tinklų plėtra Alantos ir Naujasodžio gyv., Molėtų r.</t>
  </si>
  <si>
    <t xml:space="preserve">3.2-1-2.11 </t>
  </si>
  <si>
    <t>Nuotekų tinklų plėtra, renovacija, siurblinių rekonstrukcija Alantos mstl., Molėtų r.</t>
  </si>
  <si>
    <t>3.2-1-2.12</t>
  </si>
  <si>
    <t>Nuotekų tinklų plėtra Sodėnų g, Bajorų g., Molėtuose</t>
  </si>
  <si>
    <t>3.2-1-2.13</t>
  </si>
  <si>
    <t>Nuotekų valyklų rekostrukcija Arnionių k., Bijutiškių k., Giedraičiuose, Molėtų r. sav.</t>
  </si>
  <si>
    <t>3.2-1-2.14</t>
  </si>
  <si>
    <t>Vandentiekio ir nuotekų tinklų išpirkimas iš fizinių ir juridinių asmenų</t>
  </si>
  <si>
    <t>Išpirkta tinklų, km</t>
  </si>
  <si>
    <t>3.2-1-2.15</t>
  </si>
  <si>
    <t>Parama gyventojų buitinių nuotekų valymo įrenginių įrengimui</t>
  </si>
  <si>
    <t>Suteiktos paramos, vnt.</t>
  </si>
  <si>
    <t>I. Jurčenko</t>
  </si>
  <si>
    <t>3.2-1-2.16</t>
  </si>
  <si>
    <t>Inžinerinių tinklų (nuotekų, vandentiekio, šilumos tinklų, paviršinio vandens nuotekų) sanitarinių zonų nustatymas</t>
  </si>
  <si>
    <t>Nustatytos sanitarinės zonos, km</t>
  </si>
  <si>
    <t>R.Grainys, G.Maniušis</t>
  </si>
  <si>
    <t>UAB "Šilumos tinklai", UAB "Molėtų vanduo"</t>
  </si>
  <si>
    <t>3.2-1-3</t>
  </si>
  <si>
    <t>Įrengti naujas ir rekonstruoti esamas paviršinių nuotekų surinkimo ir valymo sistemas</t>
  </si>
  <si>
    <t>Rekonstruotų ir (arba) naujai įrengtų paviršinių nuotekų tinklų ilgis, km</t>
  </si>
  <si>
    <t>G.Maniušis</t>
  </si>
  <si>
    <t>UAB "Molėtų vanduo"</t>
  </si>
  <si>
    <t>Atnaujintų ir (arba) naujai įrengtų paviršinių nuotekų valymo įrenginių skaičius, vnt.</t>
  </si>
  <si>
    <t>3.2-1-4 (RP)</t>
  </si>
  <si>
    <t>Centralizuotų geriamojo vandens tiekimo ir nuotekų surinkimo tinklų plėtra Molėtų rajone</t>
  </si>
  <si>
    <t>3.2-1-5 (P)</t>
  </si>
  <si>
    <t xml:space="preserve">Nuotolinio nuskaitymo vandens tiekimo apskaitos sistemos sukūrimas Molėtų mieste </t>
  </si>
  <si>
    <t>Vandens tiekimo apskaitos sistemos sukūrimas, vnt.</t>
  </si>
  <si>
    <t>3.2-2 UŽDAVINYS. Paskatinti energijos taupymą, atsinaujinančių ir alternatyvių energijos išteklių naudojimą</t>
  </si>
  <si>
    <t>3.2-2-1</t>
  </si>
  <si>
    <t>Modernizuoti viešuosius bei daugiabučių gyvenamųjų namų pastatus, siekiant efektyvinti šilumos energijos suvartojimą</t>
  </si>
  <si>
    <t>Modernizuotų viešųjų pastatų skaičius, vnt.</t>
  </si>
  <si>
    <t>R-3.2-2-1</t>
  </si>
  <si>
    <t>R.Pranskus</t>
  </si>
  <si>
    <t>Statybos ir ž.ū. skyrius, UAB "Molėtų švara"</t>
  </si>
  <si>
    <t>Modernizuotų daugiabučių gyvenamųjų namų skaičius, vnt.</t>
  </si>
  <si>
    <t>3.2-2-1.1</t>
  </si>
  <si>
    <t>Daugiabučių namų atnaujinimas (modernizavimas)</t>
  </si>
  <si>
    <t>Atnaujinta namų, vnt.</t>
  </si>
  <si>
    <t>R. Pranskus, E. Milinavičius</t>
  </si>
  <si>
    <t xml:space="preserve">Statybos ir ž. ū. skyrius, UAB "Molėtų švara" </t>
  </si>
  <si>
    <t>3.2-2-1.2</t>
  </si>
  <si>
    <t>Administracinio pastato, esančio Vilniaus g. 44 Molėtuose atnaujinimas (modernizavimas)</t>
  </si>
  <si>
    <t>Atlikta modernizavimo darbų,  proc.</t>
  </si>
  <si>
    <t>R. Pranskus, G. Putvinskas</t>
  </si>
  <si>
    <t xml:space="preserve">Statybos ir ž. ū. skyrius, Architektūros ir teritorijų planavimo  skyrius </t>
  </si>
  <si>
    <t>Atlikta remonto darbų, proc.</t>
  </si>
  <si>
    <t>3.2-2-1.3 (RP)</t>
  </si>
  <si>
    <t>Bendradarbystės centras Molėtuose</t>
  </si>
  <si>
    <t>Projektiniai sprendiniai ir projekto parengimas, komplektas</t>
  </si>
  <si>
    <t>G.Putvinskas, R.Šavelis</t>
  </si>
  <si>
    <t xml:space="preserve">Statybos ir ž. ū. skyrius, Architektūros ir teritorijų planavimo skyrius </t>
  </si>
  <si>
    <t>Pastato rekonstravimas, proc.</t>
  </si>
  <si>
    <t>3.2-2-2</t>
  </si>
  <si>
    <t>Modernizuoti šilumos ūkį, jį pritaikant atsinaujinančių ar alternatyvių išteklių naudojimui bei plėtrai</t>
  </si>
  <si>
    <t>Atnaujintų ir (arba) naujai įrengtų šilumos tinklų ilgis, km</t>
  </si>
  <si>
    <t>R. Grainys</t>
  </si>
  <si>
    <t>UAB Molėtų šiluma</t>
  </si>
  <si>
    <t>3.2-2-2.1</t>
  </si>
  <si>
    <t>Alantos gimnazijos katilinės atnaujinimas</t>
  </si>
  <si>
    <t>Įrengtas granulinis katilas, vnt.</t>
  </si>
  <si>
    <t>Statybos ir ž.ū. skyrius</t>
  </si>
  <si>
    <t>3.2-2-2.2</t>
  </si>
  <si>
    <t>Inturkės seniūnijos pastato katilinės atnaujinimas</t>
  </si>
  <si>
    <t>3.2-2-3</t>
  </si>
  <si>
    <t>Atnaujinti ir (arba) plėsti gatvių, kelių, viešųjų teritorijų apšvietimą, diegiant energiją taupančias priemones</t>
  </si>
  <si>
    <t>Atnaujintų ir (arba) naujai įrengtų LED šviestuvų dalis, proc.</t>
  </si>
  <si>
    <t xml:space="preserve">Atnaujintų ir (arba) naujai įrengtų LED šviestuvų skaičius, vnt.
</t>
  </si>
  <si>
    <t>3.2-2-4</t>
  </si>
  <si>
    <t>Įgyvendinti tvaraus energijos vartojimo informacijos sklaidos priemones</t>
  </si>
  <si>
    <t>Įgyvendintų informacijos sklaidos, viešinimo priemonių skaičius per metus, vnt.</t>
  </si>
  <si>
    <t>3.2-2-5</t>
  </si>
  <si>
    <t xml:space="preserve">Fotovoltinių elektrinių įrengimas prie savivaldybės viešųjų pastatų </t>
  </si>
  <si>
    <t>Įrengta elektrinių, vnt.</t>
  </si>
  <si>
    <t>K.Grainys</t>
  </si>
  <si>
    <t>3.3.</t>
  </si>
  <si>
    <t xml:space="preserve">TIKSLAS. UŽTIKRINTI BEI VYSTYTI PATRAUKLIĄ IR ŠVARIĄ APLINKĄ </t>
  </si>
  <si>
    <t xml:space="preserve">3.3-1 UŽDAVINYS. Tobulinti atliekų tvarkymo sistemą </t>
  </si>
  <si>
    <t>3.3-1-1</t>
  </si>
  <si>
    <t>Taikant žiedinės ekonomikos principus modernizuoti atliekų tvarkymo sistemą, tobulinti ir plėsti atliekų tvarkymo infrastruktūrą</t>
  </si>
  <si>
    <t>R-3.3-1-1</t>
  </si>
  <si>
    <t>I.Jurčenko</t>
  </si>
  <si>
    <t>Statybos ir ž.ū. skyrius, UAB Molėtų švara</t>
  </si>
  <si>
    <t>3.3-1-1.1 (RP)</t>
  </si>
  <si>
    <t>Didelių gabaritų atliekų surinkimo aikštelių su dalijimosi stotele įrengimas Molėtų rajono savivaldybėje</t>
  </si>
  <si>
    <t>Įrengta aikštelių, vnt.</t>
  </si>
  <si>
    <t>3.3-1-1.2 (RP)</t>
  </si>
  <si>
    <t>Didelių gabaritų atliekų surinkimo aikštelės plėtra ir dalijimosi stotelės atnaujinimas Molėtų mieste</t>
  </si>
  <si>
    <t>3.3-1-1.3</t>
  </si>
  <si>
    <t>Antrinių žaliavų konteineriai individualioms valdoms</t>
  </si>
  <si>
    <t xml:space="preserve">Įsigyta konteinerių, komplektai </t>
  </si>
  <si>
    <t>3.3-1-1.4</t>
  </si>
  <si>
    <t>Maisto, virtuvės atliekų konteineriai individualioms valdoms</t>
  </si>
  <si>
    <t>Įsigyta konteinerių, vnt.</t>
  </si>
  <si>
    <t>3.3-1-2</t>
  </si>
  <si>
    <t>Įgyvendinti Savivaldybės atliekų prevencijos ir tvarkymo planą</t>
  </si>
  <si>
    <t>Įgyvendintas planas, proc.
PR-3.3-1-2-2 Sąvartynuose šalinamų komunalinių atliekų dalis per SPP laikotarpį (proc.)
PR-3.3-1-2-3 Atliekų susidarymo vietoje sutvarkytų biologinių atliekų ir rūšiuojamuoju būdu surinktų komunalinių atliekų kiekis per SPP laikotarpį (proc.)</t>
  </si>
  <si>
    <t>3.3-1-3</t>
  </si>
  <si>
    <t xml:space="preserve">Skatinti gyventojų, organizacijų, įstaigų ir įmonių supratimą apie žiedinę ekonomiką, didinti sąmoningumą gyventi ekologiškai ir tvariai </t>
  </si>
  <si>
    <t>Suorganizuotų renginių skaičius, vnt.</t>
  </si>
  <si>
    <t>3.3-1-3.1</t>
  </si>
  <si>
    <t>Visuomenės švietimo ir informavimo atliekų tvarkymo klausimais programų įgyvendinimas</t>
  </si>
  <si>
    <t>SAARP</t>
  </si>
  <si>
    <t>Įgyvendintos programos, vnt.</t>
  </si>
  <si>
    <t>3.3-2 UŽDAVINYS. Puoselėti patrauklų Savivaldybės kraštovaizdį ir mažinti aplinkos užterštumą</t>
  </si>
  <si>
    <t>3.3-2-1</t>
  </si>
  <si>
    <t>Vykdyti aplinkos kokybės stebėseną (monitoringo programos įgyvendinimas: aplinkos oro, paviršinio vandens, maudyklų vandens, gyvosios gamtos, dirvožemio monitoringas)</t>
  </si>
  <si>
    <t xml:space="preserve">Vykdytų stebėsenos aplinkos komponentų skaičius, vnt.
</t>
  </si>
  <si>
    <t>R-3.3-2-1</t>
  </si>
  <si>
    <t>Savivaldybės monitoringo programoje numatytų stebėjimo/matavimų vietų skaičius, vnt.</t>
  </si>
  <si>
    <t>3.3-2-2</t>
  </si>
  <si>
    <t>Inventorizuoti, tvarkyti, išplėtoti apsaugines funkcijas atliekančius želdynus ir jų sistemas</t>
  </si>
  <si>
    <t>Inventorizuotų želdynų, želdinių plotas, ha</t>
  </si>
  <si>
    <t>Sutvarkytų ir (arba) naujai įrengtų želdynų plotas (ha) per metus</t>
  </si>
  <si>
    <t>3.3-2-2.1</t>
  </si>
  <si>
    <t xml:space="preserve">Naujų želdinių veisimas, medžių ir krūmų genėjimo, pavojų keliančių ir sergančių medžių šalinimo darbai </t>
  </si>
  <si>
    <t>3.3-2-2.2</t>
  </si>
  <si>
    <t>Molėtų rajono savivaldybės želdynų ir želdinių inventorizacija</t>
  </si>
  <si>
    <t xml:space="preserve">Atlikta inventorizacija seniūnijose, kompl.  </t>
  </si>
  <si>
    <t>3.3-2-3</t>
  </si>
  <si>
    <t>Mažinti taršą išvalant ir sutvarkant užterštas teritorijas</t>
  </si>
  <si>
    <t>Nugriauti bešeimininkiai pastatai ir sutvarkytos teritorijos, vnt.</t>
  </si>
  <si>
    <t>3.3-2-3.1</t>
  </si>
  <si>
    <t xml:space="preserve">Bešeimininkių pastatų likvidavimas, netinkamų naudoti statinių griovimas </t>
  </si>
  <si>
    <t>Likviduotų bešeimininkių pastatų skaičius, vnt.</t>
  </si>
  <si>
    <t>3.3-2-3.2</t>
  </si>
  <si>
    <t>Asbesto turinčių gaminių atliekų surinkimas</t>
  </si>
  <si>
    <t>Surinkta atliekų, tonų</t>
  </si>
  <si>
    <t>3.3-2-3.3</t>
  </si>
  <si>
    <t>Bešeimininkių padangų surinkimas</t>
  </si>
  <si>
    <t>Surinkta padangų, tonų</t>
  </si>
  <si>
    <t>3.3-2-3.4</t>
  </si>
  <si>
    <t>Atliekų, kurių turėtojų neįmanoma nustatyti, tvarkymo priemonės</t>
  </si>
  <si>
    <t>3.3-2-4</t>
  </si>
  <si>
    <t>Valyti užterštus vandens telkinius bei gerinti jų vandens kokybę, diegti prevencines priemones</t>
  </si>
  <si>
    <t>Išvalytų, prižiūrėtų po išvalymo vandens telkinių plotas (ha)</t>
  </si>
  <si>
    <t>3.3-2-5</t>
  </si>
  <si>
    <t>Pagal poreikį naikinti invazines augalų ir gyvūnų rūšis</t>
  </si>
  <si>
    <t>Sutvarkyta teritorijų, ha</t>
  </si>
  <si>
    <t>3.3-2-6</t>
  </si>
  <si>
    <t>Taikyti prevencines priemones dėl bešeimininkių gyvūnų skaičiaus mažinimo</t>
  </si>
  <si>
    <t>Taikytų priemonių skaičius per metus, vnt.</t>
  </si>
  <si>
    <t>3.3-2-6.1</t>
  </si>
  <si>
    <t>Beglobių ir bešeimininkių gyvūnų priežiūra</t>
  </si>
  <si>
    <t>Finansuojama programa, kompl.</t>
  </si>
  <si>
    <t>3.3-2-7</t>
  </si>
  <si>
    <t>Medžiojamųjų gyvūnų daromos žalos prevencinės priemonės</t>
  </si>
  <si>
    <t>Įgyvendinta priemonių, vnt.</t>
  </si>
  <si>
    <t>3.4. TIKSLAS. KURTI SAUGIĄ APLINKĄ</t>
  </si>
  <si>
    <t>3.4-1 UŽDAVINYS. Įgyvendinti priemones, didinančias gyventojų saugumą</t>
  </si>
  <si>
    <t>3.4-1-3</t>
  </si>
  <si>
    <t>Organizuoti priešgaisrinių vandens telkinių priežiūrą ir užtikrinti kitas gaisrui gesinti būtinas priemones</t>
  </si>
  <si>
    <t>Naujai įrengtų, atnaujintų ir prižiūrimų privažiavimų/kieto pagrindo aikštelių prie priešgaisrinių vandens telkinių skaičius, vnt.</t>
  </si>
  <si>
    <t>R-3.4-1-1</t>
  </si>
  <si>
    <t>3.4-1-4 (P)</t>
  </si>
  <si>
    <t>Įrengta priedangų, vnt.</t>
  </si>
  <si>
    <t>R.Šavelis, D.Židonis</t>
  </si>
  <si>
    <t>Statybos ir žemės ūkio skyrius, savivaldybės parengties pareigūno funkcijas atliekantis patarėjas</t>
  </si>
  <si>
    <t>3.4-2 UŽDAVINYS. Užtikrinti viešosios infrastruktūros priežiūrą bei pagerinti viešąsias erdves</t>
  </si>
  <si>
    <t>3.4-2-3</t>
  </si>
  <si>
    <t>Atnaujinti ir sutvarkyti viešąsias erdves, jas pritaikant gyventojų poreikiams, rekreacijai</t>
  </si>
  <si>
    <t>Įrengtų viešųjų erdvių skaičius, vnt.</t>
  </si>
  <si>
    <t>R-3.4-2-1</t>
  </si>
  <si>
    <t>R. Šavelis, G. Putvinskas</t>
  </si>
  <si>
    <t>Statybos ir žemės ūkio skyrius, Architektūros ir teritorijų planavimo skyrius</t>
  </si>
  <si>
    <t>3.4-2-3-1</t>
  </si>
  <si>
    <t>Saulės laikrodžio Pušyno gatvėje įrengimas</t>
  </si>
  <si>
    <t>3.4-2-3-2</t>
  </si>
  <si>
    <t xml:space="preserve">Alantos miestelio Sodo alėjos gatvės šaligatvio ir tako remontas </t>
  </si>
  <si>
    <t>Atlikta darbų, m</t>
  </si>
  <si>
    <t>3.4-2-3-3</t>
  </si>
  <si>
    <t>Alantos miestelio centrinio skvero įrengimas</t>
  </si>
  <si>
    <t>3.4-2-3-4 (RP)</t>
  </si>
  <si>
    <t>Jurkiškio pažintinio tako pritaikymas lankymui (Privažiavimo kelio ir stovėjimo aikštelės įrengimas)</t>
  </si>
  <si>
    <t>3.4-2-3-5 (RP)</t>
  </si>
  <si>
    <t>Asvejos ežero pritaikymas lankymui</t>
  </si>
  <si>
    <t>3.4-2-3-6 (RP)</t>
  </si>
  <si>
    <t>Kulionių etnografinės sodybos pritaikymas lankymui</t>
  </si>
  <si>
    <t>3.4-2-3-7</t>
  </si>
  <si>
    <t xml:space="preserve">Vandens paėmimo kolonėlių įrengimas viešose vietose </t>
  </si>
  <si>
    <t xml:space="preserve">Įrengta kolonėlių, vnt. </t>
  </si>
  <si>
    <t>3.4-2-3-8</t>
  </si>
  <si>
    <t xml:space="preserve">Universalios aikštelės kupolo įrengimas </t>
  </si>
  <si>
    <t>Statybos darbai, proc.</t>
  </si>
  <si>
    <t>3.4-2-3-9</t>
  </si>
  <si>
    <t>Viešosios infrastruktūros plėtra Molėtų mieste nuo Vilniaus g. iki Moletūno g.</t>
  </si>
  <si>
    <t>3.4-2-3-10</t>
  </si>
  <si>
    <t>Baltadvario piliavietės pažintinio tako įrengimas</t>
  </si>
  <si>
    <t>3.4-2-3-11</t>
  </si>
  <si>
    <t xml:space="preserve">Parkavimo aikštelių įrengimas prie lankytinų objektų </t>
  </si>
  <si>
    <t>3.4-2-3-12</t>
  </si>
  <si>
    <t>Piliakalnių tvarkymo darbai</t>
  </si>
  <si>
    <t>Sutvarkyta piliakalnių, vnt.</t>
  </si>
  <si>
    <t>3.4-2-3-13</t>
  </si>
  <si>
    <t>Automobilių stovėjimo aikštelės prie Liepų gatvės 1 namo Molėtų mieste paprastasis remontas</t>
  </si>
  <si>
    <t xml:space="preserve">Sutvarkytų objektų skaičius, vnt. </t>
  </si>
  <si>
    <t>3.4-2-3-14</t>
  </si>
  <si>
    <t>Miesto ir seniūnijų šaligatvių ir visuomenines paskirties automobilių stovėjimo aikštelių priežiūra</t>
  </si>
  <si>
    <t>Tvarkoma teritorija, 100 kv.m</t>
  </si>
  <si>
    <t>K. Grainys</t>
  </si>
  <si>
    <t>3.4-2-3-15</t>
  </si>
  <si>
    <t>Žaliųjų zonų priežiūra ir kiti komunaliniai darbai</t>
  </si>
  <si>
    <t>Prižiūrimi vejų ir žolynų plotai, ha</t>
  </si>
  <si>
    <t>3.4-2-3-16</t>
  </si>
  <si>
    <t xml:space="preserve">Viešųjų erdvių ir gatvių apšvietimo, lietaus nuotekų tinklų priežiūra </t>
  </si>
  <si>
    <t>Prižiūrima šviestuvų, vnt.</t>
  </si>
  <si>
    <t>3.4-2-3-17</t>
  </si>
  <si>
    <t>Kolumbariumų įrengimas Molėtų rajono kapinėse</t>
  </si>
  <si>
    <t>Įrengta kolumbariumų, kompl.</t>
  </si>
  <si>
    <t>G. Putvinskas, R. Pranskus</t>
  </si>
  <si>
    <t>3.4-2-3-18</t>
  </si>
  <si>
    <t>Molėtų miesto ir seniūnijų kapinių priežiūra</t>
  </si>
  <si>
    <t>Prižiūrimų kapinių plotas, ha</t>
  </si>
  <si>
    <t>3.4-2-3-19</t>
  </si>
  <si>
    <t>Sanitarinių konteinerių (WC) viešose vietose įrengimas</t>
  </si>
  <si>
    <t>Įrengta konteinerių, vnt.</t>
  </si>
  <si>
    <t>R. Pranskus</t>
  </si>
  <si>
    <t>3.4-2-3-20</t>
  </si>
  <si>
    <t>Videniškių kapinių plėtra</t>
  </si>
  <si>
    <t>R.Pranskus, G.Putvinskas</t>
  </si>
  <si>
    <t>3.4-2-3-21</t>
  </si>
  <si>
    <t>Joniškio kapinių plėtra</t>
  </si>
  <si>
    <t>Atlikta darbų proc.</t>
  </si>
  <si>
    <t>3.4-2-3-22</t>
  </si>
  <si>
    <t>Inturkės kapinių plėtra</t>
  </si>
  <si>
    <t>3.4-2-3-23</t>
  </si>
  <si>
    <t>Melioratorių gatvės kvartalo Molėtų mieste inžinierinės infrastruktūros ir gerbūvio sutvarkymas</t>
  </si>
  <si>
    <t>3.4-2-3-24</t>
  </si>
  <si>
    <t>Ažubalių gatvės kvartalo Molėtų mieste inžinerinės infrastruktūros ir gerbūvio sutvarkymas</t>
  </si>
  <si>
    <t>Sutvarkyta teritorija, ha</t>
  </si>
  <si>
    <t>3.4-2-3-25</t>
  </si>
  <si>
    <t>Automobilių stovėjimo aikštelės prie Vilniaus gatvės 51 ir 49 namų Molėtų mieste paprastasis remontas</t>
  </si>
  <si>
    <t>3.4-2-3-26</t>
  </si>
  <si>
    <t>Giedraičių kapinių takų pritaikymas žmonėms turintiems judėjimo negalią</t>
  </si>
  <si>
    <t>Iš viso prioritetui:</t>
  </si>
  <si>
    <t>Iš viso programai:</t>
  </si>
  <si>
    <r>
      <rPr>
        <sz val="10"/>
        <rFont val="Times New Roman"/>
        <family val="1"/>
      </rPr>
      <t>Valstybės biudžeto lėšos</t>
    </r>
    <r>
      <rPr>
        <b/>
        <sz val="10"/>
        <rFont val="Times New Roman"/>
        <family val="1"/>
      </rPr>
      <t xml:space="preserve"> VB</t>
    </r>
  </si>
  <si>
    <r>
      <t xml:space="preserve">Europos Sąjungos investicijų lėšos </t>
    </r>
    <r>
      <rPr>
        <b/>
        <sz val="10"/>
        <rFont val="Times New Roman"/>
        <family val="1"/>
      </rPr>
      <t>ES</t>
    </r>
  </si>
  <si>
    <r>
      <t xml:space="preserve">Skolintos lėšos </t>
    </r>
    <r>
      <rPr>
        <b/>
        <sz val="10"/>
        <rFont val="Times New Roman"/>
        <family val="1"/>
      </rPr>
      <t>SL</t>
    </r>
  </si>
  <si>
    <r>
      <t xml:space="preserve">Kiti finansavimo šaltiniai </t>
    </r>
    <r>
      <rPr>
        <b/>
        <sz val="10"/>
        <rFont val="Times New Roman"/>
        <family val="1"/>
      </rPr>
      <t>Kt</t>
    </r>
  </si>
  <si>
    <r>
      <t xml:space="preserve">Savivaldybės aplinkos apsaugos rėmimo programos lėšos </t>
    </r>
    <r>
      <rPr>
        <b/>
        <sz val="10"/>
        <rFont val="Times New Roman"/>
        <family val="1"/>
      </rPr>
      <t>SAARP</t>
    </r>
  </si>
  <si>
    <r>
      <t xml:space="preserve">Kelių priežiūros programos lėšos </t>
    </r>
    <r>
      <rPr>
        <b/>
        <sz val="10"/>
        <rFont val="Times New Roman"/>
        <family val="1"/>
      </rPr>
      <t>KPP</t>
    </r>
  </si>
  <si>
    <t xml:space="preserve">SPP prioritetas </t>
  </si>
  <si>
    <t>Atsakingas darbuotojas</t>
  </si>
  <si>
    <t>04.DALYVAVIMO DEMOKRATIJOS, BENDRUOMENIŠKUMO SKATINIMO, GYVENTOJŲ SVEIKATINIMO IR JŲ SAUGUMO UŽTIKRINIMO PROGRAMA</t>
  </si>
  <si>
    <t>II PRIORITETAS. INTEGRUOTA, ĮTRAUKI, KOKYBIŠKA SOCIALINĖ IR KULTŪRINĖ APLINKA</t>
  </si>
  <si>
    <t xml:space="preserve"> 2.4. TIKSLAS. STIPRINTI GYVENTOJŲ SVEIKATĄ IR SKATINTI FIZINĮ AKTYVUMĄ</t>
  </si>
  <si>
    <t>2.4-1 UŽDAVINYS. Užtikrinti kokybišką ir efektyvią sveikatos priežiūrą</t>
  </si>
  <si>
    <t>2.4-1-1</t>
  </si>
  <si>
    <t>Atnaujinti, plėsti ir (arba) pagal poreikį optimizuoti sveikatos priežiūros įstaigų, kitų su sveikata susijusių biudžetinių įstaigų infrastruktūrą, materialinę ir informacinių technologijų bazes</t>
  </si>
  <si>
    <t>Sveikatos priežiūros įstaigų, kuriose atnaujinta ir (arba) optimizuota infrastruktūra, skaičius, vnt.</t>
  </si>
  <si>
    <t>R-2.4-1-1</t>
  </si>
  <si>
    <t xml:space="preserve">G. Lasytė      </t>
  </si>
  <si>
    <t>Sveikatos priežiūros įstaigų, kuriose atnaujinta ir (arba) išplėsta medicininė įranga ir materialinė bazė, informacinės technologijos, skaičius, vnt.</t>
  </si>
  <si>
    <t>2.4-1-1.1 (P)</t>
  </si>
  <si>
    <t>Sveikatos centro sudėtyje teikiamų sveikatos priežiūros paslaugų infrastruktūros modernizavimas</t>
  </si>
  <si>
    <t>Modernizuota sveikatos priežiūros paslaugų infrastruktūra</t>
  </si>
  <si>
    <t>2.4-1-1.2</t>
  </si>
  <si>
    <t xml:space="preserve">Reabilitacijos paslaugų plėtra Molėtų rajono sveikatos centre </t>
  </si>
  <si>
    <t xml:space="preserve">Vertikalaus baseino įrengimas, proc. </t>
  </si>
  <si>
    <t>2.4-1-2</t>
  </si>
  <si>
    <t>Stiprinti ir plėsti sveikatos priežiūros įstaigų teikiamas paslaugas bei didinti atsparumą sukrėtimams</t>
  </si>
  <si>
    <t>Naujai teikiamų sveikatos priežiūros paslaugų skaičius, vnt.</t>
  </si>
  <si>
    <t>Paslaugas gaunančių asmenų skaičius per metus, asm.</t>
  </si>
  <si>
    <t>2.4-1-3 (RP)</t>
  </si>
  <si>
    <t>Stacionarinių slaugos paslaugų žmonėms, sergantiems Alzheimerio liga, senatvine demencija bei paliatyviosios pagalbos paslaugų infrastruktūros plėtojimas ir modernizavimas Molėtų rajone</t>
  </si>
  <si>
    <t>Naujos arba modernizuotos sveikatos priežiūros infrastruktūros talpumas, asmenys per metus</t>
  </si>
  <si>
    <t>2.4-1-4</t>
  </si>
  <si>
    <t>Perorientuoti sveikatos sistemą nuo stacionarinių prie ambulatorinių sveikatos priežiūros paslaugų</t>
  </si>
  <si>
    <t>Asmenų, kuriems buvo suteiktos nestacionarios sveikatos priežiūros paslaugos, skaičius per metus, asm.</t>
  </si>
  <si>
    <t>2.4-1-4.1 (P)</t>
  </si>
  <si>
    <t>Mobilios komandos aprūpinimas Molėtų rajone</t>
  </si>
  <si>
    <t xml:space="preserve">Aprūpinta mobili komanda reikiama įranga  </t>
  </si>
  <si>
    <t>2.4-1-5</t>
  </si>
  <si>
    <t>Spręsti sveikatos priežiūros specialistų trūkumo problemas, diegiant/pritaikant kompleksinį sveikatos priežiūros sistemos specialistų planavimo modelį</t>
  </si>
  <si>
    <t>Pritrauktų specialistų skaičius, asm.</t>
  </si>
  <si>
    <t xml:space="preserve">2.4-1-5.1 </t>
  </si>
  <si>
    <t>Sveikatos priežiūros specialistų pritraukimas</t>
  </si>
  <si>
    <t>Įdarbintų sveikatos specialistų skaičius, asm.</t>
  </si>
  <si>
    <t>2.4-1-5.2 (P)</t>
  </si>
  <si>
    <t>Molėtų rajono savivaldybės sveikatos specialistų pritraukimo programa</t>
  </si>
  <si>
    <t>Investicijas gavę specialistai, asm. (rezidentai)</t>
  </si>
  <si>
    <t>2.4-1-5.3</t>
  </si>
  <si>
    <t>Metų sveikatos darbuotojo pagerbimas</t>
  </si>
  <si>
    <t>Įteiktas apdovanojimas</t>
  </si>
  <si>
    <t>2.4-1-6</t>
  </si>
  <si>
    <t>Organizuoti ir vykdyti su visuomenės sveikatinimu ir sveikatos stiprinimu susijusias prevencines priemones ir programas, propaguoti sveiką gyvenseną</t>
  </si>
  <si>
    <t>Gyventojų, dalyvavusių prevencinėse programose, dalis per metus, proc.</t>
  </si>
  <si>
    <t>Sveikatinimo priemonių ir programų skaičius per metus, vnt.</t>
  </si>
  <si>
    <t>2.4-1-6.1 (RP)</t>
  </si>
  <si>
    <t xml:space="preserve">Visuomenės sveikatos prevencijos paslaugų prieinamumo funkcinės zonos savivaldybėse gerinimas </t>
  </si>
  <si>
    <t>Viešųjų paslaugų vartotojų skaičius, asm.</t>
  </si>
  <si>
    <t>A. Gaidienė</t>
  </si>
  <si>
    <t>2.4-1-6.2</t>
  </si>
  <si>
    <t>Plėtoti sveiką gyvenseną ir stiprinti mokinių sveikatos įgūdžius ugdymo įstaigose ir bendruomenėse, vykdyti visuomenės sveikatos priežiūros stebėseną savivaldybėje</t>
  </si>
  <si>
    <t>Ugdymo įstaigose vykusių renginių skaičius, vnt.</t>
  </si>
  <si>
    <t>2.4-1-6.3</t>
  </si>
  <si>
    <t>Adaptuoto ir išplėsto jaunimui palankių sveikatos priežiūros paslaugų teikimo modelio įdiegimas Molėtų rajone</t>
  </si>
  <si>
    <t>Įgyvendinta algoritmų</t>
  </si>
  <si>
    <t xml:space="preserve">V. Ščerbakovė </t>
  </si>
  <si>
    <t>Jaunimo reikalų koordinatorius</t>
  </si>
  <si>
    <t>2.4-1-6.4</t>
  </si>
  <si>
    <t>Visuomenės sveikatos rėmimo spec. programos įgyvendinimas</t>
  </si>
  <si>
    <t>Įgyvendintų triukšmo prevencijos priemonių skaičius, vnt.</t>
  </si>
  <si>
    <t>G. Lasytė</t>
  </si>
  <si>
    <t>Savižudybių prevencijos įgyvendintų priemonių skaičius, vnt.</t>
  </si>
  <si>
    <t xml:space="preserve">Sveikatinimo projektų finansavimas, vnt. </t>
  </si>
  <si>
    <t>2.4-1-8</t>
  </si>
  <si>
    <t>Kurti ir plėsti psichikos sveikatai palankią aplinką, psichologinę pagalbą</t>
  </si>
  <si>
    <t>Suteiktų individualių konsultacijų skaičius per metus, vnt.</t>
  </si>
  <si>
    <t>Prevencinių priemonių skaičius, vnt.</t>
  </si>
  <si>
    <t>Įgalinti bendruomenes atpažinti savižudybės grėsmę ir teikti pagalbą savižudybės grėsmės atveju</t>
  </si>
  <si>
    <t>Prevencinių priemonių skaičius per metus, vnt.</t>
  </si>
  <si>
    <t>Renginių savižudybių prevencijos tema skaičius, vnt.</t>
  </si>
  <si>
    <t xml:space="preserve">Renginiuose dalyvavusių asmenų skaičius, vnt. </t>
  </si>
  <si>
    <t>Suteiktų individualių psichologo konsultacijų skaičius, vnt.</t>
  </si>
  <si>
    <t>Sveikatos priežiūros paslaugų teikimo ir organizavimo modelio diegimas VšĮ Molėtų rajono sveikatos centre</t>
  </si>
  <si>
    <t xml:space="preserve">Sukurtos specialistų komandos (su gydytoju endokrinologu) nariams mokamas atlyginimas, asm. </t>
  </si>
  <si>
    <t xml:space="preserve">2.5. TIKSLAS. DIDINTI NEVYRIAUSYBINIO SEKTORIAUS BEI JAUNIMO ĮTRAUKTĮ </t>
  </si>
  <si>
    <t>2.5-1 UŽDAVINYS. Išplėtoti nevyriausybinių ir bendruomeninių organizacijų veiklą bei paskatinti jų iniciatyvas</t>
  </si>
  <si>
    <t>2.5-1-1</t>
  </si>
  <si>
    <t xml:space="preserve">Skatinti NVO, BO plėtrą, jų aktyvumą ir vietos partnerystę </t>
  </si>
  <si>
    <t>Suorganizuotų renginių skaičius per metus, vnt.</t>
  </si>
  <si>
    <t>R-2.5-1-1</t>
  </si>
  <si>
    <t>2.5-1-1.1</t>
  </si>
  <si>
    <t>Grįžtamosios migracijos skatinimo programoje numatytų priemonių įgyvendinimas</t>
  </si>
  <si>
    <t>Vykdomos programos, vnt.</t>
  </si>
  <si>
    <t>Kultūros ir švietimo skyrius</t>
  </si>
  <si>
    <t>2.5-1-1.2</t>
  </si>
  <si>
    <t>Molėtuose įsikūrusių žmonių sambūrio organizavimas</t>
  </si>
  <si>
    <t>Suorganizuotų sambūrių skaičius, vnt.</t>
  </si>
  <si>
    <t>2.5-1-2</t>
  </si>
  <si>
    <t>Skatinti bei inicijuoti NVO, BO vykdomus projektus ir programas</t>
  </si>
  <si>
    <t>Įgyvendintų projektų skaičius per metus, vnt.</t>
  </si>
  <si>
    <t>2.5-1-2.1</t>
  </si>
  <si>
    <t>Nevyriausybinių organizacijų finansavimas, vadovaujantis Molėtų rajono savivaldybės nevyriausybinių organizacijų projektų finansavimo tvarkos aprašu</t>
  </si>
  <si>
    <t>Finansuotų projektų skaičius, vnt.</t>
  </si>
  <si>
    <t>G. Matkevičius</t>
  </si>
  <si>
    <t>2.5-1-2.2</t>
  </si>
  <si>
    <t>Finansavimo priemonė „Sumanių kaimų vystymas"</t>
  </si>
  <si>
    <t>Projekto įgyvendinimas, proc.</t>
  </si>
  <si>
    <t>2.5-1-3</t>
  </si>
  <si>
    <t>Skatinti NVO, BO ir savanorių įsitraukimą į viešųjų paslaugų teikimą</t>
  </si>
  <si>
    <t>BO, NVO organizacijų, įsitraukusių į viešųjų paslaugų teikimą, skaičius, vnt.</t>
  </si>
  <si>
    <t>2.5-1-3.1</t>
  </si>
  <si>
    <t>Nevyriausybinių organizacijų ir bendruomeninės veiklos stiprinimo veiksmų plano įgyvendinimo priemonės "Stiprinti bendruomeninę veiklą savivaldybėse" įgyvendinimas</t>
  </si>
  <si>
    <t>Paremtų bendruomeninių organizacijų veiklų skaičius, vnt.</t>
  </si>
  <si>
    <t>2.5-1-3.2</t>
  </si>
  <si>
    <t>Gerinti NVO gebėjimus ir sąlygas perimti ir teikti socialines paslaugas ir (arba) vystyti ekonomines veiklas</t>
  </si>
  <si>
    <t>Bendruomenės inicijuotos vietos plėtros metodo (BIVP) projektai, kuriuos įgyvendino NVO ir (arba) kurie įgyvendinti kartu su partneriu</t>
  </si>
  <si>
    <t>J. Leišienė</t>
  </si>
  <si>
    <t>2.5-1-3.3</t>
  </si>
  <si>
    <t>Skatinti darnių paslaugų plėtrą, vystyti skaitmenizuotas, socialiai ir ekologiškai atsakingas paslaugas</t>
  </si>
  <si>
    <t>NVO ir (arba) kartu su 
partneriu įgyvendinti projektai, vnt.</t>
  </si>
  <si>
    <t>Remti veiklas, siekiant plėsti socialinių paslaugų ir užimtumo įvairovę bei pasiekiamumą Molėtų 
mieste</t>
  </si>
  <si>
    <t>Bendruomenės inicijuotos vietos plėtros metodo (BIVP) projektų veiklų dalyviai (įskaitant visas tikslines grupes)</t>
  </si>
  <si>
    <t>2.5-1-3.4</t>
  </si>
  <si>
    <t>Vietovių tvaraus kultūrinio identiteto ir tapatumo stiprinimas</t>
  </si>
  <si>
    <t>Kaimo gyventojų, kuriems sudarytos palankesnės sąlygos naudotis paslaugomis ir infrastruktūra, skaičius, vnt.</t>
  </si>
  <si>
    <t>2.5-2 UŽDAVINYS. Įgyvendinti jaunimo politiką, plėsti jaunimui skirtų paslaugų kokybę ir skatinti jaunimo aktyvumą</t>
  </si>
  <si>
    <t>2.5-2-1</t>
  </si>
  <si>
    <t>Įgyvendinti ir plėtoti atvirą bei mobilų darbą su jaunimu</t>
  </si>
  <si>
    <t>Veikiančių atvirų jaunimo centrų ir erdvių skaičius, vnt.</t>
  </si>
  <si>
    <t>R-2.5-2-1, R-2.5-2-2</t>
  </si>
  <si>
    <t>Jaunų žmonių, gavusių atvirojo darbo su jaunimu paslaugas, skaičius palyginti su bendru jaunų žmonių skaičiumi per metus, proc.</t>
  </si>
  <si>
    <t>Teritorijų, kuriose vyksta mobilus darbas su jaunimu, skaičius, vnt.</t>
  </si>
  <si>
    <t>2.5-2-1.1</t>
  </si>
  <si>
    <t>Atviro jaunimo centro darbo vykdymas</t>
  </si>
  <si>
    <t>Įsitraukusių unikalių asmenų skaičius, vnt.</t>
  </si>
  <si>
    <t>2.5-2-1.2</t>
  </si>
  <si>
    <t>Mobilaus darbo vykdymas</t>
  </si>
  <si>
    <t>2.5-2-2</t>
  </si>
  <si>
    <t>Skatinti ir remti jaunimo veiklos projektus, iniciatyvas, programas</t>
  </si>
  <si>
    <t>Įgyvendintų projektų, iniciatyvų, programų skaičius, vnt.</t>
  </si>
  <si>
    <t>2.5-2-2.1</t>
  </si>
  <si>
    <t>Jaunimo iniciatyvų finansavimas</t>
  </si>
  <si>
    <t>Finansuotų iniciatyvų skaičius, vnt.</t>
  </si>
  <si>
    <t>2.5-2-2.2</t>
  </si>
  <si>
    <t>Mokinių dalyvaujamojo biudžeto iniciatyvos projektų finansavimas</t>
  </si>
  <si>
    <t>2.5-2-3</t>
  </si>
  <si>
    <t>Skatinti ir plėtoti jaunimo savanorystę</t>
  </si>
  <si>
    <t>Į ilgalaikę jaunimo savanorišką tarnybą (6 mėn.) įsitraukusių asmenų skaičius, asm.</t>
  </si>
  <si>
    <t>Savanorius priimančių organizacijų skaičius, vnt.</t>
  </si>
  <si>
    <t>2.5-2-4</t>
  </si>
  <si>
    <t>Rengti ir įgyvendinti jaunimo įdarbinimo, užimtumo vasarą programas</t>
  </si>
  <si>
    <t>Parengtų programų skaičius, vnt.</t>
  </si>
  <si>
    <t>2.5-2-5</t>
  </si>
  <si>
    <t>Stiprinti jaunimo lyderystę</t>
  </si>
  <si>
    <t>Suorganizuotų renginių, mokymų skaičius per metus, vnt.</t>
  </si>
  <si>
    <t>Dalyvių skaičius per metus, asm.</t>
  </si>
  <si>
    <t>2.5-2-6</t>
  </si>
  <si>
    <t>Socialinių ir darbinių įgūdžių ugdymo programos, teikiant intensyvią krizių įveikimo pagalbą, socialiai pažeidžiamiems jaunuoliams finansavimas</t>
  </si>
  <si>
    <t>3.4.</t>
  </si>
  <si>
    <t xml:space="preserve">TIKSLAS. KURTI SAUGIĄ APLINKĄ </t>
  </si>
  <si>
    <t>3.4-1</t>
  </si>
  <si>
    <t>UŽDAVINYS. Įgyvendinti priemones, didinančias gyventojų saugumą</t>
  </si>
  <si>
    <t>3.4-1-1</t>
  </si>
  <si>
    <t>Atnaujinti ir (arba) plėsti bei prižiūrėti stebėjimo sistemas ir kitas saugumo priemones</t>
  </si>
  <si>
    <t>Veikiančių stebėjimo kamerų skaičius, vnt.</t>
  </si>
  <si>
    <t xml:space="preserve">R-3.4-1-1 </t>
  </si>
  <si>
    <t>S. Maželis</t>
  </si>
  <si>
    <t>Viešųjų ryšių skyrius</t>
  </si>
  <si>
    <t>3.4-1-2</t>
  </si>
  <si>
    <t>Vykdyti techninių perspėjimo sistemos priemonių, esančių Savivaldybės teritorijoje, priežiūros organizavimą, šių priemonių techninės būklės palaikymą</t>
  </si>
  <si>
    <t xml:space="preserve">Užtikrinta perspėjimo sirenų nuolatinė priežiūra ir nepertraukiamas veikimas, vnt. </t>
  </si>
  <si>
    <t>D. Židonis</t>
  </si>
  <si>
    <t>Savivaldybės parengties pareigūno funkcijas atliekantis patarėjas</t>
  </si>
  <si>
    <t>3.4-1-2.1</t>
  </si>
  <si>
    <t>Ekstremalių situacijų prevencijos  priemonių plano sudarymas</t>
  </si>
  <si>
    <t>Parengtas planas</t>
  </si>
  <si>
    <t>3.4-1-4</t>
  </si>
  <si>
    <t xml:space="preserve">Vykdyti ir skatinti nusikalstamumo, prekybos žmonėmis ir savižudybių, smurto ir patyčių, priklausomybių mažinimo prevencines priemones, programas  </t>
  </si>
  <si>
    <t>Įgyvendintų prevencinių priemonių, programų skaičius (vnt.) per metus</t>
  </si>
  <si>
    <t>E. Bivainytė-Sinkevičienė, R. Tamošiūnas, G. Lasytė</t>
  </si>
  <si>
    <t>3.4-1-4.1</t>
  </si>
  <si>
    <t>Policijos pareigūnų pritraukimas</t>
  </si>
  <si>
    <t>Įdarbintų pareigūnų skaičius, vnt.</t>
  </si>
  <si>
    <t>R. Tamošiūnas</t>
  </si>
  <si>
    <t>Teisės ir civilinės metrikacijos skyrius</t>
  </si>
  <si>
    <t>3.4-1-4.2</t>
  </si>
  <si>
    <t>Gyventojų apklausa siekiant įvertinti saugumo poreikius</t>
  </si>
  <si>
    <t>Apklausų skaičius, vnt.</t>
  </si>
  <si>
    <t>05. KULTŪRINĖS IR SPORTINĖS VEIKLOS BEI JOS INFRASTRUKTŪROS PROGRAMA</t>
  </si>
  <si>
    <t xml:space="preserve">  </t>
  </si>
  <si>
    <t>2.4. STIPRINTI GYVENTOJŲ SVEIKATĄ IR SKATINTI FIZINĮ AKTYVUMĄ</t>
  </si>
  <si>
    <t>2.4-2 UŽDAVINYS. Ugdyti sportišką ir sveiką bendruomenę</t>
  </si>
  <si>
    <t>2.4-2-1</t>
  </si>
  <si>
    <t>Atnaujinti ir (arba) plėsti viešąją infrastruktūrą, skirtą bendruomenės fiziniam aktyvumui didinti (vaikų žaidimo aikšteles, bendruomenines sporto aikšteles, lauko treniruoklius ir kt.)</t>
  </si>
  <si>
    <t>Įrengtų ir (arba) atnaujintų vaikų žaidimo aikštelių skaičius, vnt.</t>
  </si>
  <si>
    <t>R-2.4-2-1, R-2.4-2-2</t>
  </si>
  <si>
    <t>Statytbos ir žemės ūkio skyrius</t>
  </si>
  <si>
    <t>Įrengtų ir (arba) atnaujintų  sporto aikštelių skaičius, vnt.</t>
  </si>
  <si>
    <t>2.4-2-2</t>
  </si>
  <si>
    <t>Gerinti vaikų fizinio aktyvumo veiklų patrauklumą ir kokybę</t>
  </si>
  <si>
    <t>Naujų sporto šakų skaičius, vnt.</t>
  </si>
  <si>
    <t>A.Jurkšaitis</t>
  </si>
  <si>
    <t>2.4-2-3</t>
  </si>
  <si>
    <t>Molėtų miesto sporto infrastruktūros efektyvus panaudojimas</t>
  </si>
  <si>
    <t>Valandų skaičius per metus baseine</t>
  </si>
  <si>
    <t>Valandų skaičius per metus padėlio ir teniso kortuose</t>
  </si>
  <si>
    <t>2.4-2-4</t>
  </si>
  <si>
    <t>Plėsti/atnaujinti ugdymo įstaigų sporto infrastruktūrą ir inventorių, pritaikyti juos viešajam interesui</t>
  </si>
  <si>
    <t>Ugdymo įstaigų, kuriose atnaujinta ir (arba) įrengta sporto infrastruktūra, inventorius, skaičius, vnt.</t>
  </si>
  <si>
    <t>G. Putvinskas, R. Šavelis, V. Bačiulė</t>
  </si>
  <si>
    <t>Architektūros ir teritorijų planavimo skyrius, Statybos ir žemės ūkio skyrius, Kultūros ir švietimo skyrius</t>
  </si>
  <si>
    <t>Atnaujintos ir (arba) naujai įrengtos išorės sporto infrastruktūros objektų skaičius, vnt.</t>
  </si>
  <si>
    <t>2.4-2-5</t>
  </si>
  <si>
    <t>Skatinti sporto organizacijas, sportininkus, komandas, ugdyti aukšto meistriškumo sportininkus</t>
  </si>
  <si>
    <t>Išugdytų aukšto meistriškumo sportininkų skaičius, asm.</t>
  </si>
  <si>
    <t>G.Matkevičius</t>
  </si>
  <si>
    <t>2.4-2-6</t>
  </si>
  <si>
    <t>Metų sportininko/komandos pagerbimas</t>
  </si>
  <si>
    <t>2.4-2-7</t>
  </si>
  <si>
    <t>Skatinti sporto savanorystę, įtraukti NVO, bendruomenines organizacijas į sportinę veiklą</t>
  </si>
  <si>
    <t>Savanorių skaičius, asm.</t>
  </si>
  <si>
    <t>Suorganizuotų sporto renginių, kuriuose dirbo savanoriai, skaičius, vnt.</t>
  </si>
  <si>
    <t>2.4-2-8</t>
  </si>
  <si>
    <t>Sporto finansavimas, vadovaujantis Molėtų rajono savivaldybės sporto projektų finansavimo tvarkos aprašu</t>
  </si>
  <si>
    <t>Finansuotų projektų skaičius</t>
  </si>
  <si>
    <t>2.2-1. UŽDAVINYS. Plėtoti kultūros paslaugų įvairovę, užtikrinant aukštą jų kokybę</t>
  </si>
  <si>
    <t>2.2-1-1</t>
  </si>
  <si>
    <t>Gerinti kultūros paslaugų prieinamumą ir patrauklumą, modernizuojant kultūros įstaigų infrastruktūrą ir pritaikant daugiafunkcinėms paslaugoms</t>
  </si>
  <si>
    <t>Modernizuotų/pritaikytų daugiafunkcinėms paskirties paslaugoms kultūros erdvių skaičius, vnt.</t>
  </si>
  <si>
    <t>R-2.2-1-1</t>
  </si>
  <si>
    <t>Kultūros ir švietimo skyrius, Architektūros ir teritorijų planavimo skyrius, Statybos ir žemės ūkio skyrius, VšĮ Molėtų krašto muziejus, Molėtų viešoji biblioteka, Molėtų kultūros centras</t>
  </si>
  <si>
    <t>2.2-1-1.1</t>
  </si>
  <si>
    <t>Molėtų krašto muziejaus ekspozicijos įrengimas</t>
  </si>
  <si>
    <t xml:space="preserve">Įrengta ekspozicija, proc. </t>
  </si>
  <si>
    <t>I. Balčiūnienė</t>
  </si>
  <si>
    <t>2.2-1-1.2</t>
  </si>
  <si>
    <t>Etnografinės sodybos ir dangaus šviesulių stebyklos pastatų sutvarkymas</t>
  </si>
  <si>
    <t>Pastatų sutvarkymas, proc.</t>
  </si>
  <si>
    <t>I. Balčiūnienė, R. Šavelis</t>
  </si>
  <si>
    <t>2.2-1-1.3</t>
  </si>
  <si>
    <t>VšĮ Molėtų krašto muziejaus saugyklos įrengimas</t>
  </si>
  <si>
    <t>Parengtas techninis projektas</t>
  </si>
  <si>
    <t>I. Balčiūnienė, G. Putvinskas, R. Šavelis</t>
  </si>
  <si>
    <t>Įrengta saugykla</t>
  </si>
  <si>
    <t>2.2-1-1.4</t>
  </si>
  <si>
    <t>Ežerų žvejybos muziejaus ekspozicijos atnaujinimas</t>
  </si>
  <si>
    <t>Atnaujinta ekspozicija, proc.</t>
  </si>
  <si>
    <t>2.2-1-1.5</t>
  </si>
  <si>
    <t xml:space="preserve">Molėtų bibliotekos filialų einamasis remontas </t>
  </si>
  <si>
    <t>Suremontuota patalpų, vnt.</t>
  </si>
  <si>
    <t>N. Stančikienė, R. Šavelis</t>
  </si>
  <si>
    <t>2.2-1-1.6</t>
  </si>
  <si>
    <t xml:space="preserve">Struvės geodezinio lanko objektų pažymėjimas </t>
  </si>
  <si>
    <t>Įrengta informacinių ženklų</t>
  </si>
  <si>
    <t>2.2-1-1.7</t>
  </si>
  <si>
    <t>Dubingių piliavietėje esančių rūmų liekanų tvarkymas</t>
  </si>
  <si>
    <t>Atlikti darbai, proc.</t>
  </si>
  <si>
    <t>N.Stalnionienė</t>
  </si>
  <si>
    <t>2.2-1-2</t>
  </si>
  <si>
    <t>Modernizuoti kultūros įstaigų veiklą (aktualinimas), siekiant didesnės gyventojų įtraukties</t>
  </si>
  <si>
    <t>Naujų parengtų ar atnaujintų edukacinių programų/kultūros paso programų/neformalaus švietimo ugdymo programų, kūrybinių dirbtuvių skaičius, vnt.</t>
  </si>
  <si>
    <t>I. Balčiūnienė, N. Stančikienė, I. Narušienė</t>
  </si>
  <si>
    <t>2.2-1-3</t>
  </si>
  <si>
    <t>Kūrinių reprezentacinės veiklos lauko ekspoziciniame paviljone palaikymas</t>
  </si>
  <si>
    <t>Parodų skaičius, vnt.</t>
  </si>
  <si>
    <t>2.2-1-4</t>
  </si>
  <si>
    <t>Įgyvendinti profesionalaus meno regioninius, nacionalinius ar tarptautinius kultūros projektus</t>
  </si>
  <si>
    <t>G. Matkevičius, I. Narušienė</t>
  </si>
  <si>
    <t>2.2-1-5</t>
  </si>
  <si>
    <t>Sakralinio paveldo objektų tvarkymas</t>
  </si>
  <si>
    <t>N. Stalnionienė</t>
  </si>
  <si>
    <t>2.2-1-6</t>
  </si>
  <si>
    <t>Sudaryti sąlygas gyventojams dalyvauti mėgėjų meno veikloje, ugdyti kūrybiškumą ir plėsti meninę veiklą</t>
  </si>
  <si>
    <t>Mėgėjų meno kolektyvų skaičius, vnt.</t>
  </si>
  <si>
    <t>I. Narušienė</t>
  </si>
  <si>
    <t>Mėgėjų meno kolektyvų narių skaičius, asm.</t>
  </si>
  <si>
    <t>2.2-1-7</t>
  </si>
  <si>
    <t>Rajono K. Umbraso literatūrinės premijos konkurso organizavimas</t>
  </si>
  <si>
    <t>Premijos konkurso dalyvių skaičius</t>
  </si>
  <si>
    <t>N.Stančikienė</t>
  </si>
  <si>
    <t>2.2-1-8</t>
  </si>
  <si>
    <t>Rajono Dailės ir fotografijos premijos konkurso organizavimas</t>
  </si>
  <si>
    <t>Premijos konkurso dalyvių skaičus</t>
  </si>
  <si>
    <t>2.2-1-9</t>
  </si>
  <si>
    <t>Metų kultūros darbuotojo pagerbimas</t>
  </si>
  <si>
    <t>2.2-1-10</t>
  </si>
  <si>
    <t>Kultūros projektų įgyvendinimas</t>
  </si>
  <si>
    <t xml:space="preserve">Įgyvendinta projektų     </t>
  </si>
  <si>
    <t>2.2-1-11</t>
  </si>
  <si>
    <t>Stiprinti kultūros sektoriaus darbuotojų kvalifikaciją ir vadybines kompetencijas</t>
  </si>
  <si>
    <t>Kvalifikaciją kėlusių specialistų per metus dalis nuo visų specialistų skaičiaus, proc.</t>
  </si>
  <si>
    <t>I. Balčiūnienė, I. Narušienė, N. Stančikienė</t>
  </si>
  <si>
    <t>2.2-1-12</t>
  </si>
  <si>
    <t>Tobulinti ir įgyvendinti Kaimo kultūrinės veiklos modelį</t>
  </si>
  <si>
    <t>Seniūnijų, kuriose įdiegtas patobulintas Kaimo kultūrinės veiklos modelis, skaičius, vnt.</t>
  </si>
  <si>
    <t>2.2-1-13</t>
  </si>
  <si>
    <t>Kasmetinio kultūrinės veiklos plano parengimas ir įgyvendinimas, vadovaujantis Molėtų rajono savivaldybės kultūrinės veiklos plano rengimo tvarkos aprašu</t>
  </si>
  <si>
    <t>2.2-1-14</t>
  </si>
  <si>
    <t>Molėtų rajono kaimo kultūrinės veiklos modelio įgyvendinimas</t>
  </si>
  <si>
    <t xml:space="preserve">Finansuota seniūnijų kultūrinės veiklos planų </t>
  </si>
  <si>
    <t>Seniūnijų seniūnai</t>
  </si>
  <si>
    <t>2.2-1-15</t>
  </si>
  <si>
    <t xml:space="preserve">Užtikrinti kultūros įstaigų paslaugų kokybę </t>
  </si>
  <si>
    <t>Lankytojų skaičiaus didėjimas, proc.</t>
  </si>
  <si>
    <t>2.2-1-15.1</t>
  </si>
  <si>
    <t>Molėtų kultūros centro paslaugų kokybės užtikrinimas</t>
  </si>
  <si>
    <t>2.2-1-15.2</t>
  </si>
  <si>
    <t>VšĮ Molėtų krašto muziejaus paslaugų kokybės užtikrinimas</t>
  </si>
  <si>
    <t>2.2-1-15.3</t>
  </si>
  <si>
    <t>Molėtų rajono savivaldybės viešosios bibliotekos paslaugų kokybės užtikrinimas</t>
  </si>
  <si>
    <t>N. Stančikienė</t>
  </si>
  <si>
    <t>2.2-1-15.4</t>
  </si>
  <si>
    <t>Kultūros paslaugų poreikio ir kokybės tyrimas</t>
  </si>
  <si>
    <t>Atliktų tyrimų skaičius</t>
  </si>
  <si>
    <t>2.2-1-15.5</t>
  </si>
  <si>
    <t>Viešųjų įstaigų kultūros paslaugų kokybės užtikrinimas</t>
  </si>
  <si>
    <t>V. Budrionienė</t>
  </si>
  <si>
    <t>06. ŠVIETIMO IR JO INFRASTRUKTŪROS PROGRAMA</t>
  </si>
  <si>
    <t>1.1-2-1</t>
  </si>
  <si>
    <t>Skatinti ir plėtoti mokslo, verslo, savivaldos, viešojo ir privataus sektorių bendradarbiavimą, skleisti gerąją patirtį tarp viešojo ir privataus sektoriaus</t>
  </si>
  <si>
    <t>Sudarytų partnerystės sutarčių skaičius, vnt.</t>
  </si>
  <si>
    <t>Surengtų bendrų susitikimų, renginių skaičius per metus, vnt.</t>
  </si>
  <si>
    <t>2.1. TIKSLAS. GERINTI ŠVIETIMO SISTEMOS PRIEINAMUMĄ IR UGDYMOSI KOKYBĘ</t>
  </si>
  <si>
    <t>2.1-1 UŽDAVINYS. Atnaujinti švietimo įstaigų infrastruktūrą, diegiant jose inovacijas</t>
  </si>
  <si>
    <t>2.1-1-1</t>
  </si>
  <si>
    <t>Įgyvendinti švietimo įstaigų tinklo pertvarkos ir optimizavimo planą</t>
  </si>
  <si>
    <t>Optimizuotų švietimo įstaigų skaičius, vnt.</t>
  </si>
  <si>
    <t>R-2.1-1-1, R-2.1-1-2</t>
  </si>
  <si>
    <t>Kultūros ir švietimo skyrius, Statybos ir žemės ūkio skyrius, Architektūros ir teritorijų planavimo skyrius, Strateginio planavimo ir investicijų skyrius</t>
  </si>
  <si>
    <t>2.1-1-2</t>
  </si>
  <si>
    <t>Atnaujinti formaliojo ir neformaliojo ugdymo įstaigų infrastruktūrą (diegti naująsias informacines technologijas, atnaujinti fizines ir edukacines aplinkas)</t>
  </si>
  <si>
    <t xml:space="preserve">Bendrojo ugdymo mokyklos, kuriose atnaujinta infrastruktūra/fizinės, edukacinės aplinkos, proc. </t>
  </si>
  <si>
    <t>V. Bačiulė, R. Šavelis</t>
  </si>
  <si>
    <t>Ikimokyklinio ir priešmokyklinio ugdymo įstaigos, kuriose atnaujinta infrastruktūra/fizinės, edukacinės aplinkos, proc.</t>
  </si>
  <si>
    <t>V. Bačiulė, R. Šavelis, Ž. Žalienė</t>
  </si>
  <si>
    <t>Neformaliojo vaikų švietimo įstaigos, kuriose atnaujinta infrastruktūra/fizinės, edukacinės aplinkos, proc.</t>
  </si>
  <si>
    <t>2.1-1-2.1 (RP)</t>
  </si>
  <si>
    <t>Vandens mokslo pažinimo centras</t>
  </si>
  <si>
    <t>Parengtas projektinis pasiūlymas ir išduotas statybos leidimas</t>
  </si>
  <si>
    <t>G. Putvinskas, R. Šavelis, D. Kulienė, Ž.Žalienė</t>
  </si>
  <si>
    <t>Centro įrengimas, proc.</t>
  </si>
  <si>
    <t>2.1-1-2.2 (P)</t>
  </si>
  <si>
    <t xml:space="preserve">Molėtų progimnazijos Jaunimo g. 1, Molėtų mieste atnaujinimas (modernizavimas)*                   </t>
  </si>
  <si>
    <t>K.Karalius, R. Pranskus</t>
  </si>
  <si>
    <t>Pastato atnaujinimas, proc.</t>
  </si>
  <si>
    <t>2.1-1-2.3 (RP)</t>
  </si>
  <si>
    <t>Visos dienos mokyklos modelio diegimas Molėtų pradinėje mokykloje</t>
  </si>
  <si>
    <t xml:space="preserve">Modernizuotų švietimo įstaigų, kuriose įdiegtas visos dienos modelis, skaičius </t>
  </si>
  <si>
    <t>D.Zaleckas</t>
  </si>
  <si>
    <t>2.1-1-2.4 (P)</t>
  </si>
  <si>
    <t>V.Žalalienė</t>
  </si>
  <si>
    <t>2.1-1-2.5 (RP)</t>
  </si>
  <si>
    <t xml:space="preserve">Ikimokyklinio ugdymo paslaugų prieinamumo didinimas Molėtų rajono savivaldybėje </t>
  </si>
  <si>
    <t>Įrengtos naujos edukacinės erdvės, vnt.</t>
  </si>
  <si>
    <t>2.1-1-2.6 (RP)</t>
  </si>
  <si>
    <t>Bendrojo ugdymo įstaigų prieinamumo didinimas Molėtų rajono savivaldybėje - keltuvų neįgaliesiems įrengimas Alantos ir Giedraičių Antano Jaroševičiaus gimnazijose, Molėtų pradinėje mokykloje</t>
  </si>
  <si>
    <t>Pritaikytų mokyklų skaičius, vnt.</t>
  </si>
  <si>
    <t>2.1-1-2.7</t>
  </si>
  <si>
    <t>Modernių edukacinių aplinkų kūrimas ir plėtra Molėtų rajono ugdymo įstaigose</t>
  </si>
  <si>
    <t>Įsigytų edukacinių priemonių komplektai</t>
  </si>
  <si>
    <t>2.1-1-2.8 (P)</t>
  </si>
  <si>
    <t>Ugdymo priemonės mokykloms</t>
  </si>
  <si>
    <t>Bendrojo ugdymo mokyklų aprūpinimas kompiuteriais ir mokymui skirtomis priemonėmis ir įranga (STEAM laboratorinė įranga), proc.</t>
  </si>
  <si>
    <t>A. Jurkšaitis</t>
  </si>
  <si>
    <t>2.1-2 UŽDAVINYS. Užtikrinti aukštą švietimo paslaugų kokybę bei sveiką, saugią emocinę ir fizinę aplinką švietimo įstaigose</t>
  </si>
  <si>
    <t>2.1-2-1</t>
  </si>
  <si>
    <t>Didinti švietimo specialiosios pedagoginės, socialinės, psichologinės pagalbos mokiniams apimtis</t>
  </si>
  <si>
    <t xml:space="preserve">SB </t>
  </si>
  <si>
    <t>Skirtą švietimo pagalbą gaunančių mokinių dalis per metus, proc.</t>
  </si>
  <si>
    <t>R-2.1-2-1, R-2.1-2-2</t>
  </si>
  <si>
    <t>A. Vidžiūnienė, Ugdymo įstaigos</t>
  </si>
  <si>
    <t>Molėtų r. švietimo pagalbos tarnyba</t>
  </si>
  <si>
    <t>Kvalifikuotos ir tinkamos pedagoginės psichologinės pagalbos teikimas vaikams, tėvams (globėjams) bei mokytojams dėl vaikų specialiųjų  ugdymosi poreikių, pedagoginių, psichologinių problemų</t>
  </si>
  <si>
    <t>Molėtų švietimo pagalbos tarnybos pedagoginė - psichologinės pagalbos specialistų aptarnaujamų asmenų skaičius, tūkst.</t>
  </si>
  <si>
    <t>2.1-2-2</t>
  </si>
  <si>
    <t>Savivaldybės lygmeniu skatinti gerai besimokančius ir aukštų rezultatų pasiekusius mokinius bei jų mokytojus</t>
  </si>
  <si>
    <t>Paskatintų mokytojų ir mokinių/komandų skaičius per metus (mokytojai, mokiniai/komandos)</t>
  </si>
  <si>
    <t>V. Žalalienė</t>
  </si>
  <si>
    <t>Metų švietimo darbuotojo pagerbimas</t>
  </si>
  <si>
    <t>Įteiktų apdovanojimų skaičius</t>
  </si>
  <si>
    <t>D. Dirmienė</t>
  </si>
  <si>
    <t>2.1-2-3</t>
  </si>
  <si>
    <t>Užtikrinti neformaliojo vaikų švietimo paslaugų prieinamumą ir įvairovę</t>
  </si>
  <si>
    <t>Neformaliajame vaikų švietime dalyvaujančių vaikų dalis nuo bendrojo ugdymo mokinių skaičiaus per metus, proc.</t>
  </si>
  <si>
    <t>2.1-2-3.1</t>
  </si>
  <si>
    <t>Mokinių vasaros stovyklų finansavimas, vadovaujantis Molėtų rajono savivaldybės vaikų vasaros stovyklų finansavimo ir organizavimo tvarkos aprašu</t>
  </si>
  <si>
    <t>Dalyvių skaičius, vnt.</t>
  </si>
  <si>
    <t>2.1-3-3.2</t>
  </si>
  <si>
    <t xml:space="preserve">Jaunimo verslumo ugdymo programos įgyvendinimas, dalyvaujant Lietuvos Junior Achievement projekte </t>
  </si>
  <si>
    <t>Verslumo ugdymo programoje dalyvaujančių mokinių skaičius</t>
  </si>
  <si>
    <t>V. Ščerbakovė</t>
  </si>
  <si>
    <t>2.1-2-4</t>
  </si>
  <si>
    <t>Didinti įtraukiojo ugdymo infrastruktūros galimybes</t>
  </si>
  <si>
    <t>Įgyvendinamų įtraukiojo ugdymo priemonių/paslaugų skaičius – įrengtų sensorinių kambarių skaičius, vnt.</t>
  </si>
  <si>
    <t>2.1-2-5 (P)</t>
  </si>
  <si>
    <t>Įgyvendinti „Tūkstantmečio mokyklos“ programos Savivaldybės švietimo pažangos planą</t>
  </si>
  <si>
    <t>Pagrindinio ugdymo pasiekimų patikrinimo metu bent pagrindinį lietuvių kalbos mokymosi pasiekimų lygį pasiekusių mokinių dalis, proc.</t>
  </si>
  <si>
    <t>TŪM programos koordinatoriai, Kultūros ir švietimo skyrius, Molėtų r. švietimo pagalbos tarnyba</t>
  </si>
  <si>
    <t xml:space="preserve">Pagrindinio ugdymo pasiekimų patikrinimo metu bent pagrindinį matematikos mokymosi pasiekimų lygį pasiekusių mokinių dalis, proc. </t>
  </si>
  <si>
    <t>2.1-2-6</t>
  </si>
  <si>
    <t xml:space="preserve">Tobulinti ir įgyvendinti pedagogų pritraukimo priemones </t>
  </si>
  <si>
    <t>Pritraukta trūkstamų specialistų (pedagogai)</t>
  </si>
  <si>
    <t>2.1-2-7</t>
  </si>
  <si>
    <t xml:space="preserve">Įgyvendinti pedagogų perkvalifikavimo programą </t>
  </si>
  <si>
    <t>Pedagogų, įgijusių gretutinę specialybę, dalis, proc.</t>
  </si>
  <si>
    <t>2.1-2-8</t>
  </si>
  <si>
    <t>Sukurti ir įgyvendinti autonomišką mokinių pavėžėjimo sistemą</t>
  </si>
  <si>
    <t>Mokyklos, kuriose sukurta autonomiška pavėžėjimo sistemos dalis nuo bendrojo ugdymo įstaigų skaičiaus rajone, proc.</t>
  </si>
  <si>
    <t>2.1-2-9</t>
  </si>
  <si>
    <t xml:space="preserve">Ugdymo proceso užtikrinimas </t>
  </si>
  <si>
    <t>Ugdymo įstaigų, kuriose užtikrinamas ugdymo procesas, skaičius</t>
  </si>
  <si>
    <t> </t>
  </si>
  <si>
    <t>2.1-2-9.1</t>
  </si>
  <si>
    <t xml:space="preserve">Ugdymo proceso užtikrinimas Molėtų "Saulutės" vaikų lopšelyje - darželyje </t>
  </si>
  <si>
    <t>Ugdomų vaikų skaičius</t>
  </si>
  <si>
    <t>V. Bačiulė, Ugdymo įstaigų vadovai</t>
  </si>
  <si>
    <t>Kultūros ir švietimo skyrius, Molėtų rajono ugdymo įstaigos, Molėtų r. švietimo pagalbos tarnyba</t>
  </si>
  <si>
    <t>2.1-2-9.2</t>
  </si>
  <si>
    <t>Ugdymo proceso užtikrinimas Molėtų "Vyturėlio" vaikų lopšelyje - darželyje</t>
  </si>
  <si>
    <t>2.1-2-9.3</t>
  </si>
  <si>
    <t>Ugdymo proceso užtikrinimas viešojoje įstaigoje "Stipri šeima"</t>
  </si>
  <si>
    <t>2.1-2-9.4</t>
  </si>
  <si>
    <t>Ugdymo proceso užtikrinimas Molėtų gimnazijoje</t>
  </si>
  <si>
    <t>2.1-2-9.5</t>
  </si>
  <si>
    <t>Ugdymo proceso užtikrinimas Molėtų r. Giedraičių A. Jaroševičiaus gimnazijoje</t>
  </si>
  <si>
    <t>2.1-2-9.6</t>
  </si>
  <si>
    <t>Ugdymo proceso užtikrinimas Molėtų r. Alantos gimnazijoje</t>
  </si>
  <si>
    <t>2.1-2-9.7</t>
  </si>
  <si>
    <t>Ugdymo proceso užtikrinimas Molėtų progimnazijoje</t>
  </si>
  <si>
    <t>2.1-2-9.8</t>
  </si>
  <si>
    <t>Ugdymo proceso užtikrinimas Molėtų pradinėje mokykloje</t>
  </si>
  <si>
    <t>2.1-2-9.9</t>
  </si>
  <si>
    <t>Neformaliojo vaikų ugdymo proceso užtikrinimas Molėtų menų mokykloje</t>
  </si>
  <si>
    <t>2.1-2-9.10</t>
  </si>
  <si>
    <t>Neformaliojo vaikų ugdymo proceso užtikrinimas Molėtų r. kūno kultūros ir sporto centre</t>
  </si>
  <si>
    <t>2.1-2-9.11</t>
  </si>
  <si>
    <t>Pailgintos darbo dienos grupės Molėtų miesto lopšeliuose- darželiuose veiklos organizavimas</t>
  </si>
  <si>
    <t>Veikianti pailginto darbo grupė, vnt.</t>
  </si>
  <si>
    <t>2.1-2-9.12</t>
  </si>
  <si>
    <r>
      <t>Brandos egzaminų sesijos administravimas</t>
    </r>
    <r>
      <rPr>
        <b/>
        <sz val="10"/>
        <rFont val="Times New Roman"/>
        <family val="1"/>
        <charset val="186"/>
      </rPr>
      <t xml:space="preserve"> </t>
    </r>
  </si>
  <si>
    <t>Organizuotų egzaminų I-os dalies ir II dalies skaičius</t>
  </si>
  <si>
    <t>2.1-2-9.13</t>
  </si>
  <si>
    <t>Programinės įrangos elektroninių mokinių pažymėjimų spausdintuvo eksploatacijai nuomos/licencijos išlaidos</t>
  </si>
  <si>
    <t>Programinės įrangos palaikymas</t>
  </si>
  <si>
    <t>2.1-2-9.14</t>
  </si>
  <si>
    <t xml:space="preserve">Rajoninių, zoninių renginių mokiniams (olimpiadų, sporto varžybų, konkursų, parodų) organizavimas, rajono atstovų dalyvavimo zoniniuose ir respublikiniuose renginiuose užtikrinimas </t>
  </si>
  <si>
    <t>Suorganizuotų renginių skaičius</t>
  </si>
  <si>
    <t>A. Vidžiūnienė</t>
  </si>
  <si>
    <r>
      <t xml:space="preserve">                                               </t>
    </r>
    <r>
      <rPr>
        <b/>
        <sz val="10"/>
        <rFont val="Times New Roman"/>
        <family val="1"/>
        <charset val="186"/>
      </rPr>
      <t>Iš viso uždaviniui</t>
    </r>
    <r>
      <rPr>
        <sz val="10"/>
        <rFont val="Times New Roman"/>
        <family val="1"/>
        <charset val="186"/>
      </rPr>
      <t>:</t>
    </r>
  </si>
  <si>
    <t>2.1-3 UŽDAVINYS.. Vykdyti kryptingą profesinį orientavimą, įgyvendinti mokymosi visą gyvenimą programas</t>
  </si>
  <si>
    <t>2.1-3-1</t>
  </si>
  <si>
    <t xml:space="preserve">Sukurti ir įgyvendinti mokinių profesinio orientavimo sistemą, bendradarbiaujant bendrojo ugdymo, profesinio mokymo bei verslo įmonėms </t>
  </si>
  <si>
    <t>Suteiktų mokinių ugdymo karjerai renginių skaičius per metus, vnt.</t>
  </si>
  <si>
    <t>R-2.1-3-1,  R-2.1-3-2</t>
  </si>
  <si>
    <t>A. Vidžiūnienė, Molėtų gimnazijos direktorė</t>
  </si>
  <si>
    <t>Molėtų rajono švietimo pagalbos tarnyba, Molėtų gimnazija</t>
  </si>
  <si>
    <t>Suteiktų mokinių informavimo (kartu su profesiniu veiklinimu) renginių skaičius per metus, vnt.</t>
  </si>
  <si>
    <t>Suteiktų  mokinių konsultavimo renginių skaičius per metus, vnt.</t>
  </si>
  <si>
    <t>2.1-3-2</t>
  </si>
  <si>
    <t>Kurti ir įgyvendinti mokymosi visą gyvenimą programas</t>
  </si>
  <si>
    <t>Molėtų TAU dalyvių skaičius, asm.</t>
  </si>
  <si>
    <t>Organizuotų TAU renginių skaičius, vnt.</t>
  </si>
  <si>
    <t xml:space="preserve">Finansuotų neformaliojo suaugusiųjų švietimo programos </t>
  </si>
  <si>
    <t>2.1-3-3</t>
  </si>
  <si>
    <t xml:space="preserve">Organizuoti suaugusiųjų kvalifikacijos tobulinimą </t>
  </si>
  <si>
    <t>Akredituotų ir kitų programų skaičius, vnt.</t>
  </si>
  <si>
    <t>Kvalifikacijos tobulinimo programų dalyvių skaičius, asm.</t>
  </si>
  <si>
    <t xml:space="preserve">07. SOCIALINĖS ATSKIRTIES MAŽINIMO PROGRAMA   </t>
  </si>
  <si>
    <t xml:space="preserve">2.3. TIKSLAS. MAŽINTI SOCIALINĘ ATSKIRTĮ IR DIDINTI SOCIALINĮ SAUGUMĄ </t>
  </si>
  <si>
    <t xml:space="preserve">2.3-1 UŽDAVINYS. Užtikrinti kokybiškas ir efektyvias socialines paslaugas, vystyti jų infrastruktūrą </t>
  </si>
  <si>
    <t>2.3-1-1</t>
  </si>
  <si>
    <t>Atnaujinti ir (arba) plėsti socialines paslaugas teikiančių įstaigų ir organizacijų infrastruktūrą, gerinti materialinę bazę, plėsti informacinių technologijų aplinką</t>
  </si>
  <si>
    <t>Įstaigų ar organizacijų, kuriose atnaujinta infrastruktūra/materialinė bazė, skaičius</t>
  </si>
  <si>
    <t>R-2.3-1-1</t>
  </si>
  <si>
    <t>2.3-1-1.1 (RP)</t>
  </si>
  <si>
    <t>Molėtų rajono dienos užimtumo centro asmenims, turintiems intelekto ir/ar psichikos negalią, kūrimas</t>
  </si>
  <si>
    <t>Paslaugų intelekto ir (ar) psichikos negalią turintiems asmenims vietų skaičius naujoje ar modernizuotoje infrastruktūroje</t>
  </si>
  <si>
    <t>R. Karūžaitė, R.Pranskus, J. Burbaitė</t>
  </si>
  <si>
    <t xml:space="preserve">Statybų ir žemės ūkio skyrius, Socialinės paramos skyrius, Molėtų paramos centro direktorė </t>
  </si>
  <si>
    <t>2.3-1-1.2 (RP)</t>
  </si>
  <si>
    <t>Nestacionarių socialinių paslaugų prieinamumo didinimas Molėtų rajone</t>
  </si>
  <si>
    <t>Pritaikytos patalpos neįgaliųjų poreikiams</t>
  </si>
  <si>
    <t>2.3-1-2</t>
  </si>
  <si>
    <t>Plėtoti socialinės globos ir socialinės priežiūros paslaugas senyvo amžiaus asmenims ir asmenims su negalia</t>
  </si>
  <si>
    <t>Ilgalaikės  (trumpalaikės) socialinės globos paslaugų vietų skaičius, vnt.</t>
  </si>
  <si>
    <t>2.3-1-2.1 (RP)</t>
  </si>
  <si>
    <t>Balninkų mokyklos pastato pritaikymas socialinės globos paslaugoms senyvo amžiaus asmenims teikti (II etapas)</t>
  </si>
  <si>
    <t xml:space="preserve">D. Zaleckas, R. Karūžaitė, V. Budrionienė </t>
  </si>
  <si>
    <t>Statybų ir žemės ūkio skyrius, Socialinės paramos skyrius, VšĮ UDC "Kaimynystės namai" direktorė</t>
  </si>
  <si>
    <t>Naujos arba modernizuotos socialinės rūpybos infrastruktūros talpumas (vietų skaičius)</t>
  </si>
  <si>
    <t>2.3-1-2.2 (RP)</t>
  </si>
  <si>
    <t>Molėtų rajono Alantos senelių globos namų modernizavimas ir plėtra</t>
  </si>
  <si>
    <t xml:space="preserve">Modenizuotos ir praplėstos įstaigos </t>
  </si>
  <si>
    <t>R. Pranskus, K. Gintilaitė</t>
  </si>
  <si>
    <t>Statybų ir žemės ūkio skyrius, Alantos senelių namų direktorė</t>
  </si>
  <si>
    <t>Naujos arba modernizuotos infrastruktūros talpumo padidėjimas sukuriant papildomas vietas</t>
  </si>
  <si>
    <t>2.3-1-3</t>
  </si>
  <si>
    <t>Plėtoti bendruomenines socialines paslaugas, siekiant mažinti institucinės globos paslaugų poreikį</t>
  </si>
  <si>
    <t>Suteiktų nestacionarių paslaugų asmenims (šeimoms) bendruomenėje ir šeimoje dalis nuo Socialinio paslaugų kataloge nurodytų nestacionarių paslaugų skaičiaus per metus, proc.</t>
  </si>
  <si>
    <t>Socialinės paramos skyrius</t>
  </si>
  <si>
    <t>2.3-1-3.1 (RP)</t>
  </si>
  <si>
    <t>Apsaugoto būsto paslaugos suaugusiems asmenims su intelekto ir/ar psichikos negalia teikimas Molėtų rajone</t>
  </si>
  <si>
    <t>Įrengti apsaugoti būstai</t>
  </si>
  <si>
    <t>2.3-1-3.2 (RP)</t>
  </si>
  <si>
    <t>Nestacionarių socialinių paslaugų infrastruktūros modernizavimas ir plėtra Inturkės seniūnijoje</t>
  </si>
  <si>
    <t xml:space="preserve">Paslaugų socialiai pažeidžiamiems, socialinę riziką (atskirtį) patiriantiems asmenims vietų skaičius naujoje ar modernizuotoje infrastruktūroje </t>
  </si>
  <si>
    <t>R. Karūžaitė, R.Pranskus, V.Bacenskaitė</t>
  </si>
  <si>
    <t>Statybų ir žemės ūkio skyrius, Socialinės paramos skyrius, VšĮ Bendrystės centras</t>
  </si>
  <si>
    <t>Atlikta modernizavimo darbų, proc.</t>
  </si>
  <si>
    <t>2.3-1-3.3</t>
  </si>
  <si>
    <t>Socialinių paslaugų programų įgyvendinimas</t>
  </si>
  <si>
    <t>Paslaugas gavusių asmenų skaičius</t>
  </si>
  <si>
    <t>G.Lasytė</t>
  </si>
  <si>
    <t>2.3-1-3.4 (P)</t>
  </si>
  <si>
    <t>Socialinių dirbtuvių veiklos įgyvendinimas Molėtų rajono savivaldybėje</t>
  </si>
  <si>
    <t>Socialinių dirbtuvių veikloje dalyvavusių asmenų skaičius</t>
  </si>
  <si>
    <t>2.3-1-4</t>
  </si>
  <si>
    <t xml:space="preserve">Stiprinti ir plėtoti socialines paslaugas </t>
  </si>
  <si>
    <t>Išplėtotų socialinių paslaugų skaičius, vnt.</t>
  </si>
  <si>
    <t>2.3-1-4.1 (RP)</t>
  </si>
  <si>
    <t>Molėtų rajono grupinio gyvenimo namų paslaugos suaugusiems asmenims su intelekto ir / ar psichikos negalia kūrimas</t>
  </si>
  <si>
    <t>Sukurtų vietų skaičius, vnt.</t>
  </si>
  <si>
    <t>2.3-1-4.2</t>
  </si>
  <si>
    <t>Kompleksinių paslaugų teikimas Molėtų rajono savivaldybėje</t>
  </si>
  <si>
    <t xml:space="preserve">Paslaugas gavusių asmenų skaičius, vnt. </t>
  </si>
  <si>
    <t>J. Burbaitė</t>
  </si>
  <si>
    <t>Molėtų socialinės paramos centras</t>
  </si>
  <si>
    <t>2.3-1-4.3</t>
  </si>
  <si>
    <t>Nevyriausybinių organizacijų ir viešųjų įstaigų, veikiančių neįgaliųjų socialinės integracijos ir socialinių paslaugų teikimo srityje, rėmimas</t>
  </si>
  <si>
    <t>Organizacijų, gavusių paramą, skaičius</t>
  </si>
  <si>
    <t>2.3-1-4.4</t>
  </si>
  <si>
    <t>Socialinės reabilitacijos paslaugų neįgaliesiems bendruomenėje teikimas ir administravimas</t>
  </si>
  <si>
    <t>2.3-1-4.5</t>
  </si>
  <si>
    <t>Nestacionarių socialinių paslaugų (prevencinių, bendrųjų, socialinės priežiūros, dienos globos asmens namuose), laikino atokvėpio ir asmeninės pagalbos teikimas ir administravimas</t>
  </si>
  <si>
    <t>2.3-1-4.6</t>
  </si>
  <si>
    <t xml:space="preserve">Socialinių darbuotojų kompetencijų ugdymas </t>
  </si>
  <si>
    <t>Asmenų, dalyvavusių kvalifikacijos kėlimo mokymuose, seminaruose, supervizijose skaičius</t>
  </si>
  <si>
    <t>J. Burbaitė, M.Baltuška, K.Gintilaitė</t>
  </si>
  <si>
    <t>Molėtų socialinės paramos centras; Molėtų paslaugų šeimai centras; Alantos senelių globos namai</t>
  </si>
  <si>
    <t>2.3-1-4.7</t>
  </si>
  <si>
    <t>Trumpalaikės ar ilgalaikės socialinės globos paslaugų nesavarankiškiems ar dalinai savarankiškiems asmenims teikimas ir administravimas ne savivaldybės įstaigose (įskaitant šeimynas)</t>
  </si>
  <si>
    <t>2.3-1-4.8</t>
  </si>
  <si>
    <t xml:space="preserve">Trumpalaikės ar ilgalaikės socialinės globos paslaugų nesavarankiškiems ar dalinai savarankiškiems asmenims teikimas ir administravimas savivaldybės įstaigose </t>
  </si>
  <si>
    <t>K. Gintilaitė</t>
  </si>
  <si>
    <t>Alantos senelių globos namai</t>
  </si>
  <si>
    <t>2.3-1-4.9</t>
  </si>
  <si>
    <t>Dienos, trumpalaikės ar ilgalaikės socialinės globos paslaugų asmenims su sunkia negalia teikimas ir administravimas</t>
  </si>
  <si>
    <t>2.3-1-4.10</t>
  </si>
  <si>
    <t>Pagalbos namuose paslaugų teikimas ir administravimas</t>
  </si>
  <si>
    <t>2.3-1-5</t>
  </si>
  <si>
    <t>Užtikrinti socialinių paslaugų prieinamumą asmenims, patiriantiems socialinę riziką</t>
  </si>
  <si>
    <t>Prieinamų paslaugų skaičius, vnt.</t>
  </si>
  <si>
    <t>2.3-1-5.1</t>
  </si>
  <si>
    <t xml:space="preserve">Pagalba šeimoms, atsidūrusioms krizinėje situacijoje </t>
  </si>
  <si>
    <t>M. Baltuška</t>
  </si>
  <si>
    <t>Molėtų paslaugų šeimai centras</t>
  </si>
  <si>
    <t>2.3-1-5.2</t>
  </si>
  <si>
    <t>Socialinę riziką patiriančių asmenų laikino apnakvindinimo, apgyvendinimo nakvynės namuose paslaugų teikimas</t>
  </si>
  <si>
    <t>2.3-1-5.3 (RP)</t>
  </si>
  <si>
    <t>Molėtų rajono nestacionarių socialinių paslaugų infrastruktūros kūrimas. Nakvynės namų įkūrimas.</t>
  </si>
  <si>
    <t>Parengtas techninis projektas, vnt.</t>
  </si>
  <si>
    <t>Įsteigti nakvynės namai, vnt.</t>
  </si>
  <si>
    <t>2.3-1-6</t>
  </si>
  <si>
    <t>Metų socialinio darbuotojo pagerbimas</t>
  </si>
  <si>
    <t xml:space="preserve"> 2.3-2 UŽDAVINYS. Užtikrinti socialinę integraciją ir mažinti socialinę atskirtį </t>
  </si>
  <si>
    <t>Socialinio būsto prieinamumo didinimas Molėtų rajono savivaldybėje</t>
  </si>
  <si>
    <t xml:space="preserve">Įsigytų socialinių būstų skaičius, vnt. </t>
  </si>
  <si>
    <t>R-2.3-2-1</t>
  </si>
  <si>
    <t>L. Leišytė</t>
  </si>
  <si>
    <t>2.3-2-1.1</t>
  </si>
  <si>
    <t>Būsto ir aplinkos pritaikymas asmenims su negalia</t>
  </si>
  <si>
    <t>Neįgaliesiems pritaikytų būstų skaičius, vnt.</t>
  </si>
  <si>
    <t>R. Karūžaitė</t>
  </si>
  <si>
    <t>2.3-2-2</t>
  </si>
  <si>
    <t xml:space="preserve">Vykdyti viešųjų pastatų ir aplinkos pritaikymą asmenims su įvairia negalia (regos, klausos, judėjimo ir kt. negalios) </t>
  </si>
  <si>
    <t>Pritaikytų pastatų, patalpų skaičius, vnt.</t>
  </si>
  <si>
    <t>2.3-2-2.1</t>
  </si>
  <si>
    <t>Neįgaliųjų aprūpinimas techninės pagalbos priemonėmis</t>
  </si>
  <si>
    <t>Asmenų, aprūpintų techninės pagalbos priemonėmis, skaičius</t>
  </si>
  <si>
    <t xml:space="preserve">J. Burbaitė </t>
  </si>
  <si>
    <t>2.3-2-3</t>
  </si>
  <si>
    <t>Teikti socialinę atskirtį patiriančių asmenų integravimosi ar grįžimo į darbo rinką ir (arba) švietimo sistemą, visuomeninį gyvenimą paslaugas</t>
  </si>
  <si>
    <t xml:space="preserve">Asmenų, kuriems suteiktos tokios paslaugos, skaičius </t>
  </si>
  <si>
    <t>2.3-2-3.1</t>
  </si>
  <si>
    <t>Užimtumo didinimo programos įgyvendinimas</t>
  </si>
  <si>
    <t>Asmenų, pasinaudojusių paslauga skaičius</t>
  </si>
  <si>
    <t>2.3-2-3.2</t>
  </si>
  <si>
    <t>Užimtumo skatinimo ir motyvavimo paslaugų suteikimas nedirbantiems ir socialinę paramą gaunantiems asmenims</t>
  </si>
  <si>
    <t>J.Balandavičienė</t>
  </si>
  <si>
    <t>2.3-2-4</t>
  </si>
  <si>
    <t>Atvejo vadybos modelio taikymas psichikos ir (ar) intelekto negalią turintiems asmenims</t>
  </si>
  <si>
    <t>D.Lebednykienė</t>
  </si>
  <si>
    <t>2.3-2-5</t>
  </si>
  <si>
    <t>Asmens su negalia reikalų koordinavimas</t>
  </si>
  <si>
    <t>R.Karūžaitė, J. Dilienė</t>
  </si>
  <si>
    <t>2.3-2-6</t>
  </si>
  <si>
    <t>Socialinės atskirties mažinimas</t>
  </si>
  <si>
    <t>Paramos gavėjų skaičius per metus</t>
  </si>
  <si>
    <t>2.3-2-6.1</t>
  </si>
  <si>
    <t>Piniginės socialinės paramos nepasiturinčioms šeimoms ir vieniems gyvenantiems asmenims teikimas,skiriant pašalpas ir kompensacijas</t>
  </si>
  <si>
    <t>Vidutinis paramos gavėjų skaičius per mėnesį, asm.</t>
  </si>
  <si>
    <t>R.Karūžaitė</t>
  </si>
  <si>
    <t>2.3-2-6.2</t>
  </si>
  <si>
    <t>Socialinės paramos teikimas mirusiojo artimiesiems</t>
  </si>
  <si>
    <t>Vidutiniškai per mėnesį išmokamų laidojimo pašalpų skaičius</t>
  </si>
  <si>
    <t>2.3-2-6.3</t>
  </si>
  <si>
    <t>Vienkartinės paramos teikimas</t>
  </si>
  <si>
    <t>2.3-2-6.4</t>
  </si>
  <si>
    <t>Savivaldybės būsto fondo plėtra</t>
  </si>
  <si>
    <t>Įsigytas naujas savivaldybės būstas</t>
  </si>
  <si>
    <t>2.3-2-6.5</t>
  </si>
  <si>
    <t>Savivaldybės socialinio būsto  gyvenamųjų patalpų tinkamos būklės užtikrinimas</t>
  </si>
  <si>
    <t>Suremontuotų gyvenamųjų patalpų skaičius</t>
  </si>
  <si>
    <t>2.3-2-6.6</t>
  </si>
  <si>
    <t>Būsto nuomos ar  išperkamosios būsto nuomos mokesčių dalies kompensacijos mokėjimas</t>
  </si>
  <si>
    <t>Kompensacija pasinaudojusių asmenų ar šeimų skaičius</t>
  </si>
  <si>
    <t>2.3-2-6.7</t>
  </si>
  <si>
    <t>Būstų nuoma iš fizinių ar juridinių asmenų ir jų subnuoma asmenims ir šeimoms, turintiems teisę į socialinio būsto nuomą</t>
  </si>
  <si>
    <t>Būstų subnuomos skaičius asmenims ar šeimoms, turintiems teisę į socialinio būsto nuomą, vnt.</t>
  </si>
  <si>
    <t>2.3-3 UŽDAVINYS. Užtikrinti vaikui ir šeimai palankią aplinką</t>
  </si>
  <si>
    <t>2.3-3-1</t>
  </si>
  <si>
    <t>Skatinti likusių be tėvų globos vaikų neinstitucinę globą (rūpybą)</t>
  </si>
  <si>
    <t>Globėjų pritraukimo, paieškos ir viešinimo plane numatytų bei įgyvendintų priemonių skaičiaus dalis, proc.</t>
  </si>
  <si>
    <t>R-2.3-3-1</t>
  </si>
  <si>
    <t>Vaikų, laikinai ar nuolat globojamų (rūpinamų) šeimos aplinkoje, nuo visų laikinoje globoje (rūpyboje) esančių vaikų.  globojamų (rūpinamų), dalis, proc.</t>
  </si>
  <si>
    <t>2.3-3-2</t>
  </si>
  <si>
    <t>Koordinuotai teikti švietimo pagalbą, užtikrinti socialinių ir sveikatos priežiūros paslaugų plėtrą vaikams nuo gimimo iki 18 m. ir asmenims, turintiems didelių ar labai didelių specialiųjų ugdymosi poreikių iki 21 metų bei jų tėvams (fiziniams globėjams, rūpintojams)</t>
  </si>
  <si>
    <t>Asmenų, kuriems suteikta koordinuota pagalba skaičius per metus, asm.</t>
  </si>
  <si>
    <t>J. Dilienė</t>
  </si>
  <si>
    <t>2.3-3-3</t>
  </si>
  <si>
    <t>Organizuoti ir vykdyti prevencines priemones, mažinančias smurtą artimoje aplinkoje</t>
  </si>
  <si>
    <t>Suorganizuotų ir įvykdytų priemonių skaičius per SPP laikotarpį, vnt.</t>
  </si>
  <si>
    <t>2.3-3-4</t>
  </si>
  <si>
    <t>Akredituotos vaikų dienos socialinės priežiūros teikimas ir administravimas</t>
  </si>
  <si>
    <t>2.3-3-5</t>
  </si>
  <si>
    <t>Vaikų iki 6 m. priežiūra</t>
  </si>
  <si>
    <t>2.3-3-6</t>
  </si>
  <si>
    <t>Socialinių paslaugų teikimas ir administravimas socialinę riziką patiriančioms šeimoms</t>
  </si>
  <si>
    <t>Socialinių darbuotojų darbui su riziką patiriančiomis šeimomis/atvejo vadybininkų/individualios priežiūros specialistų  etatų skaičius</t>
  </si>
  <si>
    <t>6/2,5/1</t>
  </si>
  <si>
    <t>2.3-3-7</t>
  </si>
  <si>
    <t>Pagalbos pinigų teikimas šeimoms, globojančioms (rūpinančioms) tėvų globos netekusius vaikus</t>
  </si>
  <si>
    <t>Pagalbos pinigus gavusių šeimų skaičius</t>
  </si>
  <si>
    <t>2.3-3-8</t>
  </si>
  <si>
    <t>Mokinių nemokamo maitinimo ir aprūpinimo mokinio reikmenimis organizavimas</t>
  </si>
  <si>
    <t>Nemokamą maitinimą ir aprūpinimą mokinio reikmenimis gavusių asmenų skaičius</t>
  </si>
  <si>
    <t>2.3-3-9</t>
  </si>
  <si>
    <r>
      <t>Savivaldybės finansinės</t>
    </r>
    <r>
      <rPr>
        <b/>
        <sz val="10"/>
        <rFont val="Times New Roman"/>
        <family val="1"/>
        <charset val="186"/>
      </rPr>
      <t xml:space="preserve"> paramos</t>
    </r>
    <r>
      <rPr>
        <b/>
        <sz val="10"/>
        <color rgb="FFFF0000"/>
        <rFont val="Times New Roman"/>
        <family val="1"/>
        <charset val="186"/>
      </rPr>
      <t xml:space="preserve"> </t>
    </r>
    <r>
      <rPr>
        <b/>
        <sz val="10"/>
        <color theme="1"/>
        <rFont val="Times New Roman"/>
        <family val="1"/>
        <charset val="186"/>
      </rPr>
      <t>jaunoms šeimoms pirmajam būstui įsigyti programos įgyvendinimas</t>
    </r>
  </si>
  <si>
    <t>Programa pasinaudojusių asmenų skaičius</t>
  </si>
  <si>
    <t>2.3-3-10</t>
  </si>
  <si>
    <t>Trumpalaikės ar ilgalaikės socialinės globos paslaugų be tėvų globos likusiems ar socialinę riziką patiriantiems vaikams teikimas ir administravimas</t>
  </si>
  <si>
    <t>2.3-3-11</t>
  </si>
  <si>
    <t>Palydėjimo paslaugų jaunuoliams teikimas</t>
  </si>
  <si>
    <t>Paslaugas gavusių jaunuolių skaičius</t>
  </si>
  <si>
    <t>2.3-3-12</t>
  </si>
  <si>
    <t>Pagalba globėjams, įtėviams</t>
  </si>
  <si>
    <t>Pagalbą gavusių globėjų ir įtėvių skaičius</t>
  </si>
  <si>
    <t>08. TURIZMO PASLAUGŲ PLĖTROS IR RAJONO ĮVAIZDŽIO KOMUNIKACIJOS PROGRAMA</t>
  </si>
  <si>
    <t xml:space="preserve">1.3. TIKSLAS. GERINTI TURISTINĮ PATRAUKLUMĄ </t>
  </si>
  <si>
    <t>1.3-1 UŽDAVINYS. Užtikrinti turizmo sektoriaus efektyvią plėtrą ir konkurencingumą</t>
  </si>
  <si>
    <t>1.3-1-1</t>
  </si>
  <si>
    <t>Kurti, plėsti ir (arba) atnaujinti turizmo paslaugų infrastruktūrą</t>
  </si>
  <si>
    <t>Sukurtų, išplėstų ir (arba) atnaujintų turizmo objektų skaičius, vnt.</t>
  </si>
  <si>
    <t>R-1.3-1-1</t>
  </si>
  <si>
    <t>D. Kulienė V.Suchodumcevas       G.Putvinskas</t>
  </si>
  <si>
    <t>Turizmo ir verslo informacijos centras, Viešųjų ryšių ir informatikos skyrius, Architektūros ir teritorijų planavimo skyrius</t>
  </si>
  <si>
    <t>Turizmo objektų, pritaikytų asmenims su specialiaisiais poreikiais, skaičius, vnt.</t>
  </si>
  <si>
    <t>1.3-1-2</t>
  </si>
  <si>
    <t>Kurti turizmo produktus skirtingoms turistų tikslinėms grupėms</t>
  </si>
  <si>
    <t>Turizmo rinkodaros produktų skaičius per metus</t>
  </si>
  <si>
    <t>1.3-1-3</t>
  </si>
  <si>
    <t>Vykdyti turizmo sezoniškumą mažinančias priemones</t>
  </si>
  <si>
    <t>Įgyvendintų turizmo sezoniškumą mažinančių priemonių skaičius per metus, vnt.</t>
  </si>
  <si>
    <t>1.3-1-4</t>
  </si>
  <si>
    <t xml:space="preserve">Diegti ir įgyvendinti turizmo paslaugų bei produktų efektyvias ir šiuolaikiškas rinkodaros, integruotos komunikacijos priemones, vykdyti aktyvią informacijos sklaidą </t>
  </si>
  <si>
    <t>Įgyvendintų tradicinių rinkodaros priemonių skaičius per metus, vnt.</t>
  </si>
  <si>
    <t>Įgyvendintų elektroninių rinkodaros priemonių skaičius per metus, vnt.</t>
  </si>
  <si>
    <t>Įgyvendintų komunikacijos kampanijų skaičius, vnt.</t>
  </si>
  <si>
    <t>Edukacinės programos virtualioje erdvėje "Molėtai kitaip" lankytojų skaičius, asm.</t>
  </si>
  <si>
    <t>Turizmo informaciją ir konsultacijas gavusių lankytojų skaičius, asm.</t>
  </si>
  <si>
    <t>1.3-1-4.1 (RP)</t>
  </si>
  <si>
    <t>Viešųjų turizmo paslaugų  efektyvinimas funkcinės zonos Ežerų Lietuva  savivaldybėse</t>
  </si>
  <si>
    <t>1.3-1-5</t>
  </si>
  <si>
    <t>Viešojo ir privataus sektorių bei
bendruomenių bendradarbiavimas</t>
  </si>
  <si>
    <t>Suorganizuotų renginių, susitikimų skaičius su partneriais per metus, vnt.</t>
  </si>
  <si>
    <t>1.3-1-6</t>
  </si>
  <si>
    <t xml:space="preserve">Stiprinti turizmo srities darbuotojų įgūdžius </t>
  </si>
  <si>
    <t>Suorganizuotų mokymų skaičius (vnt.) per metus</t>
  </si>
  <si>
    <t>1.3-1-7</t>
  </si>
  <si>
    <t>Vykdyti turistų apklausas siekiant identifikuoti jų poreikius, pasitenkinimą (grįžtamojo ryšio gavimas ir įvertinimas)</t>
  </si>
  <si>
    <t xml:space="preserve">3.4. TIKSLAS. KURTI SAUGIĄ APLINKĄ </t>
  </si>
  <si>
    <t xml:space="preserve">Atnaujinti ir sutvarkyti viešąsias erdves, jas pritaikant gyventojų poreikiams, rekreacijai </t>
  </si>
  <si>
    <t>3.4-2-3.1</t>
  </si>
  <si>
    <t>Mažosios arhitektūros, atspindinčios Molėtų įvaizdį, kūrimas ir įrengimas Molėtų rajone</t>
  </si>
  <si>
    <t>Sukurtos ir pastatytos skulptūros, vnt.</t>
  </si>
  <si>
    <t>3.4-2-3.2</t>
  </si>
  <si>
    <t>Molėtų miesto ribų ženklų atnaujinimas</t>
  </si>
  <si>
    <t>Atnaujintų ženklų, vnt.</t>
  </si>
  <si>
    <t>2.2. DIDINTI  VISUOMENĖS  KULTŪRINĮ AKTYVUMĄ</t>
  </si>
  <si>
    <t>2.5-1-3.5</t>
  </si>
  <si>
    <t>*ES ir kitos lėšos planuojamos, tačiau priklausys nuo galimybės gauti finansavimą ir finansavimo intensyvumo</t>
  </si>
  <si>
    <t>2.4-1-7</t>
  </si>
  <si>
    <t>2.4-1-8.1</t>
  </si>
  <si>
    <t>2.4-1-9 (P)</t>
  </si>
  <si>
    <t>Molėtų miesto teritorijos bendrojo plano pirmoji korektūra</t>
  </si>
  <si>
    <t>Molėtų rajono savivaldybės administracijos darbuotojai bei tarybos nariai, dalyvavę kvalifikacijos kėlimo kursuose, seminaruose, dalis nuo bendro darbuotojų skaičiaus per metus, proc.</t>
  </si>
  <si>
    <t xml:space="preserve">Rekonstruota valyklų, vnt. </t>
  </si>
  <si>
    <t>Rūšiuojamų atliekų surinkimo infrastruktūros skaičius</t>
  </si>
  <si>
    <t xml:space="preserve">Sukurtos specialistų komandos (su gydytoju kardiologu) nariams mokamas atlyginimas, asm. </t>
  </si>
  <si>
    <t>Visos dienos mokyklos paslaugų prieinamumo didinimas Molėtų rajone*</t>
  </si>
  <si>
    <t>Priedangų įrengimas*</t>
  </si>
  <si>
    <t>1.4-1-11.9</t>
  </si>
  <si>
    <t>Parengta bendrojo plano korektūra, proc.</t>
  </si>
  <si>
    <t>Molėtų rajono teritorijos bendrojo plano keitimas</t>
  </si>
  <si>
    <t>2.3-2-1 (RE)</t>
  </si>
  <si>
    <t>3.1-2-1.6</t>
  </si>
  <si>
    <t>Galimybės kompensuoti transporto išlaidas darbuotojams analizė, vnt.</t>
  </si>
  <si>
    <t>Sveikatos centro įrangos atnaujinimas, vnt.</t>
  </si>
  <si>
    <t xml:space="preserve">Pėsčiųjų tako nuo Moletūno g. iki Statybininkų g. Molėtų mieste įrengimas  </t>
  </si>
  <si>
    <t>Lygių galimybių ir apsaugos nuo smurto artimoje aplinkoje koordinatorė, Teisės ir civilinės metrikacijos skyrius, Vyr. specialistė - sveikatos reikalų koordinatorė</t>
  </si>
  <si>
    <t>Vyr. specialistė - sveikatos reikalų koordinatorė</t>
  </si>
  <si>
    <t>Vyr. specialistė - sveikatos reikalų koordinatorė, Architektūros ir teritorijų planavimo, Statybos ir žemės ūkio skyriai, VšĮ Molėtų rajono sveikatos centro direktorė, Utenos rajono savivaldybės visuomenės sveikatos biuro direktorė</t>
  </si>
  <si>
    <t>Vyr. specialistė - sveikatos reikalų koordinatorė, Kultūros ir švietimo skyrius, Teisės ir civilinės metrikacijos skyrius</t>
  </si>
  <si>
    <t>Teikiamų administracinių paslaugų kokybės vertinimas</t>
  </si>
  <si>
    <t>1.4-1-1.22</t>
  </si>
  <si>
    <t>Atliktų apklausų, vertinant administracinės paslaugos kokybę, skaičius</t>
  </si>
  <si>
    <t xml:space="preserve">Architektūros ir teritorijų planavimo skyrius </t>
  </si>
  <si>
    <t>2.1-2-2.1</t>
  </si>
  <si>
    <t>2.1-2-1.1</t>
  </si>
  <si>
    <t>Plėtoti psichikos sveikatos stiprinimo, psichosocialinės pagalbos ir savižudybių prevencijos intervenciją</t>
  </si>
  <si>
    <t>Vandens gerinimo įrenginių plėtra ir rekonstravimas Molėtų r. gyvenvietėse (Joniškis, Luokesa, Dubingiai)</t>
  </si>
  <si>
    <t>1.2-1-1.6</t>
  </si>
  <si>
    <t xml:space="preserve">Valstybei priklausančių melioracijos sistemų rekonstravimas </t>
  </si>
  <si>
    <t xml:space="preserve">Molėtų rajono savivaldybės administracijos metinis veiklos planas 2025 metams
</t>
  </si>
  <si>
    <t xml:space="preserve">TURIZMO PASLAUGŲ PLĖTROS IR RAJONO ĮVAIZDŽIO KOMUNIKACIJOS PROGRAMA (NR. 08) </t>
  </si>
  <si>
    <t xml:space="preserve">SOCIALINĖS ATSKIRTIES MAŽINIMO PROGRAMA (NR. 07) </t>
  </si>
  <si>
    <t>ŠVIETIMO IR JO INFRASTRUKTŪROS PROGRAMA (NR. 06)</t>
  </si>
  <si>
    <t>KULTŪRINĖS IR SPORTINĖS VEIKLOS BEI JOS INFRASTRUKTŪROS PROGRAMA (NR. 05)</t>
  </si>
  <si>
    <t xml:space="preserve">DALYVAVIMO DEMOKRATIJOS, BENDRUOMENIŠKUMO SKATINIMO, GYVENTOJŲ SVEIKATINIMO IR JŲ SAUGUMO UŽTIKRINIMO PROGRAMA (NR. 04) </t>
  </si>
  <si>
    <t xml:space="preserve">GYVENAMOSIOS APLINKOS TVARKYMO, VIEŠŲJŲ PASLAUGŲ IR APLINKOS APSAUGOS PROGRAMA (NR. 03) </t>
  </si>
  <si>
    <t>SAVIVALDYBĖS INSTITUCIJŲ IR VIEŠOJO ADMINISTRAVIMO VEIKLŲ PROGRAMA (NR. 02)</t>
  </si>
  <si>
    <t>MOLĖTŲ RAJONO SAVIVALDYBĖS ADMINISTRACIJOS 2025 METŲ VEIKLOS PLANO</t>
  </si>
  <si>
    <t>MOLĖTŲ RAJONO SAVIVALDYBĖS ADMINISTRACIJOS 2025 METŲ VEIKLOS PLANAS</t>
  </si>
  <si>
    <t>PATVIRTINTA
                                                                                                                                              Molėtų rajono savivaldybės administracijos direktoriaus 
                                                                                                                                              2025 m. vasario 28 d. įsakymu Nr. B6-84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</si>
</sst>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0.0"/>
    <numFmt numFmtId="166" formatCode="#,##0.0"/>
  </numFmts>
  <fonts count="63"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2"/>
      <name val="Times New Roman"/>
      <family val="1"/>
      <charset val="186"/>
    </font>
    <font>
      <sz val="10"/>
      <name val="Times New Roman"/>
      <family val="1"/>
      <charset val="186"/>
    </font>
    <font>
      <b/>
      <sz val="12"/>
      <name val="Times New Roman"/>
      <family val="1"/>
      <charset val="186"/>
    </font>
    <font>
      <b/>
      <sz val="10"/>
      <name val="Times New Roman"/>
      <family val="1"/>
      <charset val="186"/>
    </font>
    <font>
      <sz val="10"/>
      <name val="Arial"/>
      <family val="2"/>
      <charset val="186"/>
    </font>
    <font>
      <sz val="10"/>
      <color theme="1"/>
      <name val="Times New Roman"/>
      <family val="1"/>
      <charset val="186"/>
    </font>
    <font>
      <b/>
      <sz val="10"/>
      <color theme="1"/>
      <name val="Times New Roman"/>
      <family val="1"/>
      <charset val="186"/>
    </font>
    <font>
      <sz val="10"/>
      <color indexed="8"/>
      <name val="Times New Roman"/>
      <family val="1"/>
      <charset val="186"/>
    </font>
    <font>
      <sz val="10"/>
      <color rgb="FF000000"/>
      <name val="Times New Roman"/>
      <family val="1"/>
      <charset val="186"/>
    </font>
    <font>
      <sz val="10"/>
      <name val="Arial"/>
      <family val="2"/>
      <charset val="186"/>
    </font>
    <font>
      <sz val="8"/>
      <name val="Calibri"/>
      <family val="2"/>
      <scheme val="minor"/>
    </font>
    <font>
      <sz val="11"/>
      <color indexed="8"/>
      <name val="Calibri"/>
      <family val="2"/>
    </font>
    <font>
      <sz val="12"/>
      <color theme="1"/>
      <name val="Times New Roman"/>
      <family val="1"/>
      <charset val="186"/>
    </font>
    <font>
      <sz val="10"/>
      <color rgb="FFFF0000"/>
      <name val="Times New Roman"/>
      <family val="1"/>
      <charset val="186"/>
    </font>
    <font>
      <sz val="11"/>
      <color theme="1"/>
      <name val="Calibri"/>
      <family val="2"/>
      <scheme val="minor"/>
    </font>
    <font>
      <sz val="11"/>
      <color rgb="FF000000"/>
      <name val="Calibri"/>
      <family val="2"/>
      <charset val="186"/>
    </font>
    <font>
      <b/>
      <sz val="10"/>
      <name val="Times New Roman"/>
      <family val="1"/>
    </font>
    <font>
      <sz val="10"/>
      <name val="Times New Roman"/>
      <family val="1"/>
    </font>
    <font>
      <sz val="9"/>
      <name val="Times New Roman"/>
      <family val="1"/>
      <charset val="186"/>
    </font>
    <font>
      <sz val="10"/>
      <color rgb="FFFF0000"/>
      <name val="Times New Roman"/>
      <family val="1"/>
    </font>
    <font>
      <sz val="10"/>
      <color indexed="8"/>
      <name val="Times New Roman"/>
      <family val="1"/>
    </font>
    <font>
      <b/>
      <sz val="10"/>
      <color theme="1"/>
      <name val="Times New Roman"/>
      <family val="1"/>
    </font>
    <font>
      <sz val="10"/>
      <name val="Times New Roman"/>
      <family val="1"/>
      <charset val="186"/>
    </font>
    <font>
      <b/>
      <sz val="10"/>
      <name val="Times New Roman"/>
      <family val="1"/>
      <charset val="186"/>
    </font>
    <font>
      <sz val="10"/>
      <color theme="1"/>
      <name val="Times New Roman"/>
      <family val="1"/>
      <charset val="186"/>
    </font>
    <font>
      <sz val="10"/>
      <color rgb="FF242424"/>
      <name val="Times New Roman"/>
      <family val="1"/>
      <charset val="186"/>
    </font>
    <font>
      <sz val="10"/>
      <color rgb="FF000000"/>
      <name val="Times New Roman"/>
      <family val="1"/>
      <charset val="186"/>
    </font>
    <font>
      <b/>
      <sz val="10"/>
      <color rgb="FF242424"/>
      <name val="Times New Roman"/>
      <family val="1"/>
      <charset val="186"/>
    </font>
    <font>
      <sz val="10"/>
      <color theme="1"/>
      <name val="Times New Roman"/>
      <family val="1"/>
      <charset val="1"/>
    </font>
    <font>
      <b/>
      <sz val="10"/>
      <color theme="1"/>
      <name val="Times New Roman"/>
      <family val="1"/>
      <charset val="186"/>
    </font>
    <font>
      <sz val="10"/>
      <color rgb="FF000000"/>
      <name val="Times New Roman"/>
      <family val="1"/>
    </font>
    <font>
      <sz val="10"/>
      <color rgb="FF000000"/>
      <name val="Times New Roman"/>
      <family val="1"/>
      <charset val="1"/>
    </font>
    <font>
      <b/>
      <sz val="10"/>
      <color rgb="FF000000"/>
      <name val="Times New Roman"/>
      <family val="1"/>
      <charset val="186"/>
    </font>
    <font>
      <sz val="10"/>
      <color theme="0" tint="-0.14999847407452621"/>
      <name val="Times New Roman"/>
      <family val="1"/>
    </font>
    <font>
      <sz val="10"/>
      <color theme="0" tint="-0.14999847407452621"/>
      <name val="Times New Roman"/>
      <family val="1"/>
      <charset val="186"/>
    </font>
    <font>
      <b/>
      <sz val="10"/>
      <color rgb="FF000000"/>
      <name val="Times New Roman"/>
      <family val="1"/>
    </font>
    <font>
      <b/>
      <sz val="10"/>
      <color rgb="FF000000"/>
      <name val="Times New Roman"/>
      <family val="1"/>
      <charset val="186"/>
    </font>
    <font>
      <b/>
      <sz val="10"/>
      <color rgb="FFFF0000"/>
      <name val="Times New Roman"/>
      <family val="1"/>
      <charset val="186"/>
    </font>
    <font>
      <sz val="10"/>
      <color rgb="FFFF0000"/>
      <name val="Times New Roman"/>
      <family val="1"/>
      <charset val="186"/>
    </font>
    <font>
      <sz val="11"/>
      <name val="Times New Roman"/>
      <family val="1"/>
      <charset val="186"/>
    </font>
    <font>
      <b/>
      <sz val="10"/>
      <color rgb="FF000000"/>
      <name val="Times New Roman"/>
      <family val="1"/>
      <charset val="1"/>
    </font>
    <font>
      <sz val="11"/>
      <color rgb="FF242424"/>
      <name val="Aptos Narrow"/>
      <family val="2"/>
    </font>
    <font>
      <b/>
      <i/>
      <sz val="10"/>
      <name val="Times New Roman"/>
      <family val="1"/>
      <charset val="186"/>
    </font>
    <font>
      <b/>
      <sz val="10"/>
      <color rgb="FF242424"/>
      <name val="Times New Roman"/>
      <family val="1"/>
      <charset val="186"/>
    </font>
    <font>
      <sz val="10"/>
      <color rgb="FF242424"/>
      <name val="Times New Roman"/>
      <family val="1"/>
      <charset val="186"/>
    </font>
    <font>
      <b/>
      <sz val="11"/>
      <name val="Times New Roman"/>
      <family val="1"/>
      <charset val="186"/>
    </font>
  </fonts>
  <fills count="24">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2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FFFF"/>
        <bgColor rgb="FF000000"/>
      </patternFill>
    </fill>
    <fill>
      <patternFill patternType="solid">
        <fgColor rgb="FFC0C0C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rgb="FF000000"/>
      </patternFill>
    </fill>
  </fills>
  <borders count="193">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top/>
      <bottom style="thin">
        <color rgb="FF000000"/>
      </bottom>
      <diagonal/>
    </border>
    <border>
      <left style="thin">
        <color indexed="64"/>
      </left>
      <right style="thin">
        <color indexed="64"/>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indexed="64"/>
      </right>
      <top style="thin">
        <color rgb="FF000000"/>
      </top>
      <bottom style="thin">
        <color rgb="FF000000"/>
      </bottom>
      <diagonal/>
    </border>
    <border>
      <left/>
      <right style="medium">
        <color indexed="64"/>
      </right>
      <top/>
      <bottom style="thin">
        <color rgb="FF000000"/>
      </bottom>
      <diagonal/>
    </border>
    <border>
      <left style="thin">
        <color rgb="FF000000"/>
      </left>
      <right style="thin">
        <color rgb="FF000000"/>
      </right>
      <top/>
      <bottom style="thin">
        <color indexed="64"/>
      </bottom>
      <diagonal/>
    </border>
    <border>
      <left/>
      <right/>
      <top style="thin">
        <color rgb="FF000000"/>
      </top>
      <bottom style="medium">
        <color indexed="64"/>
      </bottom>
      <diagonal/>
    </border>
    <border>
      <left style="thin">
        <color indexed="64"/>
      </left>
      <right style="medium">
        <color indexed="64"/>
      </right>
      <top style="thin">
        <color rgb="FF000000"/>
      </top>
      <bottom/>
      <diagonal/>
    </border>
    <border>
      <left style="thin">
        <color indexed="64"/>
      </left>
      <right style="medium">
        <color indexed="64"/>
      </right>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thin">
        <color rgb="FF000000"/>
      </left>
      <right style="thin">
        <color indexed="64"/>
      </right>
      <top style="medium">
        <color indexed="64"/>
      </top>
      <bottom/>
      <diagonal/>
    </border>
    <border>
      <left style="thin">
        <color indexed="64"/>
      </left>
      <right style="thin">
        <color rgb="FF000000"/>
      </right>
      <top style="thin">
        <color rgb="FF000000"/>
      </top>
      <bottom style="thin">
        <color rgb="FF000000"/>
      </bottom>
      <diagonal/>
    </border>
    <border>
      <left/>
      <right/>
      <top/>
      <bottom style="thin">
        <color theme="1"/>
      </bottom>
      <diagonal/>
    </border>
    <border>
      <left style="thin">
        <color indexed="64"/>
      </left>
      <right/>
      <top style="thin">
        <color rgb="FF000000"/>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medium">
        <color indexed="64"/>
      </right>
      <top style="thin">
        <color rgb="FF000000"/>
      </top>
      <bottom style="thin">
        <color rgb="FF000000"/>
      </bottom>
      <diagonal/>
    </border>
    <border>
      <left style="thin">
        <color indexed="64"/>
      </left>
      <right style="thin">
        <color indexed="64"/>
      </right>
      <top style="thin">
        <color theme="1"/>
      </top>
      <bottom style="medium">
        <color indexed="64"/>
      </bottom>
      <diagonal/>
    </border>
    <border>
      <left style="thin">
        <color indexed="64"/>
      </left>
      <right style="thin">
        <color indexed="64"/>
      </right>
      <top style="thin">
        <color rgb="FF000000"/>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thin">
        <color theme="1"/>
      </bottom>
      <diagonal/>
    </border>
    <border>
      <left style="medium">
        <color indexed="64"/>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rgb="FF000000"/>
      </top>
      <bottom style="medium">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right/>
      <top style="thin">
        <color rgb="FF000000"/>
      </top>
      <bottom style="thin">
        <color indexed="64"/>
      </bottom>
      <diagonal/>
    </border>
    <border>
      <left/>
      <right/>
      <top style="thin">
        <color indexed="64"/>
      </top>
      <bottom style="thin">
        <color rgb="FF000000"/>
      </bottom>
      <diagonal/>
    </border>
    <border>
      <left style="thin">
        <color rgb="FF000000"/>
      </left>
      <right style="medium">
        <color indexed="64"/>
      </right>
      <top/>
      <bottom/>
      <diagonal/>
    </border>
    <border>
      <left style="thin">
        <color indexed="64"/>
      </left>
      <right/>
      <top style="thin">
        <color rgb="FF000000"/>
      </top>
      <bottom style="medium">
        <color indexed="64"/>
      </bottom>
      <diagonal/>
    </border>
    <border>
      <left/>
      <right style="thin">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medium">
        <color indexed="64"/>
      </bottom>
      <diagonal/>
    </border>
    <border>
      <left/>
      <right style="thin">
        <color rgb="FF000000"/>
      </right>
      <top style="thin">
        <color rgb="FF000000"/>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rgb="FF000000"/>
      </right>
      <top/>
      <bottom style="medium">
        <color indexed="64"/>
      </bottom>
      <diagonal/>
    </border>
    <border>
      <left style="thin">
        <color indexed="64"/>
      </left>
      <right style="thin">
        <color indexed="64"/>
      </right>
      <top style="thin">
        <color rgb="FF000000"/>
      </top>
      <bottom/>
      <diagonal/>
    </border>
    <border>
      <left style="thin">
        <color theme="1"/>
      </left>
      <right/>
      <top style="thin">
        <color theme="1"/>
      </top>
      <bottom style="thin">
        <color indexed="64"/>
      </bottom>
      <diagonal/>
    </border>
    <border>
      <left style="thin">
        <color theme="1"/>
      </left>
      <right style="thin">
        <color theme="1"/>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indexed="64"/>
      </right>
      <top style="thin">
        <color theme="1"/>
      </top>
      <bottom/>
      <diagonal/>
    </border>
    <border>
      <left/>
      <right style="thin">
        <color theme="1"/>
      </right>
      <top style="thin">
        <color theme="1"/>
      </top>
      <bottom style="thin">
        <color theme="1"/>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bottom style="thin">
        <color theme="1"/>
      </bottom>
      <diagonal/>
    </border>
    <border>
      <left style="medium">
        <color rgb="FF000000"/>
      </left>
      <right style="medium">
        <color rgb="FF000000"/>
      </right>
      <top/>
      <bottom/>
      <diagonal/>
    </border>
    <border>
      <left style="thin">
        <color indexed="64"/>
      </left>
      <right style="thin">
        <color indexed="64"/>
      </right>
      <top style="thin">
        <color theme="1"/>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style="medium">
        <color indexed="64"/>
      </bottom>
      <diagonal/>
    </border>
    <border>
      <left style="medium">
        <color indexed="64"/>
      </left>
      <right/>
      <top style="thin">
        <color rgb="FF000000"/>
      </top>
      <bottom/>
      <diagonal/>
    </border>
    <border>
      <left style="thin">
        <color rgb="FF000000"/>
      </left>
      <right/>
      <top style="thin">
        <color indexed="64"/>
      </top>
      <bottom style="thin">
        <color indexed="64"/>
      </bottom>
      <diagonal/>
    </border>
    <border>
      <left style="medium">
        <color indexed="64"/>
      </left>
      <right/>
      <top style="thin">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diagonal/>
    </border>
    <border>
      <left style="medium">
        <color rgb="FF000000"/>
      </left>
      <right/>
      <top/>
      <bottom style="thin">
        <color indexed="64"/>
      </bottom>
      <diagonal/>
    </border>
    <border>
      <left/>
      <right style="medium">
        <color rgb="FF000000"/>
      </right>
      <top/>
      <bottom style="thin">
        <color rgb="FF000000"/>
      </bottom>
      <diagonal/>
    </border>
    <border>
      <left/>
      <right style="medium">
        <color rgb="FF000000"/>
      </right>
      <top/>
      <bottom/>
      <diagonal/>
    </border>
    <border>
      <left/>
      <right style="medium">
        <color rgb="FF000000"/>
      </right>
      <top style="thin">
        <color indexed="64"/>
      </top>
      <bottom/>
      <diagonal/>
    </border>
    <border>
      <left/>
      <right style="medium">
        <color rgb="FF000000"/>
      </right>
      <top/>
      <bottom style="thin">
        <color indexed="64"/>
      </bottom>
      <diagonal/>
    </border>
    <border>
      <left style="medium">
        <color rgb="FF000000"/>
      </left>
      <right/>
      <top/>
      <bottom style="medium">
        <color rgb="FF000000"/>
      </bottom>
      <diagonal/>
    </border>
    <border>
      <left/>
      <right/>
      <top/>
      <bottom style="medium">
        <color rgb="FF000000"/>
      </bottom>
      <diagonal/>
    </border>
    <border>
      <left style="thin">
        <color indexed="64"/>
      </left>
      <right/>
      <top style="thin">
        <color theme="1"/>
      </top>
      <bottom style="medium">
        <color rgb="FF000000"/>
      </bottom>
      <diagonal/>
    </border>
    <border>
      <left style="thin">
        <color indexed="64"/>
      </left>
      <right/>
      <top/>
      <bottom style="medium">
        <color rgb="FF000000"/>
      </bottom>
      <diagonal/>
    </border>
    <border>
      <left/>
      <right style="medium">
        <color rgb="FF000000"/>
      </right>
      <top style="thin">
        <color indexed="64"/>
      </top>
      <bottom style="medium">
        <color rgb="FF000000"/>
      </bottom>
      <diagonal/>
    </border>
    <border>
      <left style="thin">
        <color theme="1"/>
      </left>
      <right style="thin">
        <color rgb="FF000000"/>
      </right>
      <top style="thin">
        <color theme="1"/>
      </top>
      <bottom/>
      <diagonal/>
    </border>
    <border>
      <left style="thin">
        <color theme="1"/>
      </left>
      <right style="thin">
        <color rgb="FF000000"/>
      </right>
      <top/>
      <bottom/>
      <diagonal/>
    </border>
    <border>
      <left style="thin">
        <color theme="1"/>
      </left>
      <right style="thin">
        <color rgb="FF000000"/>
      </right>
      <top/>
      <bottom style="thin">
        <color theme="1"/>
      </bottom>
      <diagonal/>
    </border>
    <border>
      <left style="thin">
        <color rgb="FF000000"/>
      </left>
      <right style="thin">
        <color indexed="64"/>
      </right>
      <top/>
      <bottom style="thin">
        <color rgb="FF000000"/>
      </bottom>
      <diagonal/>
    </border>
    <border>
      <left style="thin">
        <color indexed="64"/>
      </left>
      <right/>
      <top style="thin">
        <color rgb="FF000000"/>
      </top>
      <bottom style="thin">
        <color indexed="64"/>
      </bottom>
      <diagonal/>
    </border>
    <border>
      <left style="thin">
        <color rgb="FF000000"/>
      </left>
      <right style="thin">
        <color indexed="64"/>
      </right>
      <top style="medium">
        <color indexed="64"/>
      </top>
      <bottom style="thin">
        <color indexed="64"/>
      </bottom>
      <diagonal/>
    </border>
    <border>
      <left style="thin">
        <color indexed="64"/>
      </left>
      <right/>
      <top style="thin">
        <color indexed="64"/>
      </top>
      <bottom style="thin">
        <color rgb="FF000000"/>
      </bottom>
      <diagonal/>
    </border>
  </borders>
  <cellStyleXfs count="5133">
    <xf numFmtId="0" fontId="0" fillId="0" borderId="0"/>
    <xf numFmtId="0" fontId="16" fillId="0" borderId="0"/>
    <xf numFmtId="0" fontId="21" fillId="0" borderId="0"/>
    <xf numFmtId="0" fontId="21" fillId="0" borderId="0"/>
    <xf numFmtId="0" fontId="21" fillId="0" borderId="0"/>
    <xf numFmtId="0" fontId="15" fillId="0" borderId="0"/>
    <xf numFmtId="0" fontId="15" fillId="0" borderId="0"/>
    <xf numFmtId="0" fontId="26" fillId="0" borderId="0"/>
    <xf numFmtId="0" fontId="16" fillId="0" borderId="0"/>
    <xf numFmtId="0" fontId="16" fillId="0" borderId="0"/>
    <xf numFmtId="0" fontId="16" fillId="0" borderId="0"/>
    <xf numFmtId="0" fontId="14" fillId="0" borderId="0"/>
    <xf numFmtId="0" fontId="14" fillId="0" borderId="0"/>
    <xf numFmtId="0" fontId="13" fillId="0" borderId="0"/>
    <xf numFmtId="0" fontId="13" fillId="0" borderId="0"/>
    <xf numFmtId="0" fontId="16"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31" fillId="0" borderId="0" applyFont="0" applyFill="0" applyBorder="0" applyAlignment="0" applyProtection="0"/>
  </cellStyleXfs>
  <cellXfs count="2466">
    <xf numFmtId="0" fontId="0" fillId="0" borderId="0" xfId="0"/>
    <xf numFmtId="0" fontId="18" fillId="0" borderId="0" xfId="1" applyFont="1" applyAlignment="1">
      <alignment horizontal="center" vertical="center"/>
    </xf>
    <xf numFmtId="0" fontId="18" fillId="0" borderId="0" xfId="1" applyFont="1" applyAlignment="1">
      <alignment horizontal="left" vertical="top"/>
    </xf>
    <xf numFmtId="0" fontId="18" fillId="2" borderId="38" xfId="1" applyFont="1" applyFill="1" applyBorder="1" applyAlignment="1">
      <alignment horizontal="left" vertical="top" wrapText="1"/>
    </xf>
    <xf numFmtId="0" fontId="16" fillId="0" borderId="0" xfId="1"/>
    <xf numFmtId="0" fontId="18" fillId="0" borderId="0" xfId="1" applyFont="1" applyAlignment="1">
      <alignment horizontal="left" vertical="top" wrapText="1"/>
    </xf>
    <xf numFmtId="0" fontId="18" fillId="0" borderId="50" xfId="1" applyFont="1" applyBorder="1" applyAlignment="1">
      <alignment horizontal="center" vertical="center" wrapText="1"/>
    </xf>
    <xf numFmtId="0" fontId="18" fillId="6" borderId="49" xfId="1" applyFont="1" applyFill="1" applyBorder="1" applyAlignment="1">
      <alignment vertical="top"/>
    </xf>
    <xf numFmtId="0" fontId="18" fillId="7" borderId="49" xfId="1" applyFont="1" applyFill="1" applyBorder="1" applyAlignment="1">
      <alignment vertical="top"/>
    </xf>
    <xf numFmtId="0" fontId="18" fillId="8" borderId="34" xfId="1" applyFont="1" applyFill="1" applyBorder="1" applyAlignment="1">
      <alignment horizontal="left" vertical="top" wrapText="1"/>
    </xf>
    <xf numFmtId="0" fontId="18" fillId="7" borderId="45" xfId="1" applyFont="1" applyFill="1" applyBorder="1" applyAlignment="1">
      <alignment vertical="top"/>
    </xf>
    <xf numFmtId="49" fontId="20" fillId="7" borderId="1" xfId="1" applyNumberFormat="1" applyFont="1" applyFill="1" applyBorder="1" applyAlignment="1">
      <alignment horizontal="right" vertical="top"/>
    </xf>
    <xf numFmtId="49" fontId="20" fillId="7" borderId="37" xfId="1" applyNumberFormat="1" applyFont="1" applyFill="1" applyBorder="1" applyAlignment="1">
      <alignment horizontal="right" vertical="top"/>
    </xf>
    <xf numFmtId="49" fontId="20" fillId="7" borderId="38" xfId="1" applyNumberFormat="1" applyFont="1" applyFill="1" applyBorder="1" applyAlignment="1">
      <alignment horizontal="right" vertical="top"/>
    </xf>
    <xf numFmtId="0" fontId="18" fillId="6" borderId="45" xfId="1" applyFont="1" applyFill="1" applyBorder="1" applyAlignment="1">
      <alignment vertical="top"/>
    </xf>
    <xf numFmtId="0" fontId="18" fillId="6" borderId="49" xfId="1" applyFont="1" applyFill="1" applyBorder="1"/>
    <xf numFmtId="0" fontId="18" fillId="7" borderId="1" xfId="1" applyFont="1" applyFill="1" applyBorder="1" applyAlignment="1">
      <alignment vertical="top"/>
    </xf>
    <xf numFmtId="3" fontId="20" fillId="0" borderId="39" xfId="1" applyNumberFormat="1" applyFont="1" applyBorder="1" applyAlignment="1">
      <alignment horizontal="center" vertical="center" wrapText="1"/>
    </xf>
    <xf numFmtId="3" fontId="20" fillId="4" borderId="39" xfId="1" applyNumberFormat="1" applyFont="1" applyFill="1" applyBorder="1" applyAlignment="1">
      <alignment horizontal="center" vertical="center" wrapText="1"/>
    </xf>
    <xf numFmtId="49" fontId="20" fillId="2" borderId="45" xfId="1" applyNumberFormat="1" applyFont="1" applyFill="1" applyBorder="1" applyAlignment="1">
      <alignment vertical="top" wrapText="1"/>
    </xf>
    <xf numFmtId="0" fontId="18" fillId="0" borderId="0" xfId="1" applyFont="1" applyAlignment="1">
      <alignment vertical="top"/>
    </xf>
    <xf numFmtId="0" fontId="18" fillId="2" borderId="37" xfId="1" applyFont="1" applyFill="1" applyBorder="1" applyAlignment="1">
      <alignment horizontal="center" vertical="top"/>
    </xf>
    <xf numFmtId="0" fontId="18" fillId="6" borderId="37" xfId="1" applyFont="1" applyFill="1" applyBorder="1" applyAlignment="1">
      <alignment vertical="top"/>
    </xf>
    <xf numFmtId="49" fontId="20" fillId="2" borderId="10" xfId="1" applyNumberFormat="1" applyFont="1" applyFill="1" applyBorder="1" applyAlignment="1">
      <alignment vertical="top" wrapText="1"/>
    </xf>
    <xf numFmtId="0" fontId="18" fillId="0" borderId="53" xfId="1" applyFont="1" applyBorder="1" applyAlignment="1">
      <alignment horizontal="center" vertical="center" wrapText="1"/>
    </xf>
    <xf numFmtId="0" fontId="18" fillId="3" borderId="29" xfId="1" applyFont="1" applyFill="1" applyBorder="1" applyAlignment="1">
      <alignment horizontal="left" vertical="top" wrapText="1"/>
    </xf>
    <xf numFmtId="0" fontId="18" fillId="0" borderId="29" xfId="0" applyFont="1" applyBorder="1" applyAlignment="1">
      <alignment horizontal="left" vertical="top" wrapText="1"/>
    </xf>
    <xf numFmtId="0" fontId="22" fillId="3" borderId="29" xfId="1" applyFont="1" applyFill="1" applyBorder="1" applyAlignment="1">
      <alignment horizontal="left" vertical="top" wrapText="1"/>
    </xf>
    <xf numFmtId="0" fontId="18" fillId="0" borderId="29" xfId="1" applyFont="1" applyBorder="1" applyAlignment="1">
      <alignment horizontal="left" vertical="top" wrapText="1"/>
    </xf>
    <xf numFmtId="49" fontId="20" fillId="8" borderId="49" xfId="1" applyNumberFormat="1" applyFont="1" applyFill="1" applyBorder="1" applyAlignment="1">
      <alignment vertical="top"/>
    </xf>
    <xf numFmtId="0" fontId="18" fillId="3" borderId="29" xfId="8" applyFont="1" applyFill="1" applyBorder="1" applyAlignment="1">
      <alignment horizontal="left" vertical="top" wrapText="1"/>
    </xf>
    <xf numFmtId="0" fontId="22" fillId="0" borderId="29" xfId="0" applyFont="1" applyBorder="1" applyAlignment="1">
      <alignment horizontal="left" vertical="top" wrapText="1"/>
    </xf>
    <xf numFmtId="0" fontId="18" fillId="6" borderId="1" xfId="1" applyFont="1" applyFill="1" applyBorder="1" applyAlignment="1">
      <alignment vertical="top"/>
    </xf>
    <xf numFmtId="0" fontId="18" fillId="0" borderId="49" xfId="1" applyFont="1" applyBorder="1" applyAlignment="1">
      <alignment vertical="top"/>
    </xf>
    <xf numFmtId="0" fontId="18" fillId="0" borderId="45" xfId="1" applyFont="1" applyBorder="1" applyAlignment="1">
      <alignment vertical="top"/>
    </xf>
    <xf numFmtId="0" fontId="18" fillId="0" borderId="0" xfId="8" applyFont="1" applyAlignment="1">
      <alignment vertical="top"/>
    </xf>
    <xf numFmtId="0" fontId="18" fillId="0" borderId="0" xfId="8" applyFont="1" applyAlignment="1">
      <alignment horizontal="center" vertical="center"/>
    </xf>
    <xf numFmtId="166" fontId="18" fillId="0" borderId="0" xfId="8" applyNumberFormat="1" applyFont="1" applyAlignment="1">
      <alignment horizontal="center" vertical="center"/>
    </xf>
    <xf numFmtId="0" fontId="29" fillId="0" borderId="0" xfId="0" applyFont="1" applyAlignment="1">
      <alignment vertical="top"/>
    </xf>
    <xf numFmtId="0" fontId="29" fillId="0" borderId="0" xfId="0" applyFont="1" applyAlignment="1">
      <alignment vertical="center"/>
    </xf>
    <xf numFmtId="0" fontId="18" fillId="0" borderId="19" xfId="1" applyFont="1" applyBorder="1" applyAlignment="1">
      <alignment horizontal="center" vertical="center" textRotation="90" wrapText="1"/>
    </xf>
    <xf numFmtId="0" fontId="18" fillId="0" borderId="61" xfId="8" applyFont="1" applyBorder="1" applyAlignment="1">
      <alignment horizontal="center" vertical="center" wrapText="1"/>
    </xf>
    <xf numFmtId="0" fontId="16" fillId="0" borderId="0" xfId="8"/>
    <xf numFmtId="0" fontId="16" fillId="6" borderId="10" xfId="8" applyFill="1" applyBorder="1"/>
    <xf numFmtId="0" fontId="16" fillId="9" borderId="10" xfId="8" applyFill="1" applyBorder="1"/>
    <xf numFmtId="49" fontId="20" fillId="11" borderId="49" xfId="8" applyNumberFormat="1" applyFont="1" applyFill="1" applyBorder="1" applyAlignment="1">
      <alignment horizontal="center" vertical="top" wrapText="1"/>
    </xf>
    <xf numFmtId="0" fontId="18" fillId="0" borderId="29" xfId="8" applyFont="1" applyBorder="1" applyAlignment="1">
      <alignment horizontal="left" vertical="top" wrapText="1"/>
    </xf>
    <xf numFmtId="49" fontId="20" fillId="11" borderId="49" xfId="8" applyNumberFormat="1" applyFont="1" applyFill="1" applyBorder="1" applyAlignment="1">
      <alignment vertical="top" wrapText="1"/>
    </xf>
    <xf numFmtId="0" fontId="18" fillId="3" borderId="29" xfId="0" applyFont="1" applyFill="1" applyBorder="1" applyAlignment="1">
      <alignment horizontal="left" vertical="top" wrapText="1"/>
    </xf>
    <xf numFmtId="49" fontId="20" fillId="11" borderId="45" xfId="8" applyNumberFormat="1" applyFont="1" applyFill="1" applyBorder="1" applyAlignment="1">
      <alignment vertical="top" wrapText="1"/>
    </xf>
    <xf numFmtId="0" fontId="18" fillId="11" borderId="1" xfId="8" applyFont="1" applyFill="1" applyBorder="1" applyAlignment="1">
      <alignment horizontal="center" vertical="top" wrapText="1"/>
    </xf>
    <xf numFmtId="49" fontId="20" fillId="10" borderId="10" xfId="1" applyNumberFormat="1" applyFont="1" applyFill="1" applyBorder="1" applyAlignment="1">
      <alignment vertical="top" wrapText="1"/>
    </xf>
    <xf numFmtId="49" fontId="20" fillId="11" borderId="49" xfId="1" applyNumberFormat="1" applyFont="1" applyFill="1" applyBorder="1" applyAlignment="1">
      <alignment vertical="top" wrapText="1"/>
    </xf>
    <xf numFmtId="0" fontId="16" fillId="9" borderId="45" xfId="8" applyFill="1" applyBorder="1"/>
    <xf numFmtId="0" fontId="16" fillId="6" borderId="45" xfId="8" applyFill="1" applyBorder="1"/>
    <xf numFmtId="0" fontId="18" fillId="0" borderId="0" xfId="1" applyFont="1"/>
    <xf numFmtId="0" fontId="18" fillId="0" borderId="35" xfId="1" applyFont="1" applyBorder="1" applyAlignment="1">
      <alignment vertical="top"/>
    </xf>
    <xf numFmtId="0" fontId="18" fillId="0" borderId="0" xfId="1" applyFont="1" applyAlignment="1">
      <alignment vertical="top" wrapText="1"/>
    </xf>
    <xf numFmtId="0" fontId="18" fillId="0" borderId="53" xfId="1" applyFont="1" applyBorder="1" applyAlignment="1">
      <alignment horizontal="center" vertical="center"/>
    </xf>
    <xf numFmtId="0" fontId="16" fillId="0" borderId="0" xfId="1" applyAlignment="1">
      <alignment wrapText="1"/>
    </xf>
    <xf numFmtId="0" fontId="20" fillId="0" borderId="0" xfId="1" applyFont="1" applyAlignment="1">
      <alignment vertical="top" wrapText="1"/>
    </xf>
    <xf numFmtId="0" fontId="18" fillId="7" borderId="40" xfId="1" applyFont="1" applyFill="1" applyBorder="1" applyAlignment="1">
      <alignment horizontal="center" vertical="top" wrapText="1"/>
    </xf>
    <xf numFmtId="0" fontId="18" fillId="7" borderId="37" xfId="1" applyFont="1" applyFill="1" applyBorder="1" applyAlignment="1">
      <alignment horizontal="center" vertical="top" wrapText="1"/>
    </xf>
    <xf numFmtId="0" fontId="18" fillId="7" borderId="38" xfId="1" applyFont="1" applyFill="1" applyBorder="1" applyAlignment="1">
      <alignment horizontal="center" vertical="top" wrapText="1"/>
    </xf>
    <xf numFmtId="0" fontId="18" fillId="3" borderId="0" xfId="1" applyFont="1" applyFill="1" applyAlignment="1">
      <alignment horizontal="center" vertical="top" wrapText="1"/>
    </xf>
    <xf numFmtId="0" fontId="32" fillId="3" borderId="0" xfId="0" applyFont="1" applyFill="1" applyAlignment="1">
      <alignment vertical="center"/>
    </xf>
    <xf numFmtId="0" fontId="32" fillId="3" borderId="0" xfId="0" applyFont="1" applyFill="1" applyAlignment="1">
      <alignment horizontal="center" vertical="center" wrapText="1"/>
    </xf>
    <xf numFmtId="0" fontId="18" fillId="0" borderId="0" xfId="8" applyFont="1" applyAlignment="1">
      <alignment horizontal="center" vertical="top"/>
    </xf>
    <xf numFmtId="0" fontId="18" fillId="0" borderId="35" xfId="8" applyFont="1" applyBorder="1" applyAlignment="1">
      <alignment vertical="top"/>
    </xf>
    <xf numFmtId="0" fontId="18" fillId="0" borderId="26" xfId="8" applyFont="1" applyBorder="1" applyAlignment="1">
      <alignment vertical="top"/>
    </xf>
    <xf numFmtId="0" fontId="18" fillId="0" borderId="49" xfId="8" applyFont="1" applyBorder="1" applyAlignment="1">
      <alignment vertical="top"/>
    </xf>
    <xf numFmtId="0" fontId="18" fillId="0" borderId="0" xfId="8" applyFont="1" applyAlignment="1">
      <alignment horizontal="left" vertical="top"/>
    </xf>
    <xf numFmtId="0" fontId="18" fillId="0" borderId="45" xfId="8" applyFont="1" applyBorder="1" applyAlignment="1">
      <alignment vertical="top"/>
    </xf>
    <xf numFmtId="0" fontId="18" fillId="0" borderId="1" xfId="8" applyFont="1" applyBorder="1" applyAlignment="1">
      <alignment vertical="top"/>
    </xf>
    <xf numFmtId="0" fontId="18" fillId="0" borderId="1" xfId="8" applyFont="1" applyBorder="1" applyAlignment="1">
      <alignment vertical="top" wrapText="1"/>
    </xf>
    <xf numFmtId="0" fontId="18" fillId="0" borderId="1" xfId="8" applyFont="1" applyBorder="1" applyAlignment="1">
      <alignment horizontal="center" vertical="top" wrapText="1"/>
    </xf>
    <xf numFmtId="0" fontId="18" fillId="0" borderId="34" xfId="8" applyFont="1" applyBorder="1" applyAlignment="1">
      <alignment horizontal="center" vertical="center" wrapText="1"/>
    </xf>
    <xf numFmtId="0" fontId="18" fillId="0" borderId="0" xfId="8" applyFont="1"/>
    <xf numFmtId="0" fontId="18" fillId="6" borderId="49" xfId="8" applyFont="1" applyFill="1" applyBorder="1"/>
    <xf numFmtId="0" fontId="18" fillId="6" borderId="49" xfId="8" applyFont="1" applyFill="1" applyBorder="1" applyAlignment="1">
      <alignment vertical="top"/>
    </xf>
    <xf numFmtId="0" fontId="18" fillId="15" borderId="49" xfId="8" applyFont="1" applyFill="1" applyBorder="1" applyAlignment="1">
      <alignment vertical="top"/>
    </xf>
    <xf numFmtId="0" fontId="20" fillId="2" borderId="26" xfId="8" applyFont="1" applyFill="1" applyBorder="1" applyAlignment="1">
      <alignment horizontal="left" vertical="top" wrapText="1"/>
    </xf>
    <xf numFmtId="0" fontId="18" fillId="2" borderId="27" xfId="8" applyFont="1" applyFill="1" applyBorder="1" applyAlignment="1">
      <alignment vertical="top" wrapText="1"/>
    </xf>
    <xf numFmtId="0" fontId="18" fillId="2" borderId="10" xfId="8" applyFont="1" applyFill="1" applyBorder="1" applyAlignment="1">
      <alignment vertical="top"/>
    </xf>
    <xf numFmtId="0" fontId="18" fillId="0" borderId="0" xfId="8" applyFont="1" applyAlignment="1">
      <alignment vertical="top" wrapText="1"/>
    </xf>
    <xf numFmtId="0" fontId="18" fillId="2" borderId="45" xfId="8" applyFont="1" applyFill="1" applyBorder="1" applyAlignment="1">
      <alignment vertical="top"/>
    </xf>
    <xf numFmtId="0" fontId="18" fillId="6" borderId="10" xfId="8" applyFont="1" applyFill="1" applyBorder="1" applyAlignment="1">
      <alignment vertical="top"/>
    </xf>
    <xf numFmtId="0" fontId="18" fillId="15" borderId="1" xfId="1" applyFont="1" applyFill="1" applyBorder="1" applyAlignment="1">
      <alignment horizontal="center" vertical="top" wrapText="1"/>
    </xf>
    <xf numFmtId="0" fontId="18" fillId="15" borderId="34" xfId="1" applyFont="1" applyFill="1" applyBorder="1" applyAlignment="1">
      <alignment horizontal="center" vertical="top" wrapText="1"/>
    </xf>
    <xf numFmtId="0" fontId="18" fillId="6" borderId="45" xfId="8" applyFont="1" applyFill="1" applyBorder="1" applyAlignment="1">
      <alignment vertical="top"/>
    </xf>
    <xf numFmtId="0" fontId="18" fillId="6" borderId="1" xfId="8" applyFont="1" applyFill="1" applyBorder="1" applyAlignment="1">
      <alignment vertical="top"/>
    </xf>
    <xf numFmtId="0" fontId="18" fillId="6" borderId="1" xfId="8" applyFont="1" applyFill="1" applyBorder="1" applyAlignment="1">
      <alignment horizontal="center" vertical="top"/>
    </xf>
    <xf numFmtId="0" fontId="18" fillId="6" borderId="34" xfId="8" applyFont="1" applyFill="1" applyBorder="1" applyAlignment="1">
      <alignment vertical="top"/>
    </xf>
    <xf numFmtId="0" fontId="18" fillId="0" borderId="29" xfId="0" applyFont="1" applyBorder="1" applyAlignment="1">
      <alignment horizontal="left" vertical="top"/>
    </xf>
    <xf numFmtId="0" fontId="34" fillId="0" borderId="0" xfId="1" applyFont="1" applyAlignment="1">
      <alignment vertical="top"/>
    </xf>
    <xf numFmtId="0" fontId="34" fillId="0" borderId="0" xfId="1" applyFont="1" applyAlignment="1">
      <alignment horizontal="center" vertical="center"/>
    </xf>
    <xf numFmtId="0" fontId="34" fillId="0" borderId="0" xfId="1" applyFont="1" applyAlignment="1">
      <alignment vertical="center"/>
    </xf>
    <xf numFmtId="0" fontId="34" fillId="0" borderId="35" xfId="1" applyFont="1" applyBorder="1" applyAlignment="1">
      <alignment vertical="top"/>
    </xf>
    <xf numFmtId="0" fontId="34" fillId="0" borderId="26" xfId="1" applyFont="1" applyBorder="1" applyAlignment="1">
      <alignment vertical="top"/>
    </xf>
    <xf numFmtId="0" fontId="34" fillId="0" borderId="49" xfId="1" applyFont="1" applyBorder="1" applyAlignment="1">
      <alignment vertical="top"/>
    </xf>
    <xf numFmtId="0" fontId="34" fillId="0" borderId="45" xfId="1" applyFont="1" applyBorder="1" applyAlignment="1">
      <alignment vertical="top"/>
    </xf>
    <xf numFmtId="0" fontId="34" fillId="0" borderId="1" xfId="1" applyFont="1" applyBorder="1" applyAlignment="1">
      <alignment vertical="top"/>
    </xf>
    <xf numFmtId="0" fontId="34" fillId="0" borderId="1" xfId="1" applyFont="1" applyBorder="1" applyAlignment="1">
      <alignment vertical="top" wrapText="1"/>
    </xf>
    <xf numFmtId="0" fontId="34" fillId="0" borderId="1" xfId="1" applyFont="1" applyBorder="1" applyAlignment="1">
      <alignment horizontal="center" vertical="center" wrapText="1"/>
    </xf>
    <xf numFmtId="0" fontId="34" fillId="0" borderId="34" xfId="1" applyFont="1" applyBorder="1" applyAlignment="1">
      <alignment horizontal="center" vertical="center" wrapText="1"/>
    </xf>
    <xf numFmtId="0" fontId="34" fillId="0" borderId="53" xfId="1" applyFont="1" applyBorder="1" applyAlignment="1">
      <alignment horizontal="center" vertical="center" wrapText="1"/>
    </xf>
    <xf numFmtId="0" fontId="34" fillId="0" borderId="50" xfId="1" applyFont="1" applyBorder="1" applyAlignment="1">
      <alignment horizontal="center" vertical="center" wrapText="1"/>
    </xf>
    <xf numFmtId="0" fontId="33" fillId="6" borderId="49" xfId="1" applyFont="1" applyFill="1" applyBorder="1" applyAlignment="1">
      <alignment vertical="top"/>
    </xf>
    <xf numFmtId="0" fontId="34" fillId="6" borderId="1" xfId="1" applyFont="1" applyFill="1" applyBorder="1" applyAlignment="1">
      <alignment vertical="top"/>
    </xf>
    <xf numFmtId="0" fontId="33" fillId="6" borderId="1" xfId="1" applyFont="1" applyFill="1" applyBorder="1" applyAlignment="1">
      <alignment vertical="top" wrapText="1"/>
    </xf>
    <xf numFmtId="0" fontId="33" fillId="6" borderId="34" xfId="1" applyFont="1" applyFill="1" applyBorder="1" applyAlignment="1">
      <alignment vertical="top" wrapText="1"/>
    </xf>
    <xf numFmtId="49" fontId="33" fillId="15" borderId="35" xfId="1" applyNumberFormat="1" applyFont="1" applyFill="1" applyBorder="1" applyAlignment="1">
      <alignment vertical="top"/>
    </xf>
    <xf numFmtId="49" fontId="33" fillId="15" borderId="37" xfId="1" applyNumberFormat="1" applyFont="1" applyFill="1" applyBorder="1" applyAlignment="1">
      <alignment vertical="top" wrapText="1"/>
    </xf>
    <xf numFmtId="49" fontId="33" fillId="15" borderId="38" xfId="1" applyNumberFormat="1" applyFont="1" applyFill="1" applyBorder="1" applyAlignment="1">
      <alignment vertical="top" wrapText="1"/>
    </xf>
    <xf numFmtId="0" fontId="34" fillId="6" borderId="10" xfId="1" applyFont="1" applyFill="1" applyBorder="1" applyAlignment="1">
      <alignment vertical="top"/>
    </xf>
    <xf numFmtId="0" fontId="34" fillId="15" borderId="0" xfId="1" applyFont="1" applyFill="1" applyAlignment="1">
      <alignment vertical="top"/>
    </xf>
    <xf numFmtId="0" fontId="33" fillId="11" borderId="49" xfId="1" applyFont="1" applyFill="1" applyBorder="1" applyAlignment="1">
      <alignment horizontal="left" vertical="top" wrapText="1"/>
    </xf>
    <xf numFmtId="0" fontId="34" fillId="0" borderId="29" xfId="1" applyFont="1" applyBorder="1" applyAlignment="1">
      <alignment horizontal="left" vertical="top" wrapText="1"/>
    </xf>
    <xf numFmtId="0" fontId="34" fillId="0" borderId="33" xfId="1" applyFont="1" applyBorder="1" applyAlignment="1">
      <alignment horizontal="left" vertical="top" wrapText="1"/>
    </xf>
    <xf numFmtId="0" fontId="34" fillId="0" borderId="29" xfId="1" applyFont="1" applyBorder="1" applyAlignment="1">
      <alignment horizontal="left" vertical="top"/>
    </xf>
    <xf numFmtId="0" fontId="34" fillId="0" borderId="19" xfId="1" applyFont="1" applyBorder="1" applyAlignment="1">
      <alignment horizontal="left" vertical="top" wrapText="1"/>
    </xf>
    <xf numFmtId="0" fontId="34" fillId="11" borderId="1" xfId="1" applyFont="1" applyFill="1" applyBorder="1" applyAlignment="1">
      <alignment horizontal="center" vertical="top" wrapText="1"/>
    </xf>
    <xf numFmtId="0" fontId="34" fillId="15" borderId="45" xfId="1" applyFont="1" applyFill="1" applyBorder="1" applyAlignment="1">
      <alignment vertical="top"/>
    </xf>
    <xf numFmtId="49" fontId="33" fillId="11" borderId="49" xfId="1" applyNumberFormat="1" applyFont="1" applyFill="1" applyBorder="1" applyAlignment="1">
      <alignment vertical="top" wrapText="1"/>
    </xf>
    <xf numFmtId="0" fontId="34" fillId="3" borderId="29" xfId="1" applyFont="1" applyFill="1" applyBorder="1" applyAlignment="1">
      <alignment horizontal="left" vertical="top" wrapText="1"/>
    </xf>
    <xf numFmtId="49" fontId="33" fillId="11" borderId="45" xfId="1" applyNumberFormat="1" applyFont="1" applyFill="1" applyBorder="1" applyAlignment="1">
      <alignment vertical="top" wrapText="1"/>
    </xf>
    <xf numFmtId="0" fontId="34" fillId="11" borderId="1" xfId="1" applyFont="1" applyFill="1" applyBorder="1" applyAlignment="1">
      <alignment horizontal="center" vertical="center" wrapText="1"/>
    </xf>
    <xf numFmtId="0" fontId="34" fillId="11" borderId="34" xfId="1" applyFont="1" applyFill="1" applyBorder="1" applyAlignment="1">
      <alignment horizontal="left" vertical="top" wrapText="1"/>
    </xf>
    <xf numFmtId="49" fontId="33" fillId="11" borderId="49" xfId="1" applyNumberFormat="1" applyFont="1" applyFill="1" applyBorder="1" applyAlignment="1">
      <alignment horizontal="center" vertical="top" wrapText="1"/>
    </xf>
    <xf numFmtId="0" fontId="34" fillId="0" borderId="29" xfId="0" applyFont="1" applyBorder="1" applyAlignment="1">
      <alignment horizontal="left" vertical="top"/>
    </xf>
    <xf numFmtId="0" fontId="34" fillId="0" borderId="29" xfId="0" applyFont="1" applyBorder="1" applyAlignment="1">
      <alignment horizontal="left" vertical="top" wrapText="1"/>
    </xf>
    <xf numFmtId="0" fontId="34" fillId="0" borderId="33" xfId="0" applyFont="1" applyBorder="1" applyAlignment="1">
      <alignment horizontal="left" vertical="top" wrapText="1"/>
    </xf>
    <xf numFmtId="0" fontId="34" fillId="5" borderId="29" xfId="1" applyFont="1" applyFill="1" applyBorder="1" applyAlignment="1">
      <alignment horizontal="left" vertical="top" wrapText="1"/>
    </xf>
    <xf numFmtId="0" fontId="33" fillId="15" borderId="0" xfId="1" applyFont="1" applyFill="1" applyAlignment="1">
      <alignment vertical="top"/>
    </xf>
    <xf numFmtId="2" fontId="34" fillId="16" borderId="49" xfId="0" applyNumberFormat="1" applyFont="1" applyFill="1" applyBorder="1" applyAlignment="1">
      <alignment horizontal="center" vertical="top"/>
    </xf>
    <xf numFmtId="0" fontId="34" fillId="11" borderId="49" xfId="1" applyFont="1" applyFill="1" applyBorder="1" applyAlignment="1">
      <alignment vertical="top"/>
    </xf>
    <xf numFmtId="0" fontId="34" fillId="11" borderId="1" xfId="0" applyFont="1" applyFill="1" applyBorder="1" applyAlignment="1">
      <alignment horizontal="left" vertical="top" wrapText="1"/>
    </xf>
    <xf numFmtId="0" fontId="34" fillId="11" borderId="34" xfId="0" applyFont="1" applyFill="1" applyBorder="1" applyAlignment="1">
      <alignment horizontal="left" vertical="top" wrapText="1"/>
    </xf>
    <xf numFmtId="49" fontId="34" fillId="0" borderId="29" xfId="1" applyNumberFormat="1" applyFont="1" applyBorder="1" applyAlignment="1">
      <alignment horizontal="left" vertical="top" wrapText="1"/>
    </xf>
    <xf numFmtId="0" fontId="34" fillId="0" borderId="29" xfId="8" applyFont="1" applyBorder="1" applyAlignment="1">
      <alignment horizontal="left" vertical="top" wrapText="1"/>
    </xf>
    <xf numFmtId="0" fontId="34" fillId="6" borderId="45" xfId="1" applyFont="1" applyFill="1" applyBorder="1" applyAlignment="1">
      <alignment vertical="top"/>
    </xf>
    <xf numFmtId="0" fontId="34" fillId="6" borderId="37" xfId="1" applyFont="1" applyFill="1" applyBorder="1" applyAlignment="1">
      <alignment vertical="top"/>
    </xf>
    <xf numFmtId="0" fontId="18" fillId="0" borderId="26" xfId="1" applyFont="1" applyBorder="1" applyAlignment="1">
      <alignment vertical="top"/>
    </xf>
    <xf numFmtId="0" fontId="18" fillId="0" borderId="1" xfId="1" applyFont="1" applyBorder="1" applyAlignment="1">
      <alignment vertical="top"/>
    </xf>
    <xf numFmtId="0" fontId="18" fillId="0" borderId="1" xfId="1" applyFont="1" applyBorder="1" applyAlignment="1">
      <alignment vertical="top" wrapText="1"/>
    </xf>
    <xf numFmtId="0" fontId="18" fillId="0" borderId="1" xfId="1" applyFont="1" applyBorder="1" applyAlignment="1">
      <alignment horizontal="center" vertical="center" wrapText="1"/>
    </xf>
    <xf numFmtId="0" fontId="18" fillId="0" borderId="1" xfId="1" applyFont="1" applyBorder="1" applyAlignment="1">
      <alignment horizontal="center" vertical="top" wrapText="1"/>
    </xf>
    <xf numFmtId="0" fontId="18" fillId="15" borderId="49" xfId="1" applyFont="1" applyFill="1" applyBorder="1" applyAlignment="1">
      <alignment vertical="top"/>
    </xf>
    <xf numFmtId="49" fontId="20" fillId="2" borderId="49" xfId="1" applyNumberFormat="1" applyFont="1" applyFill="1" applyBorder="1" applyAlignment="1">
      <alignment vertical="top" wrapText="1"/>
    </xf>
    <xf numFmtId="0" fontId="30" fillId="0" borderId="0" xfId="1" applyFont="1" applyAlignment="1">
      <alignment vertical="top"/>
    </xf>
    <xf numFmtId="0" fontId="18" fillId="3" borderId="29" xfId="1" applyFont="1" applyFill="1" applyBorder="1" applyAlignment="1">
      <alignment horizontal="left" vertical="top"/>
    </xf>
    <xf numFmtId="0" fontId="18" fillId="15" borderId="45" xfId="1" applyFont="1" applyFill="1" applyBorder="1" applyAlignment="1">
      <alignment vertical="top"/>
    </xf>
    <xf numFmtId="0" fontId="20" fillId="6" borderId="1" xfId="1" applyFont="1" applyFill="1" applyBorder="1" applyAlignment="1">
      <alignment horizontal="left" vertical="top" wrapText="1"/>
    </xf>
    <xf numFmtId="0" fontId="18" fillId="6" borderId="1" xfId="1" applyFont="1" applyFill="1" applyBorder="1" applyAlignment="1">
      <alignment horizontal="left" vertical="top" wrapText="1"/>
    </xf>
    <xf numFmtId="0" fontId="20" fillId="6" borderId="34" xfId="1" applyFont="1" applyFill="1" applyBorder="1" applyAlignment="1">
      <alignment horizontal="left" vertical="top" wrapText="1"/>
    </xf>
    <xf numFmtId="3" fontId="18" fillId="0" borderId="0" xfId="1" applyNumberFormat="1" applyFont="1" applyAlignment="1">
      <alignment vertical="top"/>
    </xf>
    <xf numFmtId="0" fontId="18" fillId="3" borderId="0" xfId="1" applyFont="1" applyFill="1" applyAlignment="1">
      <alignment vertical="top"/>
    </xf>
    <xf numFmtId="0" fontId="18" fillId="6" borderId="40" xfId="8" applyFont="1" applyFill="1" applyBorder="1" applyAlignment="1">
      <alignment horizontal="center" vertical="top"/>
    </xf>
    <xf numFmtId="0" fontId="18" fillId="6" borderId="37" xfId="8" applyFont="1" applyFill="1" applyBorder="1" applyAlignment="1">
      <alignment horizontal="center" vertical="top"/>
    </xf>
    <xf numFmtId="0" fontId="18" fillId="0" borderId="0" xfId="8" applyFont="1" applyAlignment="1">
      <alignment horizontal="left" vertical="top" wrapText="1"/>
    </xf>
    <xf numFmtId="0" fontId="18" fillId="0" borderId="1" xfId="8" applyFont="1" applyBorder="1" applyAlignment="1">
      <alignment horizontal="center" vertical="center"/>
    </xf>
    <xf numFmtId="166" fontId="18" fillId="0" borderId="1" xfId="8" applyNumberFormat="1" applyFont="1" applyBorder="1" applyAlignment="1">
      <alignment horizontal="center" vertical="center"/>
    </xf>
    <xf numFmtId="0" fontId="20" fillId="6" borderId="26" xfId="8" applyFont="1" applyFill="1" applyBorder="1" applyAlignment="1">
      <alignment horizontal="left" vertical="top"/>
    </xf>
    <xf numFmtId="0" fontId="20" fillId="6" borderId="37" xfId="8" applyFont="1" applyFill="1" applyBorder="1" applyAlignment="1">
      <alignment vertical="top" wrapText="1"/>
    </xf>
    <xf numFmtId="166" fontId="20" fillId="6" borderId="37" xfId="8" applyNumberFormat="1" applyFont="1" applyFill="1" applyBorder="1" applyAlignment="1">
      <alignment vertical="top" wrapText="1"/>
    </xf>
    <xf numFmtId="0" fontId="20" fillId="6" borderId="38" xfId="8" applyFont="1" applyFill="1" applyBorder="1" applyAlignment="1">
      <alignment vertical="top" wrapText="1"/>
    </xf>
    <xf numFmtId="0" fontId="18" fillId="6" borderId="10" xfId="8" applyFont="1" applyFill="1" applyBorder="1"/>
    <xf numFmtId="49" fontId="20" fillId="15" borderId="49" xfId="8" applyNumberFormat="1" applyFont="1" applyFill="1" applyBorder="1" applyAlignment="1">
      <alignment vertical="top"/>
    </xf>
    <xf numFmtId="49" fontId="20" fillId="15" borderId="37" xfId="8" applyNumberFormat="1" applyFont="1" applyFill="1" applyBorder="1" applyAlignment="1">
      <alignment vertical="top"/>
    </xf>
    <xf numFmtId="166" fontId="20" fillId="15" borderId="37" xfId="8" applyNumberFormat="1" applyFont="1" applyFill="1" applyBorder="1" applyAlignment="1">
      <alignment vertical="top"/>
    </xf>
    <xf numFmtId="49" fontId="20" fillId="15" borderId="38" xfId="8" applyNumberFormat="1" applyFont="1" applyFill="1" applyBorder="1" applyAlignment="1">
      <alignment vertical="top"/>
    </xf>
    <xf numFmtId="0" fontId="20" fillId="17" borderId="35" xfId="8" applyFont="1" applyFill="1" applyBorder="1" applyAlignment="1">
      <alignment vertical="top"/>
    </xf>
    <xf numFmtId="0" fontId="20" fillId="17" borderId="37" xfId="8" applyFont="1" applyFill="1" applyBorder="1" applyAlignment="1">
      <alignment vertical="top"/>
    </xf>
    <xf numFmtId="166" fontId="20" fillId="17" borderId="37" xfId="8" applyNumberFormat="1" applyFont="1" applyFill="1" applyBorder="1" applyAlignment="1">
      <alignment vertical="top"/>
    </xf>
    <xf numFmtId="0" fontId="20" fillId="17" borderId="38" xfId="8" applyFont="1" applyFill="1" applyBorder="1" applyAlignment="1">
      <alignment vertical="top"/>
    </xf>
    <xf numFmtId="0" fontId="18" fillId="11" borderId="49" xfId="8" applyFont="1" applyFill="1" applyBorder="1" applyAlignment="1">
      <alignment horizontal="center" vertical="top"/>
    </xf>
    <xf numFmtId="0" fontId="18" fillId="11" borderId="45" xfId="8" applyFont="1" applyFill="1" applyBorder="1" applyAlignment="1">
      <alignment horizontal="center" vertical="top"/>
    </xf>
    <xf numFmtId="0" fontId="18" fillId="17" borderId="0" xfId="8" applyFont="1" applyFill="1" applyAlignment="1">
      <alignment horizontal="center" vertical="top"/>
    </xf>
    <xf numFmtId="166" fontId="20" fillId="17" borderId="18" xfId="8" applyNumberFormat="1" applyFont="1" applyFill="1" applyBorder="1" applyAlignment="1">
      <alignment horizontal="left" vertical="center"/>
    </xf>
    <xf numFmtId="0" fontId="18" fillId="17" borderId="45" xfId="8" applyFont="1" applyFill="1" applyBorder="1" applyAlignment="1">
      <alignment horizontal="center" vertical="top" wrapText="1"/>
    </xf>
    <xf numFmtId="0" fontId="18" fillId="17" borderId="0" xfId="8" applyFont="1" applyFill="1" applyAlignment="1">
      <alignment horizontal="center" vertical="top" wrapText="1"/>
    </xf>
    <xf numFmtId="0" fontId="18" fillId="17" borderId="30" xfId="8" applyFont="1" applyFill="1" applyBorder="1" applyAlignment="1">
      <alignment horizontal="left" vertical="top" wrapText="1"/>
    </xf>
    <xf numFmtId="166" fontId="20" fillId="15" borderId="39" xfId="8" applyNumberFormat="1" applyFont="1" applyFill="1" applyBorder="1" applyAlignment="1">
      <alignment horizontal="left" vertical="center"/>
    </xf>
    <xf numFmtId="0" fontId="18" fillId="15" borderId="40" xfId="8" applyFont="1" applyFill="1" applyBorder="1" applyAlignment="1">
      <alignment horizontal="center" vertical="top"/>
    </xf>
    <xf numFmtId="0" fontId="18" fillId="15" borderId="37" xfId="8" applyFont="1" applyFill="1" applyBorder="1" applyAlignment="1">
      <alignment horizontal="center" vertical="top"/>
    </xf>
    <xf numFmtId="0" fontId="18" fillId="15" borderId="38" xfId="8" applyFont="1" applyFill="1" applyBorder="1" applyAlignment="1">
      <alignment horizontal="left" vertical="top" wrapText="1"/>
    </xf>
    <xf numFmtId="49" fontId="20" fillId="6" borderId="37" xfId="8" applyNumberFormat="1" applyFont="1" applyFill="1" applyBorder="1" applyAlignment="1">
      <alignment horizontal="center" vertical="top"/>
    </xf>
    <xf numFmtId="166" fontId="20" fillId="6" borderId="39" xfId="8" applyNumberFormat="1" applyFont="1" applyFill="1" applyBorder="1" applyAlignment="1">
      <alignment horizontal="left" vertical="center"/>
    </xf>
    <xf numFmtId="0" fontId="18" fillId="6" borderId="38" xfId="8" applyFont="1" applyFill="1" applyBorder="1" applyAlignment="1">
      <alignment horizontal="left" vertical="top" wrapText="1"/>
    </xf>
    <xf numFmtId="0" fontId="18" fillId="0" borderId="0" xfId="8" applyFont="1" applyAlignment="1">
      <alignment horizontal="center" vertical="center" wrapText="1"/>
    </xf>
    <xf numFmtId="49" fontId="20" fillId="11" borderId="1" xfId="8" applyNumberFormat="1" applyFont="1" applyFill="1" applyBorder="1" applyAlignment="1">
      <alignment horizontal="left" vertical="top"/>
    </xf>
    <xf numFmtId="166" fontId="20" fillId="11" borderId="18" xfId="8" applyNumberFormat="1" applyFont="1" applyFill="1" applyBorder="1" applyAlignment="1">
      <alignment horizontal="left" vertical="center"/>
    </xf>
    <xf numFmtId="49" fontId="18" fillId="0" borderId="29" xfId="1" applyNumberFormat="1" applyFont="1" applyBorder="1" applyAlignment="1">
      <alignment horizontal="left" vertical="top"/>
    </xf>
    <xf numFmtId="166" fontId="18" fillId="0" borderId="0" xfId="8" applyNumberFormat="1" applyFont="1" applyAlignment="1">
      <alignment vertical="top" wrapText="1"/>
    </xf>
    <xf numFmtId="0" fontId="17" fillId="12" borderId="49" xfId="1" applyFont="1" applyFill="1" applyBorder="1" applyAlignment="1">
      <alignment vertical="top"/>
    </xf>
    <xf numFmtId="0" fontId="17" fillId="12" borderId="45" xfId="1" applyFont="1" applyFill="1" applyBorder="1" applyAlignment="1">
      <alignment vertical="top"/>
    </xf>
    <xf numFmtId="0" fontId="36" fillId="0" borderId="0" xfId="1" applyFont="1" applyAlignment="1">
      <alignment vertical="top"/>
    </xf>
    <xf numFmtId="0" fontId="34" fillId="3" borderId="19" xfId="1" applyFont="1" applyFill="1" applyBorder="1" applyAlignment="1">
      <alignment horizontal="left" vertical="top" wrapText="1"/>
    </xf>
    <xf numFmtId="0" fontId="34" fillId="3" borderId="8" xfId="1" applyFont="1" applyFill="1" applyBorder="1" applyAlignment="1">
      <alignment horizontal="left" vertical="top" wrapText="1"/>
    </xf>
    <xf numFmtId="0" fontId="18" fillId="0" borderId="33" xfId="0" applyFont="1" applyBorder="1" applyAlignment="1">
      <alignment horizontal="left" vertical="top" wrapText="1"/>
    </xf>
    <xf numFmtId="0" fontId="18" fillId="0" borderId="19" xfId="8" applyFont="1" applyBorder="1" applyAlignment="1">
      <alignment horizontal="left" vertical="top" wrapText="1"/>
    </xf>
    <xf numFmtId="0" fontId="18" fillId="3" borderId="19" xfId="1" applyFont="1" applyFill="1" applyBorder="1" applyAlignment="1">
      <alignment horizontal="left" vertical="top" wrapText="1"/>
    </xf>
    <xf numFmtId="0" fontId="34" fillId="13" borderId="49" xfId="1" applyFont="1" applyFill="1" applyBorder="1" applyAlignment="1">
      <alignment vertical="top"/>
    </xf>
    <xf numFmtId="49" fontId="33" fillId="11" borderId="49" xfId="1" applyNumberFormat="1" applyFont="1" applyFill="1" applyBorder="1" applyAlignment="1">
      <alignment vertical="top"/>
    </xf>
    <xf numFmtId="0" fontId="34" fillId="14" borderId="49" xfId="1" applyFont="1" applyFill="1" applyBorder="1" applyAlignment="1">
      <alignment horizontal="center" vertical="top"/>
    </xf>
    <xf numFmtId="0" fontId="34" fillId="14" borderId="49" xfId="1" applyFont="1" applyFill="1" applyBorder="1" applyAlignment="1">
      <alignment vertical="top"/>
    </xf>
    <xf numFmtId="49" fontId="33" fillId="11" borderId="45" xfId="1" applyNumberFormat="1" applyFont="1" applyFill="1" applyBorder="1" applyAlignment="1">
      <alignment vertical="top"/>
    </xf>
    <xf numFmtId="166" fontId="33" fillId="11" borderId="1" xfId="1" applyNumberFormat="1" applyFont="1" applyFill="1" applyBorder="1" applyAlignment="1">
      <alignment vertical="top"/>
    </xf>
    <xf numFmtId="0" fontId="34" fillId="13" borderId="45" xfId="1" applyFont="1" applyFill="1" applyBorder="1" applyAlignment="1">
      <alignment vertical="top"/>
    </xf>
    <xf numFmtId="0" fontId="34" fillId="13" borderId="1" xfId="1" applyFont="1" applyFill="1" applyBorder="1" applyAlignment="1">
      <alignment horizontal="center" vertical="top" wrapText="1"/>
    </xf>
    <xf numFmtId="0" fontId="34" fillId="13" borderId="34" xfId="1" applyFont="1" applyFill="1" applyBorder="1" applyAlignment="1">
      <alignment horizontal="left" vertical="top" wrapText="1"/>
    </xf>
    <xf numFmtId="0" fontId="34" fillId="14" borderId="49" xfId="1" applyFont="1" applyFill="1" applyBorder="1" applyAlignment="1">
      <alignment vertical="center" textRotation="90" shrinkToFit="1"/>
    </xf>
    <xf numFmtId="49" fontId="33" fillId="0" borderId="29" xfId="1" applyNumberFormat="1" applyFont="1" applyBorder="1" applyAlignment="1">
      <alignment horizontal="left" vertical="top"/>
    </xf>
    <xf numFmtId="0" fontId="34" fillId="0" borderId="29" xfId="1" applyFont="1" applyBorder="1" applyAlignment="1">
      <alignment vertical="top" wrapText="1"/>
    </xf>
    <xf numFmtId="0" fontId="34" fillId="12" borderId="1" xfId="1" applyFont="1" applyFill="1" applyBorder="1" applyAlignment="1">
      <alignment vertical="top"/>
    </xf>
    <xf numFmtId="0" fontId="34" fillId="12" borderId="34" xfId="1" applyFont="1" applyFill="1" applyBorder="1" applyAlignment="1">
      <alignment vertical="top"/>
    </xf>
    <xf numFmtId="0" fontId="18" fillId="12" borderId="49" xfId="1" applyFont="1" applyFill="1" applyBorder="1" applyAlignment="1">
      <alignment horizontal="center" vertical="center" textRotation="90"/>
    </xf>
    <xf numFmtId="0" fontId="18" fillId="12" borderId="49" xfId="1" applyFont="1" applyFill="1" applyBorder="1" applyAlignment="1">
      <alignment vertical="top"/>
    </xf>
    <xf numFmtId="0" fontId="18" fillId="13" borderId="49" xfId="1" applyFont="1" applyFill="1" applyBorder="1" applyAlignment="1">
      <alignment vertical="top"/>
    </xf>
    <xf numFmtId="0" fontId="18" fillId="12" borderId="49" xfId="1" applyFont="1" applyFill="1" applyBorder="1"/>
    <xf numFmtId="0" fontId="18" fillId="13" borderId="49" xfId="1" applyFont="1" applyFill="1" applyBorder="1"/>
    <xf numFmtId="0" fontId="18" fillId="14" borderId="10" xfId="1" applyFont="1" applyFill="1" applyBorder="1" applyAlignment="1">
      <alignment vertical="top"/>
    </xf>
    <xf numFmtId="0" fontId="22" fillId="0" borderId="29" xfId="0" applyFont="1" applyBorder="1" applyAlignment="1">
      <alignment vertical="center" wrapText="1"/>
    </xf>
    <xf numFmtId="0" fontId="18" fillId="3" borderId="29" xfId="0" applyFont="1" applyFill="1" applyBorder="1" applyAlignment="1">
      <alignment horizontal="left" vertical="top"/>
    </xf>
    <xf numFmtId="0" fontId="34" fillId="3" borderId="29" xfId="1" applyFont="1" applyFill="1" applyBorder="1" applyAlignment="1">
      <alignment vertical="top" wrapText="1"/>
    </xf>
    <xf numFmtId="0" fontId="18" fillId="3" borderId="42" xfId="1" applyFont="1" applyFill="1" applyBorder="1" applyAlignment="1">
      <alignment horizontal="left" vertical="top" wrapText="1"/>
    </xf>
    <xf numFmtId="49" fontId="20" fillId="5" borderId="29" xfId="1" applyNumberFormat="1" applyFont="1" applyFill="1" applyBorder="1" applyAlignment="1">
      <alignment horizontal="left" vertical="top" wrapText="1"/>
    </xf>
    <xf numFmtId="0" fontId="18" fillId="5" borderId="29" xfId="1" applyFont="1" applyFill="1" applyBorder="1" applyAlignment="1">
      <alignment horizontal="left" vertical="top" wrapText="1"/>
    </xf>
    <xf numFmtId="0" fontId="18" fillId="5" borderId="29" xfId="1" applyFont="1" applyFill="1" applyBorder="1" applyAlignment="1">
      <alignment horizontal="left" vertical="top"/>
    </xf>
    <xf numFmtId="49" fontId="20" fillId="0" borderId="32" xfId="8" applyNumberFormat="1" applyFont="1" applyBorder="1" applyAlignment="1">
      <alignment horizontal="left" vertical="top"/>
    </xf>
    <xf numFmtId="0" fontId="18" fillId="0" borderId="33" xfId="0" applyFont="1" applyBorder="1" applyAlignment="1">
      <alignment horizontal="left" vertical="top"/>
    </xf>
    <xf numFmtId="0" fontId="18" fillId="3" borderId="33" xfId="0" applyFont="1" applyFill="1" applyBorder="1" applyAlignment="1">
      <alignment horizontal="left" vertical="top" wrapText="1"/>
    </xf>
    <xf numFmtId="0" fontId="34" fillId="3" borderId="33" xfId="1" applyFont="1" applyFill="1" applyBorder="1" applyAlignment="1">
      <alignment horizontal="left" vertical="top" wrapText="1"/>
    </xf>
    <xf numFmtId="1" fontId="34" fillId="5" borderId="29" xfId="1" applyNumberFormat="1" applyFont="1" applyFill="1" applyBorder="1" applyAlignment="1">
      <alignment horizontal="left" vertical="top" wrapText="1"/>
    </xf>
    <xf numFmtId="0" fontId="23" fillId="0" borderId="29" xfId="0" applyFont="1" applyBorder="1" applyAlignment="1">
      <alignment vertical="top"/>
    </xf>
    <xf numFmtId="3" fontId="18" fillId="3" borderId="29" xfId="8" applyNumberFormat="1" applyFont="1" applyFill="1" applyBorder="1" applyAlignment="1">
      <alignment horizontal="left" vertical="top"/>
    </xf>
    <xf numFmtId="0" fontId="18" fillId="3" borderId="19" xfId="8" applyFont="1" applyFill="1" applyBorder="1" applyAlignment="1">
      <alignment horizontal="left" vertical="top" wrapText="1"/>
    </xf>
    <xf numFmtId="3" fontId="18" fillId="3" borderId="29" xfId="8" applyNumberFormat="1" applyFont="1" applyFill="1" applyBorder="1" applyAlignment="1">
      <alignment horizontal="left" vertical="top" wrapText="1"/>
    </xf>
    <xf numFmtId="49" fontId="20" fillId="3" borderId="29" xfId="8" applyNumberFormat="1" applyFont="1" applyFill="1" applyBorder="1" applyAlignment="1">
      <alignment horizontal="left" vertical="top" wrapText="1"/>
    </xf>
    <xf numFmtId="0" fontId="22" fillId="0" borderId="33" xfId="0" applyFont="1" applyBorder="1" applyAlignment="1">
      <alignment horizontal="left" vertical="top" wrapText="1"/>
    </xf>
    <xf numFmtId="0" fontId="22" fillId="0" borderId="19" xfId="0" applyFont="1" applyBorder="1" applyAlignment="1">
      <alignment horizontal="left" vertical="top" wrapText="1"/>
    </xf>
    <xf numFmtId="0" fontId="22" fillId="0" borderId="12" xfId="0" applyFont="1" applyBorder="1" applyAlignment="1">
      <alignment horizontal="left" vertical="top" wrapText="1"/>
    </xf>
    <xf numFmtId="0" fontId="22" fillId="0" borderId="0" xfId="0" applyFont="1" applyAlignment="1">
      <alignment horizontal="left" vertical="top" wrapText="1"/>
    </xf>
    <xf numFmtId="0" fontId="18" fillId="5" borderId="19" xfId="1" applyFont="1" applyFill="1" applyBorder="1" applyAlignment="1">
      <alignment horizontal="left" vertical="top"/>
    </xf>
    <xf numFmtId="49" fontId="18" fillId="5" borderId="29" xfId="1" applyNumberFormat="1" applyFont="1" applyFill="1" applyBorder="1" applyAlignment="1">
      <alignment horizontal="left" vertical="top" wrapText="1"/>
    </xf>
    <xf numFmtId="49" fontId="18" fillId="0" borderId="32" xfId="8" applyNumberFormat="1" applyFont="1" applyBorder="1" applyAlignment="1">
      <alignment horizontal="left" vertical="top"/>
    </xf>
    <xf numFmtId="166" fontId="34" fillId="18" borderId="0" xfId="1" applyNumberFormat="1" applyFont="1" applyFill="1" applyAlignment="1">
      <alignment horizontal="center" vertical="center"/>
    </xf>
    <xf numFmtId="166" fontId="34" fillId="0" borderId="0" xfId="1" applyNumberFormat="1" applyFont="1" applyAlignment="1">
      <alignment horizontal="center" vertical="center"/>
    </xf>
    <xf numFmtId="166" fontId="34" fillId="0" borderId="1" xfId="1" applyNumberFormat="1" applyFont="1" applyBorder="1" applyAlignment="1">
      <alignment horizontal="center" vertical="center" wrapText="1"/>
    </xf>
    <xf numFmtId="0" fontId="34" fillId="18" borderId="0" xfId="1" applyFont="1" applyFill="1" applyAlignment="1">
      <alignment vertical="center"/>
    </xf>
    <xf numFmtId="0" fontId="34" fillId="0" borderId="29" xfId="1" applyFont="1" applyBorder="1" applyAlignment="1">
      <alignment vertical="top"/>
    </xf>
    <xf numFmtId="49" fontId="18" fillId="3" borderId="29" xfId="8" applyNumberFormat="1" applyFont="1" applyFill="1" applyBorder="1" applyAlignment="1">
      <alignment horizontal="left" vertical="top" wrapText="1"/>
    </xf>
    <xf numFmtId="0" fontId="18" fillId="3" borderId="29" xfId="0" applyFont="1" applyFill="1" applyBorder="1" applyAlignment="1">
      <alignment vertical="top" wrapText="1"/>
    </xf>
    <xf numFmtId="49" fontId="18" fillId="3" borderId="29" xfId="1" applyNumberFormat="1" applyFont="1" applyFill="1" applyBorder="1" applyAlignment="1">
      <alignment horizontal="left" vertical="top" wrapText="1"/>
    </xf>
    <xf numFmtId="49" fontId="18" fillId="5" borderId="19" xfId="1" applyNumberFormat="1" applyFont="1" applyFill="1" applyBorder="1" applyAlignment="1">
      <alignment horizontal="left" vertical="top" wrapText="1"/>
    </xf>
    <xf numFmtId="0" fontId="18" fillId="5" borderId="19" xfId="1" applyFont="1" applyFill="1" applyBorder="1" applyAlignment="1">
      <alignment horizontal="left" vertical="top" wrapText="1"/>
    </xf>
    <xf numFmtId="0" fontId="18" fillId="5" borderId="33" xfId="1" applyFont="1" applyFill="1" applyBorder="1" applyAlignment="1">
      <alignment horizontal="left" vertical="top"/>
    </xf>
    <xf numFmtId="49" fontId="34" fillId="3" borderId="29" xfId="1" applyNumberFormat="1" applyFont="1" applyFill="1" applyBorder="1" applyAlignment="1">
      <alignment horizontal="left" vertical="top" wrapText="1"/>
    </xf>
    <xf numFmtId="0" fontId="18" fillId="0" borderId="19" xfId="0" applyFont="1" applyBorder="1" applyAlignment="1">
      <alignment horizontal="left" vertical="top"/>
    </xf>
    <xf numFmtId="49" fontId="18" fillId="0" borderId="29" xfId="1" applyNumberFormat="1" applyFont="1" applyBorder="1" applyAlignment="1">
      <alignment horizontal="left" vertical="top" wrapText="1"/>
    </xf>
    <xf numFmtId="166" fontId="18" fillId="3" borderId="0" xfId="1" applyNumberFormat="1" applyFont="1" applyFill="1" applyAlignment="1">
      <alignment horizontal="center" vertical="center"/>
    </xf>
    <xf numFmtId="166" fontId="18" fillId="3" borderId="1" xfId="1" applyNumberFormat="1" applyFont="1" applyFill="1" applyBorder="1" applyAlignment="1">
      <alignment horizontal="center" vertical="center" wrapText="1"/>
    </xf>
    <xf numFmtId="3" fontId="20" fillId="3" borderId="39" xfId="1" applyNumberFormat="1" applyFont="1" applyFill="1" applyBorder="1" applyAlignment="1">
      <alignment horizontal="center" vertical="center" wrapText="1"/>
    </xf>
    <xf numFmtId="166" fontId="18" fillId="3" borderId="0" xfId="1" applyNumberFormat="1" applyFont="1" applyFill="1" applyAlignment="1">
      <alignment vertical="top"/>
    </xf>
    <xf numFmtId="0" fontId="29" fillId="3" borderId="0" xfId="0" applyFont="1" applyFill="1" applyAlignment="1">
      <alignment horizontal="center" vertical="top"/>
    </xf>
    <xf numFmtId="0" fontId="29" fillId="3" borderId="0" xfId="0" applyFont="1" applyFill="1" applyAlignment="1">
      <alignment horizontal="center" vertical="center"/>
    </xf>
    <xf numFmtId="0" fontId="18" fillId="3" borderId="1" xfId="1" applyFont="1" applyFill="1" applyBorder="1" applyAlignment="1">
      <alignment horizontal="center" vertical="top" wrapText="1"/>
    </xf>
    <xf numFmtId="0" fontId="18" fillId="3" borderId="0" xfId="1" applyFont="1" applyFill="1" applyAlignment="1">
      <alignment horizontal="center" vertical="top"/>
    </xf>
    <xf numFmtId="0" fontId="18" fillId="8" borderId="1" xfId="1" applyFont="1" applyFill="1" applyBorder="1" applyAlignment="1">
      <alignment vertical="top" wrapText="1"/>
    </xf>
    <xf numFmtId="49" fontId="20" fillId="8" borderId="1" xfId="1" applyNumberFormat="1" applyFont="1" applyFill="1" applyBorder="1" applyAlignment="1">
      <alignment vertical="top"/>
    </xf>
    <xf numFmtId="49" fontId="20" fillId="2" borderId="1" xfId="1" applyNumberFormat="1" applyFont="1" applyFill="1" applyBorder="1" applyAlignment="1">
      <alignment vertical="top"/>
    </xf>
    <xf numFmtId="49" fontId="20" fillId="2" borderId="37" xfId="1" applyNumberFormat="1" applyFont="1" applyFill="1" applyBorder="1" applyAlignment="1">
      <alignment vertical="top"/>
    </xf>
    <xf numFmtId="0" fontId="20" fillId="2" borderId="37" xfId="1" applyFont="1" applyFill="1" applyBorder="1" applyAlignment="1">
      <alignment vertical="top"/>
    </xf>
    <xf numFmtId="0" fontId="20" fillId="2" borderId="38" xfId="1" applyFont="1" applyFill="1" applyBorder="1" applyAlignment="1">
      <alignment vertical="top"/>
    </xf>
    <xf numFmtId="0" fontId="34" fillId="3" borderId="29" xfId="0" applyFont="1" applyFill="1" applyBorder="1" applyAlignment="1">
      <alignment horizontal="left" vertical="top" wrapText="1"/>
    </xf>
    <xf numFmtId="0" fontId="18" fillId="3" borderId="44" xfId="1" applyFont="1" applyFill="1" applyBorder="1" applyAlignment="1">
      <alignment horizontal="left" vertical="top" wrapText="1"/>
    </xf>
    <xf numFmtId="49" fontId="33" fillId="11" borderId="49" xfId="1" applyNumberFormat="1" applyFont="1" applyFill="1" applyBorder="1" applyAlignment="1">
      <alignment horizontal="left" vertical="top" wrapText="1"/>
    </xf>
    <xf numFmtId="49" fontId="33" fillId="3" borderId="29" xfId="1" applyNumberFormat="1" applyFont="1" applyFill="1" applyBorder="1" applyAlignment="1">
      <alignment horizontal="left" vertical="top" wrapText="1"/>
    </xf>
    <xf numFmtId="166" fontId="34" fillId="3" borderId="33" xfId="1" applyNumberFormat="1" applyFont="1" applyFill="1" applyBorder="1" applyAlignment="1">
      <alignment horizontal="left" vertical="top"/>
    </xf>
    <xf numFmtId="0" fontId="34" fillId="3" borderId="29" xfId="1" applyFont="1" applyFill="1" applyBorder="1" applyAlignment="1">
      <alignment horizontal="left" vertical="top"/>
    </xf>
    <xf numFmtId="49" fontId="33" fillId="2" borderId="49" xfId="1" applyNumberFormat="1" applyFont="1" applyFill="1" applyBorder="1" applyAlignment="1">
      <alignment vertical="top" wrapText="1"/>
    </xf>
    <xf numFmtId="49" fontId="33" fillId="2" borderId="35" xfId="1" applyNumberFormat="1" applyFont="1" applyFill="1" applyBorder="1" applyAlignment="1">
      <alignment vertical="top" wrapText="1"/>
    </xf>
    <xf numFmtId="166" fontId="33" fillId="15" borderId="37" xfId="1" applyNumberFormat="1" applyFont="1" applyFill="1" applyBorder="1" applyAlignment="1">
      <alignment vertical="top" wrapText="1"/>
    </xf>
    <xf numFmtId="166" fontId="33" fillId="6" borderId="1" xfId="1" applyNumberFormat="1" applyFont="1" applyFill="1" applyBorder="1" applyAlignment="1">
      <alignment vertical="top" wrapText="1"/>
    </xf>
    <xf numFmtId="0" fontId="34" fillId="0" borderId="68" xfId="1" applyFont="1" applyBorder="1" applyAlignment="1">
      <alignment horizontal="left" vertical="top" wrapText="1"/>
    </xf>
    <xf numFmtId="0" fontId="34" fillId="3" borderId="68" xfId="1" applyFont="1" applyFill="1" applyBorder="1" applyAlignment="1">
      <alignment horizontal="left" vertical="top" wrapText="1"/>
    </xf>
    <xf numFmtId="0" fontId="18" fillId="3" borderId="68" xfId="1" applyFont="1" applyFill="1" applyBorder="1" applyAlignment="1">
      <alignment horizontal="left" vertical="top" wrapText="1"/>
    </xf>
    <xf numFmtId="0" fontId="18" fillId="0" borderId="68" xfId="0" applyFont="1" applyBorder="1" applyAlignment="1">
      <alignment horizontal="left" vertical="top"/>
    </xf>
    <xf numFmtId="0" fontId="18" fillId="0" borderId="68" xfId="0" applyFont="1" applyBorder="1" applyAlignment="1">
      <alignment horizontal="left" vertical="top" wrapText="1"/>
    </xf>
    <xf numFmtId="0" fontId="34" fillId="3" borderId="68" xfId="0" applyFont="1" applyFill="1" applyBorder="1" applyAlignment="1">
      <alignment horizontal="left" vertical="top" wrapText="1"/>
    </xf>
    <xf numFmtId="0" fontId="34" fillId="3" borderId="68" xfId="0" applyFont="1" applyFill="1" applyBorder="1" applyAlignment="1">
      <alignment horizontal="left" vertical="top"/>
    </xf>
    <xf numFmtId="166" fontId="34" fillId="3" borderId="68" xfId="1" applyNumberFormat="1" applyFont="1" applyFill="1" applyBorder="1" applyAlignment="1">
      <alignment horizontal="left" vertical="top"/>
    </xf>
    <xf numFmtId="0" fontId="34" fillId="3" borderId="68" xfId="1" applyFont="1" applyFill="1" applyBorder="1" applyAlignment="1">
      <alignment horizontal="left" vertical="top"/>
    </xf>
    <xf numFmtId="0" fontId="34" fillId="0" borderId="19" xfId="1" applyFont="1" applyBorder="1" applyAlignment="1">
      <alignment horizontal="left" vertical="top"/>
    </xf>
    <xf numFmtId="0" fontId="34" fillId="0" borderId="19" xfId="0" applyFont="1" applyBorder="1" applyAlignment="1">
      <alignment horizontal="left" vertical="top"/>
    </xf>
    <xf numFmtId="0" fontId="18" fillId="0" borderId="70" xfId="0" applyFont="1" applyBorder="1" applyAlignment="1">
      <alignment horizontal="left" vertical="top"/>
    </xf>
    <xf numFmtId="49" fontId="18" fillId="0" borderId="68" xfId="1" applyNumberFormat="1" applyFont="1" applyBorder="1" applyAlignment="1">
      <alignment horizontal="left" vertical="top" wrapText="1"/>
    </xf>
    <xf numFmtId="49" fontId="20" fillId="5" borderId="33" xfId="1" applyNumberFormat="1" applyFont="1" applyFill="1" applyBorder="1" applyAlignment="1">
      <alignment horizontal="left" vertical="top" wrapText="1"/>
    </xf>
    <xf numFmtId="0" fontId="18" fillId="0" borderId="68" xfId="1" applyFont="1" applyBorder="1" applyAlignment="1">
      <alignment horizontal="left" vertical="top" wrapText="1"/>
    </xf>
    <xf numFmtId="0" fontId="34" fillId="5" borderId="68" xfId="1" applyFont="1" applyFill="1" applyBorder="1" applyAlignment="1">
      <alignment horizontal="left" vertical="top" wrapText="1"/>
    </xf>
    <xf numFmtId="3" fontId="34" fillId="5" borderId="68" xfId="1" applyNumberFormat="1" applyFont="1" applyFill="1" applyBorder="1" applyAlignment="1">
      <alignment horizontal="left" vertical="top" wrapText="1"/>
    </xf>
    <xf numFmtId="3" fontId="18" fillId="3" borderId="15" xfId="1" applyNumberFormat="1" applyFont="1" applyFill="1" applyBorder="1" applyAlignment="1">
      <alignment horizontal="center" vertical="center" wrapText="1"/>
    </xf>
    <xf numFmtId="0" fontId="29" fillId="3" borderId="0" xfId="0" applyFont="1" applyFill="1" applyAlignment="1">
      <alignment vertical="center"/>
    </xf>
    <xf numFmtId="0" fontId="24" fillId="3" borderId="0" xfId="1" applyFont="1" applyFill="1" applyAlignment="1">
      <alignment horizontal="left" vertical="top" wrapText="1"/>
    </xf>
    <xf numFmtId="49" fontId="18" fillId="5" borderId="29" xfId="1" applyNumberFormat="1" applyFont="1" applyFill="1" applyBorder="1" applyAlignment="1">
      <alignment vertical="top" wrapText="1"/>
    </xf>
    <xf numFmtId="0" fontId="34" fillId="0" borderId="19" xfId="8" applyFont="1" applyBorder="1" applyAlignment="1">
      <alignment horizontal="left" vertical="top" wrapText="1"/>
    </xf>
    <xf numFmtId="49" fontId="20" fillId="0" borderId="33" xfId="8" applyNumberFormat="1" applyFont="1" applyBorder="1" applyAlignment="1">
      <alignment horizontal="left" vertical="top"/>
    </xf>
    <xf numFmtId="49" fontId="18" fillId="0" borderId="29" xfId="8" applyNumberFormat="1" applyFont="1" applyBorder="1" applyAlignment="1">
      <alignment horizontal="left" vertical="top"/>
    </xf>
    <xf numFmtId="3" fontId="18" fillId="0" borderId="29" xfId="8" applyNumberFormat="1" applyFont="1" applyBorder="1" applyAlignment="1">
      <alignment vertical="top" wrapText="1"/>
    </xf>
    <xf numFmtId="49" fontId="18" fillId="0" borderId="19" xfId="8" applyNumberFormat="1" applyFont="1" applyBorder="1" applyAlignment="1">
      <alignment horizontal="left" vertical="top"/>
    </xf>
    <xf numFmtId="0" fontId="34" fillId="3" borderId="19" xfId="0" applyFont="1" applyFill="1" applyBorder="1" applyAlignment="1">
      <alignment horizontal="left" vertical="top" wrapText="1"/>
    </xf>
    <xf numFmtId="0" fontId="18" fillId="0" borderId="29" xfId="8" applyFont="1" applyBorder="1" applyAlignment="1">
      <alignment horizontal="left" vertical="top"/>
    </xf>
    <xf numFmtId="3" fontId="18" fillId="0" borderId="29" xfId="8" applyNumberFormat="1" applyFont="1" applyBorder="1" applyAlignment="1">
      <alignment vertical="top"/>
    </xf>
    <xf numFmtId="0" fontId="18" fillId="0" borderId="29" xfId="0" applyFont="1" applyBorder="1" applyAlignment="1">
      <alignment vertical="top" wrapText="1"/>
    </xf>
    <xf numFmtId="49" fontId="18" fillId="0" borderId="29" xfId="1" applyNumberFormat="1" applyFont="1" applyBorder="1" applyAlignment="1">
      <alignment vertical="top" wrapText="1"/>
    </xf>
    <xf numFmtId="49" fontId="20" fillId="0" borderId="29" xfId="1" applyNumberFormat="1" applyFont="1" applyBorder="1" applyAlignment="1">
      <alignment vertical="top" wrapText="1"/>
    </xf>
    <xf numFmtId="49" fontId="20" fillId="0" borderId="29" xfId="1" applyNumberFormat="1" applyFont="1" applyBorder="1" applyAlignment="1">
      <alignment horizontal="left" vertical="top" wrapText="1"/>
    </xf>
    <xf numFmtId="0" fontId="18" fillId="17" borderId="37" xfId="1" applyFont="1" applyFill="1" applyBorder="1" applyAlignment="1">
      <alignment horizontal="center" vertical="top"/>
    </xf>
    <xf numFmtId="0" fontId="20" fillId="17" borderId="37" xfId="1" applyFont="1" applyFill="1" applyBorder="1" applyAlignment="1">
      <alignment vertical="top"/>
    </xf>
    <xf numFmtId="0" fontId="18" fillId="17" borderId="49" xfId="1" applyFont="1" applyFill="1" applyBorder="1" applyAlignment="1">
      <alignment vertical="top"/>
    </xf>
    <xf numFmtId="0" fontId="18" fillId="17" borderId="45" xfId="1" applyFont="1" applyFill="1" applyBorder="1" applyAlignment="1">
      <alignment vertical="top"/>
    </xf>
    <xf numFmtId="166" fontId="18" fillId="3" borderId="0" xfId="8" applyNumberFormat="1" applyFont="1" applyFill="1" applyAlignment="1">
      <alignment vertical="top"/>
    </xf>
    <xf numFmtId="166" fontId="18" fillId="3" borderId="1" xfId="8" applyNumberFormat="1" applyFont="1" applyFill="1" applyBorder="1" applyAlignment="1">
      <alignment vertical="top" wrapText="1"/>
    </xf>
    <xf numFmtId="0" fontId="29" fillId="3" borderId="0" xfId="0" applyFont="1" applyFill="1" applyAlignment="1">
      <alignment vertical="top"/>
    </xf>
    <xf numFmtId="0" fontId="18" fillId="3" borderId="1" xfId="8" applyFont="1" applyFill="1" applyBorder="1" applyAlignment="1">
      <alignment horizontal="center" vertical="top" wrapText="1"/>
    </xf>
    <xf numFmtId="0" fontId="18" fillId="3" borderId="0" xfId="8" applyFont="1" applyFill="1" applyAlignment="1">
      <alignment vertical="top"/>
    </xf>
    <xf numFmtId="3" fontId="30" fillId="11" borderId="1" xfId="8" applyNumberFormat="1" applyFont="1" applyFill="1" applyBorder="1" applyAlignment="1">
      <alignment horizontal="center" vertical="center" wrapText="1"/>
    </xf>
    <xf numFmtId="165" fontId="18" fillId="3" borderId="0" xfId="1" applyNumberFormat="1" applyFont="1" applyFill="1" applyAlignment="1">
      <alignment horizontal="center" vertical="center"/>
    </xf>
    <xf numFmtId="1" fontId="20" fillId="3" borderId="39" xfId="1" applyNumberFormat="1" applyFont="1" applyFill="1" applyBorder="1" applyAlignment="1">
      <alignment horizontal="center" vertical="center" wrapText="1"/>
    </xf>
    <xf numFmtId="1" fontId="18" fillId="3" borderId="15" xfId="1" applyNumberFormat="1" applyFont="1" applyFill="1" applyBorder="1" applyAlignment="1">
      <alignment horizontal="center" vertical="center" wrapText="1"/>
    </xf>
    <xf numFmtId="0" fontId="18" fillId="0" borderId="71" xfId="1" applyFont="1" applyBorder="1" applyAlignment="1">
      <alignment horizontal="left" vertical="top" wrapText="1"/>
    </xf>
    <xf numFmtId="166" fontId="34" fillId="3" borderId="0" xfId="1" applyNumberFormat="1" applyFont="1" applyFill="1" applyAlignment="1">
      <alignment horizontal="center" vertical="center"/>
    </xf>
    <xf numFmtId="0" fontId="34" fillId="3" borderId="0" xfId="1" applyFont="1" applyFill="1" applyAlignment="1">
      <alignment vertical="top"/>
    </xf>
    <xf numFmtId="49" fontId="38" fillId="0" borderId="29" xfId="1" applyNumberFormat="1" applyFont="1" applyBorder="1" applyAlignment="1">
      <alignment horizontal="left" vertical="top"/>
    </xf>
    <xf numFmtId="49" fontId="18" fillId="3" borderId="71" xfId="1" applyNumberFormat="1" applyFont="1" applyFill="1" applyBorder="1" applyAlignment="1">
      <alignment horizontal="left" vertical="top"/>
    </xf>
    <xf numFmtId="3" fontId="18" fillId="3" borderId="71" xfId="1" applyNumberFormat="1" applyFont="1" applyFill="1" applyBorder="1" applyAlignment="1">
      <alignment horizontal="left" vertical="top" wrapText="1"/>
    </xf>
    <xf numFmtId="0" fontId="18" fillId="3" borderId="46" xfId="1" applyFont="1" applyFill="1" applyBorder="1" applyAlignment="1">
      <alignment horizontal="left" vertical="top" wrapText="1"/>
    </xf>
    <xf numFmtId="0" fontId="18" fillId="3" borderId="71" xfId="1" applyFont="1" applyFill="1" applyBorder="1" applyAlignment="1">
      <alignment horizontal="left" vertical="top" wrapText="1"/>
    </xf>
    <xf numFmtId="49" fontId="18" fillId="0" borderId="71" xfId="1" applyNumberFormat="1" applyFont="1" applyBorder="1" applyAlignment="1">
      <alignment horizontal="left" vertical="top"/>
    </xf>
    <xf numFmtId="0" fontId="22" fillId="0" borderId="71" xfId="0" applyFont="1" applyBorder="1" applyAlignment="1">
      <alignment horizontal="left" vertical="top" wrapText="1"/>
    </xf>
    <xf numFmtId="49" fontId="18" fillId="3" borderId="78" xfId="1" applyNumberFormat="1" applyFont="1" applyFill="1" applyBorder="1" applyAlignment="1">
      <alignment horizontal="left" vertical="top" wrapText="1"/>
    </xf>
    <xf numFmtId="0" fontId="18" fillId="3" borderId="78" xfId="1" applyFont="1" applyFill="1" applyBorder="1" applyAlignment="1">
      <alignment horizontal="left" vertical="top" wrapText="1"/>
    </xf>
    <xf numFmtId="49" fontId="18" fillId="3" borderId="76" xfId="1" applyNumberFormat="1" applyFont="1" applyFill="1" applyBorder="1" applyAlignment="1">
      <alignment horizontal="left" vertical="top"/>
    </xf>
    <xf numFmtId="49" fontId="18" fillId="3" borderId="73" xfId="1" applyNumberFormat="1" applyFont="1" applyFill="1" applyBorder="1" applyAlignment="1">
      <alignment horizontal="left" vertical="top"/>
    </xf>
    <xf numFmtId="166" fontId="20" fillId="6" borderId="18" xfId="1" applyNumberFormat="1" applyFont="1" applyFill="1" applyBorder="1" applyAlignment="1">
      <alignment horizontal="left" vertical="top"/>
    </xf>
    <xf numFmtId="166" fontId="20" fillId="7" borderId="18" xfId="1" applyNumberFormat="1" applyFont="1" applyFill="1" applyBorder="1" applyAlignment="1">
      <alignment horizontal="left" vertical="top"/>
    </xf>
    <xf numFmtId="0" fontId="18" fillId="0" borderId="33" xfId="0" applyFont="1" applyBorder="1" applyAlignment="1">
      <alignment vertical="top" wrapText="1"/>
    </xf>
    <xf numFmtId="0" fontId="18" fillId="3" borderId="73" xfId="1" applyFont="1" applyFill="1" applyBorder="1" applyAlignment="1">
      <alignment horizontal="left" vertical="top" wrapText="1"/>
    </xf>
    <xf numFmtId="49" fontId="20" fillId="3" borderId="79" xfId="1" applyNumberFormat="1" applyFont="1" applyFill="1" applyBorder="1" applyAlignment="1">
      <alignment horizontal="left" vertical="top"/>
    </xf>
    <xf numFmtId="0" fontId="18" fillId="0" borderId="78" xfId="8" applyFont="1" applyBorder="1" applyAlignment="1">
      <alignment vertical="top" wrapText="1"/>
    </xf>
    <xf numFmtId="0" fontId="18" fillId="3" borderId="72" xfId="1" applyFont="1" applyFill="1" applyBorder="1" applyAlignment="1">
      <alignment horizontal="left" vertical="top" wrapText="1"/>
    </xf>
    <xf numFmtId="166" fontId="33" fillId="15" borderId="18" xfId="1" applyNumberFormat="1" applyFont="1" applyFill="1" applyBorder="1" applyAlignment="1">
      <alignment horizontal="left" vertical="top" wrapText="1"/>
    </xf>
    <xf numFmtId="0" fontId="34" fillId="15" borderId="1" xfId="1" applyFont="1" applyFill="1" applyBorder="1" applyAlignment="1">
      <alignment horizontal="center" vertical="top" wrapText="1"/>
    </xf>
    <xf numFmtId="166" fontId="20" fillId="2" borderId="18" xfId="1" applyNumberFormat="1" applyFont="1" applyFill="1" applyBorder="1" applyAlignment="1">
      <alignment horizontal="left" vertical="top"/>
    </xf>
    <xf numFmtId="0" fontId="18" fillId="0" borderId="8" xfId="0" applyFont="1" applyBorder="1" applyAlignment="1">
      <alignment horizontal="left" vertical="top"/>
    </xf>
    <xf numFmtId="0" fontId="18" fillId="0" borderId="71" xfId="0" applyFont="1" applyBorder="1" applyAlignment="1">
      <alignment vertical="top"/>
    </xf>
    <xf numFmtId="0" fontId="18" fillId="3" borderId="46" xfId="0" applyFont="1" applyFill="1" applyBorder="1" applyAlignment="1">
      <alignment horizontal="left" vertical="top" wrapText="1"/>
    </xf>
    <xf numFmtId="0" fontId="18" fillId="0" borderId="72" xfId="1" applyFont="1" applyBorder="1" applyAlignment="1">
      <alignment horizontal="left" vertical="top" wrapText="1"/>
    </xf>
    <xf numFmtId="49" fontId="20" fillId="3" borderId="71" xfId="1" applyNumberFormat="1" applyFont="1" applyFill="1" applyBorder="1" applyAlignment="1">
      <alignment horizontal="left" vertical="top"/>
    </xf>
    <xf numFmtId="49" fontId="18" fillId="0" borderId="73" xfId="1" applyNumberFormat="1" applyFont="1" applyBorder="1" applyAlignment="1">
      <alignment horizontal="left" vertical="top"/>
    </xf>
    <xf numFmtId="49" fontId="18" fillId="3" borderId="72" xfId="1" applyNumberFormat="1" applyFont="1" applyFill="1" applyBorder="1" applyAlignment="1">
      <alignment horizontal="left" vertical="top"/>
    </xf>
    <xf numFmtId="0" fontId="18" fillId="0" borderId="72" xfId="0" applyFont="1" applyBorder="1" applyAlignment="1">
      <alignment horizontal="left" vertical="top" wrapText="1"/>
    </xf>
    <xf numFmtId="49" fontId="39" fillId="3" borderId="71" xfId="1" applyNumberFormat="1" applyFont="1" applyFill="1" applyBorder="1" applyAlignment="1">
      <alignment horizontal="left" vertical="top"/>
    </xf>
    <xf numFmtId="0" fontId="42" fillId="0" borderId="71" xfId="0" applyFont="1" applyBorder="1" applyAlignment="1">
      <alignment vertical="top"/>
    </xf>
    <xf numFmtId="0" fontId="22" fillId="0" borderId="73" xfId="0" applyFont="1" applyBorder="1" applyAlignment="1">
      <alignment horizontal="left" vertical="top" wrapText="1"/>
    </xf>
    <xf numFmtId="0" fontId="34" fillId="3" borderId="19" xfId="1" applyFont="1" applyFill="1" applyBorder="1" applyAlignment="1">
      <alignment vertical="top" wrapText="1"/>
    </xf>
    <xf numFmtId="0" fontId="34" fillId="3" borderId="70" xfId="1" applyFont="1" applyFill="1" applyBorder="1" applyAlignment="1">
      <alignment horizontal="left" vertical="top" wrapText="1"/>
    </xf>
    <xf numFmtId="166" fontId="18" fillId="3" borderId="0" xfId="8" applyNumberFormat="1" applyFont="1" applyFill="1" applyAlignment="1">
      <alignment horizontal="center" vertical="center"/>
    </xf>
    <xf numFmtId="166" fontId="18" fillId="3" borderId="29" xfId="8" applyNumberFormat="1" applyFont="1" applyFill="1" applyBorder="1" applyAlignment="1">
      <alignment horizontal="left" vertical="top"/>
    </xf>
    <xf numFmtId="166" fontId="20" fillId="3" borderId="39" xfId="8" applyNumberFormat="1" applyFont="1" applyFill="1" applyBorder="1" applyAlignment="1">
      <alignment horizontal="left" vertical="top"/>
    </xf>
    <xf numFmtId="49" fontId="33" fillId="3" borderId="79" xfId="1" applyNumberFormat="1" applyFont="1" applyFill="1" applyBorder="1" applyAlignment="1">
      <alignment horizontal="left" vertical="top" wrapText="1"/>
    </xf>
    <xf numFmtId="0" fontId="34" fillId="3" borderId="79" xfId="1" applyFont="1" applyFill="1" applyBorder="1" applyAlignment="1">
      <alignment vertical="top" wrapText="1"/>
    </xf>
    <xf numFmtId="49" fontId="18" fillId="0" borderId="72" xfId="8" applyNumberFormat="1" applyFont="1" applyBorder="1" applyAlignment="1">
      <alignment horizontal="left" vertical="top"/>
    </xf>
    <xf numFmtId="49" fontId="20" fillId="3" borderId="98" xfId="1" applyNumberFormat="1" applyFont="1" applyFill="1" applyBorder="1" applyAlignment="1">
      <alignment horizontal="left" vertical="top"/>
    </xf>
    <xf numFmtId="0" fontId="18" fillId="3" borderId="93" xfId="1" applyFont="1" applyFill="1" applyBorder="1" applyAlignment="1">
      <alignment horizontal="left" vertical="top" wrapText="1"/>
    </xf>
    <xf numFmtId="0" fontId="18" fillId="3" borderId="71" xfId="8" applyFont="1" applyFill="1" applyBorder="1" applyAlignment="1">
      <alignment horizontal="left" vertical="top" wrapText="1"/>
    </xf>
    <xf numFmtId="0" fontId="20" fillId="6" borderId="1" xfId="1" applyFont="1" applyFill="1" applyBorder="1" applyAlignment="1">
      <alignment horizontal="center" vertical="top" wrapText="1"/>
    </xf>
    <xf numFmtId="0" fontId="34" fillId="0" borderId="44" xfId="1" applyFont="1" applyBorder="1" applyAlignment="1">
      <alignment horizontal="left" vertical="top" wrapText="1"/>
    </xf>
    <xf numFmtId="0" fontId="18" fillId="0" borderId="99" xfId="1" applyFont="1" applyBorder="1" applyAlignment="1">
      <alignment horizontal="left" vertical="top" wrapText="1" shrinkToFit="1"/>
    </xf>
    <xf numFmtId="0" fontId="25" fillId="3" borderId="33" xfId="0" applyFont="1" applyFill="1" applyBorder="1" applyAlignment="1">
      <alignment horizontal="left" vertical="top" wrapText="1"/>
    </xf>
    <xf numFmtId="0" fontId="18" fillId="0" borderId="99" xfId="1" applyFont="1" applyBorder="1" applyAlignment="1">
      <alignment vertical="top" wrapText="1" shrinkToFit="1"/>
    </xf>
    <xf numFmtId="0" fontId="18" fillId="0" borderId="71" xfId="1" applyFont="1" applyBorder="1" applyAlignment="1">
      <alignment vertical="top" wrapText="1"/>
    </xf>
    <xf numFmtId="0" fontId="18" fillId="3" borderId="46" xfId="0" applyFont="1" applyFill="1" applyBorder="1" applyAlignment="1">
      <alignment wrapText="1"/>
    </xf>
    <xf numFmtId="0" fontId="47" fillId="0" borderId="29" xfId="1" applyFont="1" applyBorder="1" applyAlignment="1">
      <alignment horizontal="left" vertical="top" wrapText="1"/>
    </xf>
    <xf numFmtId="49" fontId="47" fillId="0" borderId="29" xfId="1" applyNumberFormat="1" applyFont="1" applyBorder="1" applyAlignment="1">
      <alignment horizontal="left" vertical="top" wrapText="1"/>
    </xf>
    <xf numFmtId="0" fontId="18" fillId="3" borderId="33" xfId="8" applyFont="1" applyFill="1" applyBorder="1" applyAlignment="1">
      <alignment horizontal="left" vertical="top" wrapText="1"/>
    </xf>
    <xf numFmtId="0" fontId="18" fillId="0" borderId="75" xfId="0" applyFont="1" applyBorder="1" applyAlignment="1">
      <alignment horizontal="left" vertical="top" wrapText="1"/>
    </xf>
    <xf numFmtId="0" fontId="25" fillId="3" borderId="46" xfId="0" applyFont="1" applyFill="1" applyBorder="1" applyAlignment="1">
      <alignment horizontal="left" vertical="top" wrapText="1"/>
    </xf>
    <xf numFmtId="0" fontId="20" fillId="3" borderId="71" xfId="0" applyFont="1" applyFill="1" applyBorder="1" applyAlignment="1">
      <alignment horizontal="left" vertical="top" wrapText="1"/>
    </xf>
    <xf numFmtId="0" fontId="20" fillId="3" borderId="33" xfId="0" applyFont="1" applyFill="1" applyBorder="1" applyAlignment="1">
      <alignment horizontal="left" vertical="top" wrapText="1"/>
    </xf>
    <xf numFmtId="0" fontId="20" fillId="17" borderId="26" xfId="8" applyFont="1" applyFill="1" applyBorder="1" applyAlignment="1">
      <alignment horizontal="left" vertical="top" wrapText="1"/>
    </xf>
    <xf numFmtId="0" fontId="18" fillId="0" borderId="79" xfId="0" applyFont="1" applyBorder="1" applyAlignment="1">
      <alignment horizontal="left" vertical="top"/>
    </xf>
    <xf numFmtId="49" fontId="20" fillId="3" borderId="29" xfId="10" applyNumberFormat="1" applyFont="1" applyFill="1" applyBorder="1" applyAlignment="1">
      <alignment horizontal="left" vertical="top"/>
    </xf>
    <xf numFmtId="0" fontId="18" fillId="3" borderId="44" xfId="8" applyFont="1" applyFill="1" applyBorder="1" applyAlignment="1">
      <alignment horizontal="left" vertical="top" wrapText="1"/>
    </xf>
    <xf numFmtId="49" fontId="18" fillId="3" borderId="29" xfId="10" applyNumberFormat="1" applyFont="1" applyFill="1" applyBorder="1" applyAlignment="1">
      <alignment horizontal="left" vertical="top"/>
    </xf>
    <xf numFmtId="0" fontId="18" fillId="3" borderId="28" xfId="8" applyFont="1" applyFill="1" applyBorder="1" applyAlignment="1">
      <alignment horizontal="left" vertical="top" wrapText="1"/>
    </xf>
    <xf numFmtId="0" fontId="18" fillId="3" borderId="20" xfId="8" applyFont="1" applyFill="1" applyBorder="1" applyAlignment="1">
      <alignment horizontal="left" vertical="top" wrapText="1"/>
    </xf>
    <xf numFmtId="3" fontId="22" fillId="3" borderId="46" xfId="1" applyNumberFormat="1" applyFont="1" applyFill="1" applyBorder="1" applyAlignment="1">
      <alignment vertical="top" wrapText="1"/>
    </xf>
    <xf numFmtId="49" fontId="20" fillId="0" borderId="71" xfId="1" applyNumberFormat="1" applyFont="1" applyBorder="1" applyAlignment="1">
      <alignment horizontal="left" vertical="top" wrapText="1"/>
    </xf>
    <xf numFmtId="49" fontId="18" fillId="0" borderId="71" xfId="1" applyNumberFormat="1" applyFont="1" applyBorder="1" applyAlignment="1">
      <alignment horizontal="left" vertical="top" wrapText="1"/>
    </xf>
    <xf numFmtId="0" fontId="18" fillId="3" borderId="36" xfId="0" applyFont="1" applyFill="1" applyBorder="1" applyAlignment="1">
      <alignment wrapText="1"/>
    </xf>
    <xf numFmtId="0" fontId="42" fillId="0" borderId="71" xfId="0" applyFont="1" applyBorder="1" applyAlignment="1">
      <alignment horizontal="left" vertical="top"/>
    </xf>
    <xf numFmtId="0" fontId="18" fillId="3" borderId="36" xfId="8" applyFont="1" applyFill="1" applyBorder="1" applyAlignment="1">
      <alignment horizontal="left" vertical="top" wrapText="1"/>
    </xf>
    <xf numFmtId="0" fontId="18" fillId="0" borderId="76" xfId="8" applyFont="1" applyBorder="1" applyAlignment="1">
      <alignment horizontal="left" vertical="top" wrapText="1"/>
    </xf>
    <xf numFmtId="0" fontId="18" fillId="3" borderId="67" xfId="8" applyFont="1" applyFill="1" applyBorder="1" applyAlignment="1">
      <alignment horizontal="left" vertical="top" wrapText="1"/>
    </xf>
    <xf numFmtId="0" fontId="18" fillId="3" borderId="79" xfId="8" applyFont="1" applyFill="1" applyBorder="1" applyAlignment="1">
      <alignment horizontal="left" vertical="top" wrapText="1"/>
    </xf>
    <xf numFmtId="49" fontId="20" fillId="3" borderId="73" xfId="1" applyNumberFormat="1" applyFont="1" applyFill="1" applyBorder="1" applyAlignment="1">
      <alignment horizontal="left" vertical="top"/>
    </xf>
    <xf numFmtId="49" fontId="20" fillId="0" borderId="71" xfId="1" applyNumberFormat="1" applyFont="1" applyBorder="1" applyAlignment="1">
      <alignment horizontal="left" vertical="top"/>
    </xf>
    <xf numFmtId="0" fontId="18" fillId="0" borderId="74" xfId="0" applyFont="1" applyBorder="1" applyAlignment="1">
      <alignment horizontal="left" vertical="top" wrapText="1"/>
    </xf>
    <xf numFmtId="0" fontId="34" fillId="0" borderId="71" xfId="0" applyFont="1" applyBorder="1" applyAlignment="1">
      <alignment horizontal="left" vertical="top" wrapText="1"/>
    </xf>
    <xf numFmtId="49" fontId="18" fillId="0" borderId="72" xfId="1" applyNumberFormat="1" applyFont="1" applyBorder="1" applyAlignment="1">
      <alignment horizontal="left" vertical="top" wrapText="1"/>
    </xf>
    <xf numFmtId="0" fontId="22" fillId="0" borderId="29" xfId="0" applyFont="1" applyBorder="1" applyAlignment="1">
      <alignment horizontal="left" vertical="top"/>
    </xf>
    <xf numFmtId="49" fontId="33" fillId="0" borderId="29" xfId="1" applyNumberFormat="1" applyFont="1" applyBorder="1" applyAlignment="1">
      <alignment horizontal="left" vertical="top" wrapText="1"/>
    </xf>
    <xf numFmtId="49" fontId="33" fillId="2" borderId="10" xfId="1" applyNumberFormat="1" applyFont="1" applyFill="1" applyBorder="1" applyAlignment="1">
      <alignment vertical="top" wrapText="1"/>
    </xf>
    <xf numFmtId="49" fontId="33" fillId="17" borderId="49" xfId="1" applyNumberFormat="1" applyFont="1" applyFill="1" applyBorder="1" applyAlignment="1">
      <alignment vertical="top" wrapText="1"/>
    </xf>
    <xf numFmtId="0" fontId="18" fillId="0" borderId="82" xfId="0" applyFont="1" applyBorder="1" applyAlignment="1">
      <alignment horizontal="left" vertical="top" wrapText="1"/>
    </xf>
    <xf numFmtId="0" fontId="33" fillId="11" borderId="1" xfId="1" applyFont="1" applyFill="1" applyBorder="1" applyAlignment="1">
      <alignment horizontal="left" vertical="top" wrapText="1"/>
    </xf>
    <xf numFmtId="0" fontId="33" fillId="11" borderId="34" xfId="1" applyFont="1" applyFill="1" applyBorder="1" applyAlignment="1">
      <alignment horizontal="left" vertical="top" wrapText="1"/>
    </xf>
    <xf numFmtId="49" fontId="33" fillId="2" borderId="45" xfId="1" applyNumberFormat="1" applyFont="1" applyFill="1" applyBorder="1" applyAlignment="1">
      <alignment vertical="top" wrapText="1"/>
    </xf>
    <xf numFmtId="2" fontId="20" fillId="16" borderId="35" xfId="0" applyNumberFormat="1" applyFont="1" applyFill="1" applyBorder="1" applyAlignment="1">
      <alignment horizontal="center" vertical="top"/>
    </xf>
    <xf numFmtId="2" fontId="34" fillId="16" borderId="49" xfId="0" applyNumberFormat="1" applyFont="1" applyFill="1" applyBorder="1" applyAlignment="1">
      <alignment vertical="top"/>
    </xf>
    <xf numFmtId="49" fontId="33" fillId="11" borderId="45" xfId="1" applyNumberFormat="1" applyFont="1" applyFill="1" applyBorder="1" applyAlignment="1">
      <alignment horizontal="center" vertical="top" wrapText="1"/>
    </xf>
    <xf numFmtId="2" fontId="34" fillId="16" borderId="45" xfId="0" applyNumberFormat="1" applyFont="1" applyFill="1" applyBorder="1" applyAlignment="1">
      <alignment horizontal="center" vertical="top"/>
    </xf>
    <xf numFmtId="0" fontId="34" fillId="11" borderId="1" xfId="1" applyFont="1" applyFill="1" applyBorder="1" applyAlignment="1">
      <alignment horizontal="left" vertical="top" wrapText="1"/>
    </xf>
    <xf numFmtId="0" fontId="34" fillId="3" borderId="29" xfId="1" applyFont="1" applyFill="1" applyBorder="1" applyAlignment="1" applyProtection="1">
      <alignment horizontal="left" vertical="top" wrapText="1"/>
      <protection locked="0"/>
    </xf>
    <xf numFmtId="49" fontId="34" fillId="0" borderId="29" xfId="1" applyNumberFormat="1" applyFont="1" applyBorder="1" applyAlignment="1">
      <alignment horizontal="left" vertical="top"/>
    </xf>
    <xf numFmtId="166" fontId="33" fillId="2" borderId="18" xfId="1" applyNumberFormat="1" applyFont="1" applyFill="1" applyBorder="1" applyAlignment="1">
      <alignment horizontal="left" vertical="center" wrapText="1"/>
    </xf>
    <xf numFmtId="166" fontId="33" fillId="11" borderId="53" xfId="1" applyNumberFormat="1" applyFont="1" applyFill="1" applyBorder="1" applyAlignment="1">
      <alignment horizontal="left" vertical="top"/>
    </xf>
    <xf numFmtId="0" fontId="20" fillId="3" borderId="29" xfId="0" applyFont="1" applyFill="1" applyBorder="1" applyAlignment="1">
      <alignment horizontal="left" vertical="top"/>
    </xf>
    <xf numFmtId="3" fontId="34" fillId="0" borderId="0" xfId="1" applyNumberFormat="1" applyFont="1" applyAlignment="1">
      <alignment vertical="top"/>
    </xf>
    <xf numFmtId="166" fontId="33" fillId="11" borderId="8" xfId="1" applyNumberFormat="1" applyFont="1" applyFill="1" applyBorder="1" applyAlignment="1">
      <alignment horizontal="left" vertical="top"/>
    </xf>
    <xf numFmtId="0" fontId="34" fillId="11" borderId="0" xfId="1" applyFont="1" applyFill="1" applyAlignment="1">
      <alignment horizontal="center" vertical="top" wrapText="1"/>
    </xf>
    <xf numFmtId="0" fontId="34" fillId="11" borderId="0" xfId="1" applyFont="1" applyFill="1" applyAlignment="1">
      <alignment horizontal="center" vertical="center" wrapText="1"/>
    </xf>
    <xf numFmtId="0" fontId="34" fillId="11" borderId="30" xfId="1" applyFont="1" applyFill="1" applyBorder="1" applyAlignment="1">
      <alignment horizontal="left" vertical="top" wrapText="1"/>
    </xf>
    <xf numFmtId="166" fontId="33" fillId="17" borderId="110" xfId="1" applyNumberFormat="1" applyFont="1" applyFill="1" applyBorder="1" applyAlignment="1">
      <alignment horizontal="left" vertical="center" wrapText="1"/>
    </xf>
    <xf numFmtId="166" fontId="33" fillId="11" borderId="113" xfId="1" applyNumberFormat="1" applyFont="1" applyFill="1" applyBorder="1" applyAlignment="1">
      <alignment horizontal="left" vertical="center" wrapText="1"/>
    </xf>
    <xf numFmtId="0" fontId="33" fillId="0" borderId="8" xfId="0" applyFont="1" applyBorder="1" applyAlignment="1">
      <alignment horizontal="left" vertical="top"/>
    </xf>
    <xf numFmtId="0" fontId="18" fillId="0" borderId="115" xfId="0" applyFont="1" applyBorder="1" applyAlignment="1">
      <alignment horizontal="left" vertical="top"/>
    </xf>
    <xf numFmtId="0" fontId="33" fillId="0" borderId="115" xfId="0" applyFont="1" applyBorder="1" applyAlignment="1">
      <alignment horizontal="left" vertical="top"/>
    </xf>
    <xf numFmtId="0" fontId="33" fillId="0" borderId="63" xfId="0" applyFont="1" applyBorder="1" applyAlignment="1">
      <alignment horizontal="left" vertical="top"/>
    </xf>
    <xf numFmtId="49" fontId="33" fillId="2" borderId="0" xfId="1" applyNumberFormat="1" applyFont="1" applyFill="1" applyAlignment="1">
      <alignment vertical="top" wrapText="1"/>
    </xf>
    <xf numFmtId="49" fontId="33" fillId="2" borderId="30" xfId="1" applyNumberFormat="1" applyFont="1" applyFill="1" applyBorder="1" applyAlignment="1">
      <alignment vertical="top" wrapText="1"/>
    </xf>
    <xf numFmtId="49" fontId="18" fillId="3" borderId="114" xfId="1" applyNumberFormat="1" applyFont="1" applyFill="1" applyBorder="1" applyAlignment="1">
      <alignment horizontal="left" vertical="top" wrapText="1"/>
    </xf>
    <xf numFmtId="0" fontId="18" fillId="0" borderId="29" xfId="1" applyFont="1" applyBorder="1" applyAlignment="1">
      <alignment vertical="top"/>
    </xf>
    <xf numFmtId="0" fontId="18" fillId="0" borderId="19" xfId="1" applyFont="1" applyBorder="1" applyAlignment="1">
      <alignment vertical="top"/>
    </xf>
    <xf numFmtId="49" fontId="18" fillId="0" borderId="116" xfId="1" applyNumberFormat="1" applyFont="1" applyBorder="1" applyAlignment="1">
      <alignment horizontal="left" vertical="top" wrapText="1"/>
    </xf>
    <xf numFmtId="49" fontId="18" fillId="0" borderId="115" xfId="1" applyNumberFormat="1" applyFont="1" applyBorder="1" applyAlignment="1">
      <alignment horizontal="left" vertical="top" wrapText="1"/>
    </xf>
    <xf numFmtId="0" fontId="18" fillId="0" borderId="8" xfId="0" applyFont="1" applyBorder="1" applyAlignment="1">
      <alignment vertical="top" wrapText="1"/>
    </xf>
    <xf numFmtId="0" fontId="18" fillId="17" borderId="49" xfId="8" applyFont="1" applyFill="1" applyBorder="1" applyAlignment="1">
      <alignment horizontal="center" vertical="top"/>
    </xf>
    <xf numFmtId="0" fontId="34" fillId="11" borderId="1" xfId="1" applyFont="1" applyFill="1" applyBorder="1" applyAlignment="1">
      <alignment vertical="top" wrapText="1"/>
    </xf>
    <xf numFmtId="49" fontId="18" fillId="3" borderId="29" xfId="1" applyNumberFormat="1" applyFont="1" applyFill="1" applyBorder="1" applyAlignment="1">
      <alignment horizontal="left" vertical="top"/>
    </xf>
    <xf numFmtId="0" fontId="18" fillId="3" borderId="8" xfId="1" applyFont="1" applyFill="1" applyBorder="1" applyAlignment="1">
      <alignment horizontal="left" vertical="top" wrapText="1"/>
    </xf>
    <xf numFmtId="49" fontId="20" fillId="0" borderId="33" xfId="1" applyNumberFormat="1" applyFont="1" applyBorder="1" applyAlignment="1">
      <alignment horizontal="left" vertical="top" wrapText="1"/>
    </xf>
    <xf numFmtId="0" fontId="18" fillId="3" borderId="12" xfId="1" applyFont="1" applyFill="1" applyBorder="1" applyAlignment="1">
      <alignment vertical="top" wrapText="1"/>
    </xf>
    <xf numFmtId="49" fontId="20" fillId="10" borderId="1" xfId="8" applyNumberFormat="1" applyFont="1" applyFill="1" applyBorder="1" applyAlignment="1">
      <alignment horizontal="left" vertical="top" wrapText="1"/>
    </xf>
    <xf numFmtId="166" fontId="20" fillId="10" borderId="18" xfId="8" applyNumberFormat="1" applyFont="1" applyFill="1" applyBorder="1" applyAlignment="1">
      <alignment horizontal="left" vertical="top" wrapText="1"/>
    </xf>
    <xf numFmtId="0" fontId="18" fillId="3" borderId="3" xfId="8" applyFont="1" applyFill="1" applyBorder="1" applyAlignment="1">
      <alignment vertical="top" wrapText="1"/>
    </xf>
    <xf numFmtId="166" fontId="20" fillId="11" borderId="52" xfId="8" applyNumberFormat="1" applyFont="1" applyFill="1" applyBorder="1" applyAlignment="1">
      <alignment horizontal="left" vertical="top"/>
    </xf>
    <xf numFmtId="49" fontId="20" fillId="10" borderId="49" xfId="1" applyNumberFormat="1" applyFont="1" applyFill="1" applyBorder="1" applyAlignment="1">
      <alignment vertical="top" wrapText="1"/>
    </xf>
    <xf numFmtId="49" fontId="20" fillId="3" borderId="29" xfId="1" applyNumberFormat="1" applyFont="1" applyFill="1" applyBorder="1" applyAlignment="1">
      <alignment horizontal="left" vertical="top"/>
    </xf>
    <xf numFmtId="0" fontId="25" fillId="3" borderId="29" xfId="1" applyFont="1" applyFill="1" applyBorder="1" applyAlignment="1">
      <alignment horizontal="left" vertical="top" wrapText="1"/>
    </xf>
    <xf numFmtId="49" fontId="20" fillId="3" borderId="19" xfId="1" applyNumberFormat="1" applyFont="1" applyFill="1" applyBorder="1" applyAlignment="1">
      <alignment horizontal="left" vertical="top"/>
    </xf>
    <xf numFmtId="0" fontId="25" fillId="3" borderId="61" xfId="1" applyFont="1" applyFill="1" applyBorder="1" applyAlignment="1">
      <alignment vertical="top" wrapText="1"/>
    </xf>
    <xf numFmtId="0" fontId="25" fillId="3" borderId="42" xfId="1" applyFont="1" applyFill="1" applyBorder="1" applyAlignment="1">
      <alignment horizontal="left" vertical="top" wrapText="1"/>
    </xf>
    <xf numFmtId="49" fontId="20" fillId="3" borderId="29" xfId="1" applyNumberFormat="1" applyFont="1" applyFill="1" applyBorder="1" applyAlignment="1">
      <alignment horizontal="left" vertical="top" wrapText="1"/>
    </xf>
    <xf numFmtId="49" fontId="20" fillId="11" borderId="7" xfId="1" applyNumberFormat="1" applyFont="1" applyFill="1" applyBorder="1" applyAlignment="1">
      <alignment vertical="top" wrapText="1"/>
    </xf>
    <xf numFmtId="49" fontId="20" fillId="2" borderId="35" xfId="8" applyNumberFormat="1" applyFont="1" applyFill="1" applyBorder="1" applyAlignment="1">
      <alignment vertical="top"/>
    </xf>
    <xf numFmtId="0" fontId="18" fillId="0" borderId="60" xfId="8" applyFont="1" applyBorder="1" applyAlignment="1">
      <alignment vertical="top" wrapText="1"/>
    </xf>
    <xf numFmtId="166" fontId="20" fillId="10" borderId="18" xfId="8" applyNumberFormat="1" applyFont="1" applyFill="1" applyBorder="1" applyAlignment="1">
      <alignment horizontal="left" vertical="top"/>
    </xf>
    <xf numFmtId="166" fontId="20" fillId="15" borderId="34" xfId="8" applyNumberFormat="1" applyFont="1" applyFill="1" applyBorder="1" applyAlignment="1">
      <alignment horizontal="left" vertical="top"/>
    </xf>
    <xf numFmtId="166" fontId="20" fillId="6" borderId="38" xfId="8" applyNumberFormat="1" applyFont="1" applyFill="1" applyBorder="1" applyAlignment="1">
      <alignment horizontal="left" vertical="top"/>
    </xf>
    <xf numFmtId="0" fontId="18" fillId="0" borderId="60" xfId="1" applyFont="1" applyBorder="1" applyAlignment="1">
      <alignment vertical="top" wrapText="1" shrinkToFit="1"/>
    </xf>
    <xf numFmtId="49" fontId="20" fillId="0" borderId="19" xfId="1" applyNumberFormat="1" applyFont="1" applyBorder="1" applyAlignment="1">
      <alignment vertical="top" wrapText="1"/>
    </xf>
    <xf numFmtId="49" fontId="18" fillId="0" borderId="107" xfId="1" applyNumberFormat="1" applyFont="1" applyBorder="1" applyAlignment="1">
      <alignment horizontal="left" vertical="top" wrapText="1"/>
    </xf>
    <xf numFmtId="49" fontId="18" fillId="0" borderId="73" xfId="1" applyNumberFormat="1" applyFont="1" applyBorder="1" applyAlignment="1">
      <alignment horizontal="left" vertical="top" wrapText="1"/>
    </xf>
    <xf numFmtId="49" fontId="20" fillId="0" borderId="33" xfId="1" applyNumberFormat="1" applyFont="1" applyBorder="1" applyAlignment="1">
      <alignment vertical="top" wrapText="1"/>
    </xf>
    <xf numFmtId="165" fontId="20" fillId="17" borderId="39" xfId="1" applyNumberFormat="1" applyFont="1" applyFill="1" applyBorder="1" applyAlignment="1">
      <alignment horizontal="left" vertical="top" wrapText="1"/>
    </xf>
    <xf numFmtId="165" fontId="20" fillId="7" borderId="39" xfId="1" applyNumberFormat="1" applyFont="1" applyFill="1" applyBorder="1" applyAlignment="1">
      <alignment horizontal="left" vertical="top" wrapText="1"/>
    </xf>
    <xf numFmtId="165" fontId="20" fillId="6" borderId="39" xfId="1" applyNumberFormat="1" applyFont="1" applyFill="1" applyBorder="1" applyAlignment="1">
      <alignment horizontal="left" vertical="top"/>
    </xf>
    <xf numFmtId="0" fontId="18" fillId="2" borderId="49" xfId="8" applyFont="1" applyFill="1" applyBorder="1" applyAlignment="1">
      <alignment vertical="top"/>
    </xf>
    <xf numFmtId="0" fontId="20" fillId="11" borderId="43" xfId="8" applyFont="1" applyFill="1" applyBorder="1" applyAlignment="1">
      <alignment vertical="top"/>
    </xf>
    <xf numFmtId="0" fontId="20" fillId="11" borderId="59" xfId="8" applyFont="1" applyFill="1" applyBorder="1" applyAlignment="1">
      <alignment vertical="top"/>
    </xf>
    <xf numFmtId="49" fontId="20" fillId="11" borderId="2" xfId="8" applyNumberFormat="1" applyFont="1" applyFill="1" applyBorder="1" applyAlignment="1">
      <alignment horizontal="left" vertical="top"/>
    </xf>
    <xf numFmtId="0" fontId="20" fillId="11" borderId="54" xfId="8" applyFont="1" applyFill="1" applyBorder="1" applyAlignment="1">
      <alignment vertical="top"/>
    </xf>
    <xf numFmtId="49" fontId="18" fillId="3" borderId="19" xfId="8" applyNumberFormat="1" applyFont="1" applyFill="1" applyBorder="1" applyAlignment="1">
      <alignment horizontal="left" vertical="top"/>
    </xf>
    <xf numFmtId="166" fontId="23" fillId="11" borderId="52" xfId="8" applyNumberFormat="1" applyFont="1" applyFill="1" applyBorder="1" applyAlignment="1">
      <alignment horizontal="center" vertical="top" wrapText="1"/>
    </xf>
    <xf numFmtId="0" fontId="30" fillId="11" borderId="122" xfId="8" applyFont="1" applyFill="1" applyBorder="1" applyAlignment="1">
      <alignment horizontal="center" vertical="top" wrapText="1"/>
    </xf>
    <xf numFmtId="166" fontId="20" fillId="11" borderId="122" xfId="8" applyNumberFormat="1" applyFont="1" applyFill="1" applyBorder="1" applyAlignment="1">
      <alignment horizontal="center" vertical="top" wrapText="1"/>
    </xf>
    <xf numFmtId="0" fontId="18" fillId="17" borderId="1" xfId="8" applyFont="1" applyFill="1" applyBorder="1" applyAlignment="1">
      <alignment horizontal="center" vertical="top" wrapText="1"/>
    </xf>
    <xf numFmtId="0" fontId="18" fillId="17" borderId="34" xfId="8" applyFont="1" applyFill="1" applyBorder="1" applyAlignment="1">
      <alignment vertical="top" wrapText="1"/>
    </xf>
    <xf numFmtId="166" fontId="20" fillId="11" borderId="20" xfId="8" applyNumberFormat="1" applyFont="1" applyFill="1" applyBorder="1" applyAlignment="1">
      <alignment horizontal="left" vertical="top" wrapText="1"/>
    </xf>
    <xf numFmtId="166" fontId="20" fillId="17" borderId="25" xfId="8" applyNumberFormat="1" applyFont="1" applyFill="1" applyBorder="1" applyAlignment="1">
      <alignment horizontal="left" vertical="top" wrapText="1"/>
    </xf>
    <xf numFmtId="0" fontId="18" fillId="17" borderId="25" xfId="8" applyFont="1" applyFill="1" applyBorder="1" applyAlignment="1">
      <alignment horizontal="center" vertical="top" wrapText="1"/>
    </xf>
    <xf numFmtId="166" fontId="20" fillId="11" borderId="122" xfId="8" applyNumberFormat="1" applyFont="1" applyFill="1" applyBorder="1" applyAlignment="1">
      <alignment horizontal="left" vertical="top"/>
    </xf>
    <xf numFmtId="166" fontId="20" fillId="10" borderId="1" xfId="8" applyNumberFormat="1" applyFont="1" applyFill="1" applyBorder="1" applyAlignment="1">
      <alignment horizontal="left" vertical="top"/>
    </xf>
    <xf numFmtId="0" fontId="18" fillId="2" borderId="45" xfId="1" applyFont="1" applyFill="1" applyBorder="1" applyAlignment="1">
      <alignment horizontal="center" vertical="top"/>
    </xf>
    <xf numFmtId="49" fontId="20" fillId="8" borderId="0" xfId="1" applyNumberFormat="1" applyFont="1" applyFill="1" applyAlignment="1">
      <alignment vertical="top"/>
    </xf>
    <xf numFmtId="0" fontId="18" fillId="8" borderId="45" xfId="1" applyFont="1" applyFill="1" applyBorder="1" applyAlignment="1">
      <alignment vertical="top"/>
    </xf>
    <xf numFmtId="49" fontId="20" fillId="10" borderId="37" xfId="1" applyNumberFormat="1" applyFont="1" applyFill="1" applyBorder="1" applyAlignment="1">
      <alignment vertical="top"/>
    </xf>
    <xf numFmtId="166" fontId="33" fillId="15" borderId="38" xfId="1" applyNumberFormat="1" applyFont="1" applyFill="1" applyBorder="1" applyAlignment="1">
      <alignment horizontal="left" vertical="center"/>
    </xf>
    <xf numFmtId="166" fontId="33" fillId="6" borderId="39" xfId="1" applyNumberFormat="1" applyFont="1" applyFill="1" applyBorder="1" applyAlignment="1">
      <alignment horizontal="left" vertical="top" wrapText="1"/>
    </xf>
    <xf numFmtId="166" fontId="33" fillId="11" borderId="53" xfId="1" applyNumberFormat="1" applyFont="1" applyFill="1" applyBorder="1" applyAlignment="1">
      <alignment horizontal="left" vertical="center"/>
    </xf>
    <xf numFmtId="0" fontId="34" fillId="11" borderId="34" xfId="1" applyFont="1" applyFill="1" applyBorder="1" applyAlignment="1">
      <alignment vertical="top" wrapText="1"/>
    </xf>
    <xf numFmtId="0" fontId="34" fillId="0" borderId="33" xfId="1" applyFont="1" applyBorder="1" applyAlignment="1">
      <alignment vertical="top" wrapText="1"/>
    </xf>
    <xf numFmtId="0" fontId="41" fillId="0" borderId="29" xfId="0" applyFont="1" applyBorder="1" applyAlignment="1">
      <alignment vertical="top" wrapText="1"/>
    </xf>
    <xf numFmtId="0" fontId="18" fillId="0" borderId="41" xfId="1" applyFont="1" applyBorder="1" applyAlignment="1">
      <alignment horizontal="center" vertical="center" wrapText="1"/>
    </xf>
    <xf numFmtId="0" fontId="34" fillId="0" borderId="41" xfId="1" applyFont="1" applyBorder="1" applyAlignment="1">
      <alignment horizontal="left" vertical="top" wrapText="1"/>
    </xf>
    <xf numFmtId="49" fontId="33" fillId="0" borderId="33" xfId="1" applyNumberFormat="1" applyFont="1" applyBorder="1" applyAlignment="1">
      <alignment horizontal="left" vertical="top"/>
    </xf>
    <xf numFmtId="166" fontId="33" fillId="11" borderId="122" xfId="1" applyNumberFormat="1" applyFont="1" applyFill="1" applyBorder="1" applyAlignment="1">
      <alignment horizontal="left" vertical="top"/>
    </xf>
    <xf numFmtId="166" fontId="33" fillId="11" borderId="122" xfId="1" applyNumberFormat="1" applyFont="1" applyFill="1" applyBorder="1" applyAlignment="1">
      <alignment vertical="top"/>
    </xf>
    <xf numFmtId="0" fontId="34" fillId="15" borderId="1" xfId="1" applyFont="1" applyFill="1" applyBorder="1" applyAlignment="1">
      <alignment vertical="center" textRotation="90" shrinkToFit="1"/>
    </xf>
    <xf numFmtId="49" fontId="33" fillId="15" borderId="1" xfId="1" applyNumberFormat="1" applyFont="1" applyFill="1" applyBorder="1" applyAlignment="1">
      <alignment vertical="top"/>
    </xf>
    <xf numFmtId="49" fontId="33" fillId="15" borderId="1" xfId="1" applyNumberFormat="1" applyFont="1" applyFill="1" applyBorder="1" applyAlignment="1">
      <alignment horizontal="right" vertical="top"/>
    </xf>
    <xf numFmtId="0" fontId="34" fillId="15" borderId="34" xfId="1" applyFont="1" applyFill="1" applyBorder="1" applyAlignment="1">
      <alignment horizontal="center" vertical="top" wrapText="1"/>
    </xf>
    <xf numFmtId="0" fontId="34" fillId="14" borderId="10" xfId="1" applyFont="1" applyFill="1" applyBorder="1" applyAlignment="1">
      <alignment vertical="center" textRotation="90" shrinkToFit="1"/>
    </xf>
    <xf numFmtId="0" fontId="34" fillId="20" borderId="49" xfId="1" applyFont="1" applyFill="1" applyBorder="1" applyAlignment="1">
      <alignment vertical="top"/>
    </xf>
    <xf numFmtId="49" fontId="33" fillId="20" borderId="45" xfId="1" applyNumberFormat="1" applyFont="1" applyFill="1" applyBorder="1" applyAlignment="1">
      <alignment vertical="top" wrapText="1"/>
    </xf>
    <xf numFmtId="166" fontId="33" fillId="20" borderId="18" xfId="1" applyNumberFormat="1" applyFont="1" applyFill="1" applyBorder="1" applyAlignment="1">
      <alignment horizontal="left" vertical="top" wrapText="1"/>
    </xf>
    <xf numFmtId="0" fontId="34" fillId="20" borderId="1" xfId="1" applyFont="1" applyFill="1" applyBorder="1" applyAlignment="1">
      <alignment horizontal="center" vertical="top" wrapText="1"/>
    </xf>
    <xf numFmtId="0" fontId="34" fillId="20" borderId="34" xfId="1" applyFont="1" applyFill="1" applyBorder="1" applyAlignment="1">
      <alignment horizontal="left" vertical="top" wrapText="1"/>
    </xf>
    <xf numFmtId="0" fontId="34" fillId="20" borderId="45" xfId="1" applyFont="1" applyFill="1" applyBorder="1" applyAlignment="1">
      <alignment vertical="center" textRotation="90" shrinkToFit="1"/>
    </xf>
    <xf numFmtId="49" fontId="33" fillId="20" borderId="1" xfId="1" applyNumberFormat="1" applyFont="1" applyFill="1" applyBorder="1" applyAlignment="1">
      <alignment vertical="top"/>
    </xf>
    <xf numFmtId="49" fontId="33" fillId="20" borderId="1" xfId="1" applyNumberFormat="1" applyFont="1" applyFill="1" applyBorder="1" applyAlignment="1">
      <alignment horizontal="right" vertical="top"/>
    </xf>
    <xf numFmtId="0" fontId="34" fillId="20" borderId="34" xfId="1" applyFont="1" applyFill="1" applyBorder="1" applyAlignment="1">
      <alignment horizontal="center" vertical="top" wrapText="1"/>
    </xf>
    <xf numFmtId="166" fontId="33" fillId="6" borderId="18" xfId="1" applyNumberFormat="1" applyFont="1" applyFill="1" applyBorder="1" applyAlignment="1">
      <alignment horizontal="left" vertical="top" wrapText="1"/>
    </xf>
    <xf numFmtId="166" fontId="33" fillId="11" borderId="122" xfId="1" applyNumberFormat="1" applyFont="1" applyFill="1" applyBorder="1" applyAlignment="1">
      <alignment horizontal="left" vertical="top" wrapText="1"/>
    </xf>
    <xf numFmtId="166" fontId="33" fillId="20" borderId="39" xfId="1" applyNumberFormat="1" applyFont="1" applyFill="1" applyBorder="1" applyAlignment="1">
      <alignment horizontal="left" vertical="top" wrapText="1"/>
    </xf>
    <xf numFmtId="166" fontId="33" fillId="15" borderId="39" xfId="1" applyNumberFormat="1" applyFont="1" applyFill="1" applyBorder="1" applyAlignment="1">
      <alignment horizontal="left" vertical="top" wrapText="1"/>
    </xf>
    <xf numFmtId="166" fontId="50" fillId="0" borderId="0" xfId="1" applyNumberFormat="1" applyFont="1" applyAlignment="1">
      <alignment vertical="top"/>
    </xf>
    <xf numFmtId="0" fontId="18" fillId="0" borderId="61" xfId="1" applyFont="1" applyBorder="1" applyAlignment="1">
      <alignment horizontal="center" vertical="center" wrapText="1"/>
    </xf>
    <xf numFmtId="0" fontId="49" fillId="6" borderId="35" xfId="1" applyFont="1" applyFill="1" applyBorder="1" applyAlignment="1">
      <alignment vertical="top"/>
    </xf>
    <xf numFmtId="0" fontId="49" fillId="6" borderId="26" xfId="1" applyFont="1" applyFill="1" applyBorder="1" applyAlignment="1">
      <alignment vertical="top"/>
    </xf>
    <xf numFmtId="166" fontId="49" fillId="6" borderId="26" xfId="1" applyNumberFormat="1" applyFont="1" applyFill="1" applyBorder="1" applyAlignment="1">
      <alignment vertical="top"/>
    </xf>
    <xf numFmtId="0" fontId="49" fillId="6" borderId="26" xfId="1" applyFont="1" applyFill="1" applyBorder="1" applyAlignment="1">
      <alignment horizontal="center" vertical="top"/>
    </xf>
    <xf numFmtId="0" fontId="20" fillId="6" borderId="26" xfId="1" applyFont="1" applyFill="1" applyBorder="1" applyAlignment="1">
      <alignment vertical="top"/>
    </xf>
    <xf numFmtId="0" fontId="20" fillId="6" borderId="27" xfId="1" applyFont="1" applyFill="1" applyBorder="1" applyAlignment="1">
      <alignment vertical="top"/>
    </xf>
    <xf numFmtId="0" fontId="18" fillId="0" borderId="112" xfId="1" applyFont="1" applyBorder="1" applyAlignment="1">
      <alignment horizontal="left" vertical="top" wrapText="1" shrinkToFit="1"/>
    </xf>
    <xf numFmtId="0" fontId="18" fillId="0" borderId="105" xfId="1" applyFont="1" applyBorder="1" applyAlignment="1">
      <alignment horizontal="left" vertical="top" wrapText="1"/>
    </xf>
    <xf numFmtId="0" fontId="18" fillId="0" borderId="112" xfId="1" applyFont="1" applyBorder="1" applyAlignment="1">
      <alignment horizontal="left" vertical="top" wrapText="1"/>
    </xf>
    <xf numFmtId="0" fontId="18" fillId="0" borderId="112" xfId="1" applyFont="1" applyBorder="1" applyAlignment="1">
      <alignment vertical="top" wrapText="1"/>
    </xf>
    <xf numFmtId="166" fontId="20" fillId="10" borderId="39" xfId="8" applyNumberFormat="1" applyFont="1" applyFill="1" applyBorder="1" applyAlignment="1">
      <alignment horizontal="left" vertical="top"/>
    </xf>
    <xf numFmtId="49" fontId="20" fillId="3" borderId="114" xfId="1" applyNumberFormat="1" applyFont="1" applyFill="1" applyBorder="1" applyAlignment="1">
      <alignment horizontal="left" vertical="top"/>
    </xf>
    <xf numFmtId="49" fontId="20" fillId="11" borderId="137" xfId="1" applyNumberFormat="1" applyFont="1" applyFill="1" applyBorder="1" applyAlignment="1">
      <alignment vertical="top" wrapText="1"/>
    </xf>
    <xf numFmtId="0" fontId="20" fillId="11" borderId="137" xfId="1" applyFont="1" applyFill="1" applyBorder="1" applyAlignment="1">
      <alignment vertical="top"/>
    </xf>
    <xf numFmtId="0" fontId="18" fillId="0" borderId="71" xfId="0" applyFont="1" applyBorder="1" applyAlignment="1">
      <alignment horizontal="left" vertical="top"/>
    </xf>
    <xf numFmtId="0" fontId="18" fillId="0" borderId="46" xfId="1" applyFont="1" applyBorder="1" applyAlignment="1">
      <alignment horizontal="left" vertical="top" wrapText="1"/>
    </xf>
    <xf numFmtId="166" fontId="20" fillId="15" borderId="18" xfId="1" applyNumberFormat="1" applyFont="1" applyFill="1" applyBorder="1" applyAlignment="1">
      <alignment horizontal="left" vertical="top" wrapText="1"/>
    </xf>
    <xf numFmtId="166" fontId="20" fillId="6" borderId="18" xfId="1" applyNumberFormat="1" applyFont="1" applyFill="1" applyBorder="1" applyAlignment="1">
      <alignment horizontal="left" vertical="top" wrapText="1"/>
    </xf>
    <xf numFmtId="166" fontId="20" fillId="11" borderId="135" xfId="1" applyNumberFormat="1" applyFont="1" applyFill="1" applyBorder="1" applyAlignment="1">
      <alignment horizontal="left" vertical="top" wrapText="1"/>
    </xf>
    <xf numFmtId="166" fontId="20" fillId="11" borderId="120" xfId="1" applyNumberFormat="1" applyFont="1" applyFill="1" applyBorder="1" applyAlignment="1">
      <alignment horizontal="left" vertical="top" wrapText="1"/>
    </xf>
    <xf numFmtId="166" fontId="20" fillId="8" borderId="28" xfId="1" applyNumberFormat="1" applyFont="1" applyFill="1" applyBorder="1" applyAlignment="1">
      <alignment horizontal="left" vertical="top"/>
    </xf>
    <xf numFmtId="0" fontId="18" fillId="8" borderId="66" xfId="1" applyFont="1" applyFill="1" applyBorder="1" applyAlignment="1">
      <alignment vertical="top" wrapText="1"/>
    </xf>
    <xf numFmtId="0" fontId="34" fillId="0" borderId="71" xfId="1" applyFont="1" applyBorder="1" applyAlignment="1">
      <alignment vertical="top" wrapText="1"/>
    </xf>
    <xf numFmtId="166" fontId="51" fillId="3" borderId="0" xfId="1" applyNumberFormat="1" applyFont="1" applyFill="1" applyAlignment="1">
      <alignment vertical="top"/>
    </xf>
    <xf numFmtId="166" fontId="51" fillId="0" borderId="0" xfId="1" applyNumberFormat="1" applyFont="1" applyAlignment="1">
      <alignment vertical="top"/>
    </xf>
    <xf numFmtId="0" fontId="51" fillId="0" borderId="0" xfId="1" applyFont="1" applyAlignment="1">
      <alignment vertical="top"/>
    </xf>
    <xf numFmtId="0" fontId="0" fillId="11" borderId="101" xfId="0" applyFill="1" applyBorder="1"/>
    <xf numFmtId="49" fontId="20" fillId="11" borderId="101" xfId="1" applyNumberFormat="1" applyFont="1" applyFill="1" applyBorder="1" applyAlignment="1">
      <alignment horizontal="right" vertical="top" wrapText="1"/>
    </xf>
    <xf numFmtId="49" fontId="20" fillId="11" borderId="140" xfId="1" applyNumberFormat="1" applyFont="1" applyFill="1" applyBorder="1" applyAlignment="1">
      <alignment horizontal="right" vertical="top" wrapText="1"/>
    </xf>
    <xf numFmtId="0" fontId="20" fillId="11" borderId="137" xfId="1" applyFont="1" applyFill="1" applyBorder="1" applyAlignment="1">
      <alignment horizontal="center" vertical="top"/>
    </xf>
    <xf numFmtId="0" fontId="20" fillId="11" borderId="49" xfId="1" applyFont="1" applyFill="1" applyBorder="1" applyAlignment="1">
      <alignment horizontal="center" vertical="top"/>
    </xf>
    <xf numFmtId="49" fontId="20" fillId="4" borderId="45" xfId="1" applyNumberFormat="1" applyFont="1" applyFill="1" applyBorder="1" applyAlignment="1">
      <alignment vertical="top" wrapText="1"/>
    </xf>
    <xf numFmtId="166" fontId="20" fillId="4" borderId="18" xfId="1" applyNumberFormat="1" applyFont="1" applyFill="1" applyBorder="1" applyAlignment="1">
      <alignment horizontal="left" vertical="top" wrapText="1"/>
    </xf>
    <xf numFmtId="0" fontId="18" fillId="0" borderId="19" xfId="8" applyFont="1" applyBorder="1" applyAlignment="1">
      <alignment horizontal="left" vertical="top"/>
    </xf>
    <xf numFmtId="165" fontId="18" fillId="0" borderId="29" xfId="8" applyNumberFormat="1" applyFont="1" applyBorder="1" applyAlignment="1">
      <alignment horizontal="left" vertical="top"/>
    </xf>
    <xf numFmtId="2" fontId="18" fillId="0" borderId="29" xfId="8" applyNumberFormat="1" applyFont="1" applyBorder="1" applyAlignment="1">
      <alignment horizontal="left" vertical="top"/>
    </xf>
    <xf numFmtId="0" fontId="18" fillId="3" borderId="64" xfId="0" applyFont="1" applyFill="1" applyBorder="1" applyAlignment="1">
      <alignment horizontal="left" vertical="top" wrapText="1"/>
    </xf>
    <xf numFmtId="0" fontId="18" fillId="3" borderId="30" xfId="0" applyFont="1" applyFill="1" applyBorder="1" applyAlignment="1">
      <alignment wrapText="1"/>
    </xf>
    <xf numFmtId="0" fontId="18" fillId="3" borderId="0" xfId="0" applyFont="1" applyFill="1" applyAlignment="1">
      <alignment wrapText="1"/>
    </xf>
    <xf numFmtId="0" fontId="18" fillId="11" borderId="0" xfId="8" applyFont="1" applyFill="1" applyAlignment="1">
      <alignment horizontal="center" vertical="top" wrapText="1"/>
    </xf>
    <xf numFmtId="0" fontId="18" fillId="15" borderId="45" xfId="8" applyFont="1" applyFill="1" applyBorder="1" applyAlignment="1">
      <alignment vertical="top"/>
    </xf>
    <xf numFmtId="166" fontId="20" fillId="15" borderId="110" xfId="8" applyNumberFormat="1" applyFont="1" applyFill="1" applyBorder="1" applyAlignment="1">
      <alignment horizontal="left" vertical="top" wrapText="1"/>
    </xf>
    <xf numFmtId="0" fontId="18" fillId="15" borderId="145" xfId="8" applyFont="1" applyFill="1" applyBorder="1" applyAlignment="1">
      <alignment horizontal="center" vertical="top" wrapText="1"/>
    </xf>
    <xf numFmtId="0" fontId="18" fillId="15" borderId="37" xfId="8" applyFont="1" applyFill="1" applyBorder="1" applyAlignment="1">
      <alignment horizontal="center" vertical="top" wrapText="1"/>
    </xf>
    <xf numFmtId="0" fontId="18" fillId="15" borderId="38" xfId="8" applyFont="1" applyFill="1" applyBorder="1" applyAlignment="1">
      <alignment vertical="top" wrapText="1"/>
    </xf>
    <xf numFmtId="166" fontId="20" fillId="6" borderId="18" xfId="8" applyNumberFormat="1" applyFont="1" applyFill="1" applyBorder="1" applyAlignment="1">
      <alignment horizontal="left" vertical="top" wrapText="1"/>
    </xf>
    <xf numFmtId="0" fontId="22" fillId="3" borderId="8" xfId="1" applyFont="1" applyFill="1" applyBorder="1" applyAlignment="1">
      <alignment horizontal="left" vertical="top" wrapText="1"/>
    </xf>
    <xf numFmtId="166" fontId="18" fillId="3" borderId="72" xfId="8" applyNumberFormat="1" applyFont="1" applyFill="1" applyBorder="1" applyAlignment="1">
      <alignment horizontal="left" vertical="top"/>
    </xf>
    <xf numFmtId="0" fontId="18" fillId="3" borderId="76" xfId="8" applyFont="1" applyFill="1" applyBorder="1" applyAlignment="1">
      <alignment horizontal="left" vertical="top" wrapText="1"/>
    </xf>
    <xf numFmtId="49" fontId="18" fillId="3" borderId="20" xfId="10" applyNumberFormat="1" applyFont="1" applyFill="1" applyBorder="1" applyAlignment="1">
      <alignment horizontal="left" vertical="top"/>
    </xf>
    <xf numFmtId="0" fontId="18" fillId="3" borderId="67" xfId="0" applyFont="1" applyFill="1" applyBorder="1" applyAlignment="1">
      <alignment horizontal="left" vertical="top" wrapText="1"/>
    </xf>
    <xf numFmtId="0" fontId="18" fillId="3" borderId="79" xfId="0" applyFont="1" applyFill="1" applyBorder="1" applyAlignment="1">
      <alignment horizontal="left" vertical="top" wrapText="1"/>
    </xf>
    <xf numFmtId="0" fontId="18" fillId="0" borderId="19" xfId="1" applyFont="1" applyBorder="1" applyAlignment="1">
      <alignment horizontal="left" vertical="top" wrapText="1"/>
    </xf>
    <xf numFmtId="0" fontId="18" fillId="0" borderId="8" xfId="1" applyFont="1" applyBorder="1" applyAlignment="1">
      <alignment horizontal="left" vertical="top" wrapText="1"/>
    </xf>
    <xf numFmtId="0" fontId="18" fillId="0" borderId="33" xfId="8" applyFont="1" applyBorder="1" applyAlignment="1">
      <alignment horizontal="left" vertical="top" wrapText="1"/>
    </xf>
    <xf numFmtId="0" fontId="18" fillId="0" borderId="46" xfId="0" applyFont="1" applyBorder="1" applyAlignment="1">
      <alignment horizontal="left" vertical="top" wrapText="1"/>
    </xf>
    <xf numFmtId="0" fontId="18" fillId="0" borderId="71" xfId="0" applyFont="1" applyBorder="1" applyAlignment="1">
      <alignment horizontal="left" vertical="top" wrapText="1"/>
    </xf>
    <xf numFmtId="0" fontId="18" fillId="0" borderId="19" xfId="0" applyFont="1" applyBorder="1" applyAlignment="1">
      <alignment horizontal="left" vertical="top" wrapText="1"/>
    </xf>
    <xf numFmtId="0" fontId="18" fillId="0" borderId="8" xfId="0" applyFont="1" applyBorder="1" applyAlignment="1">
      <alignment horizontal="left" vertical="top" wrapText="1"/>
    </xf>
    <xf numFmtId="0" fontId="18" fillId="0" borderId="73" xfId="0" applyFont="1" applyBorder="1" applyAlignment="1">
      <alignment horizontal="left" vertical="top" wrapText="1"/>
    </xf>
    <xf numFmtId="0" fontId="18" fillId="0" borderId="19" xfId="1" applyFont="1" applyBorder="1" applyAlignment="1">
      <alignment horizontal="left" vertical="top"/>
    </xf>
    <xf numFmtId="0" fontId="18" fillId="0" borderId="33" xfId="1" applyFont="1" applyBorder="1" applyAlignment="1">
      <alignment horizontal="left" vertical="top"/>
    </xf>
    <xf numFmtId="49" fontId="18" fillId="3" borderId="19" xfId="1" applyNumberFormat="1" applyFont="1" applyFill="1" applyBorder="1" applyAlignment="1">
      <alignment horizontal="left" vertical="top" wrapText="1"/>
    </xf>
    <xf numFmtId="49" fontId="18" fillId="3" borderId="33" xfId="1" applyNumberFormat="1" applyFont="1" applyFill="1" applyBorder="1" applyAlignment="1">
      <alignment horizontal="left" vertical="top" wrapText="1"/>
    </xf>
    <xf numFmtId="0" fontId="18" fillId="0" borderId="78" xfId="1" applyFont="1" applyBorder="1" applyAlignment="1">
      <alignment horizontal="left" vertical="top" wrapText="1"/>
    </xf>
    <xf numFmtId="166" fontId="18" fillId="0" borderId="8" xfId="8" applyNumberFormat="1" applyFont="1" applyBorder="1" applyAlignment="1">
      <alignment horizontal="left" vertical="top"/>
    </xf>
    <xf numFmtId="166" fontId="18" fillId="0" borderId="33" xfId="8" applyNumberFormat="1" applyFont="1" applyBorder="1" applyAlignment="1">
      <alignment horizontal="left" vertical="top"/>
    </xf>
    <xf numFmtId="0" fontId="18" fillId="0" borderId="33" xfId="8" applyFont="1" applyBorder="1" applyAlignment="1">
      <alignment horizontal="left" vertical="top"/>
    </xf>
    <xf numFmtId="0" fontId="18" fillId="0" borderId="73" xfId="1" applyFont="1" applyBorder="1" applyAlignment="1">
      <alignment horizontal="left" vertical="top" wrapText="1"/>
    </xf>
    <xf numFmtId="3" fontId="18" fillId="0" borderId="71" xfId="1" applyNumberFormat="1" applyFont="1" applyBorder="1" applyAlignment="1">
      <alignment horizontal="left" vertical="top" wrapText="1"/>
    </xf>
    <xf numFmtId="0" fontId="18" fillId="0" borderId="79" xfId="1" applyFont="1" applyBorder="1" applyAlignment="1">
      <alignment horizontal="left" vertical="top" wrapText="1"/>
    </xf>
    <xf numFmtId="0" fontId="18" fillId="0" borderId="0" xfId="1" applyFont="1" applyAlignment="1">
      <alignment horizontal="center" vertical="top" wrapText="1"/>
    </xf>
    <xf numFmtId="0" fontId="18" fillId="0" borderId="146" xfId="1" applyFont="1" applyBorder="1" applyAlignment="1">
      <alignment horizontal="center" vertical="center" wrapText="1"/>
    </xf>
    <xf numFmtId="0" fontId="18" fillId="0" borderId="46" xfId="0" applyFont="1" applyBorder="1" applyAlignment="1">
      <alignment horizontal="left" vertical="top"/>
    </xf>
    <xf numFmtId="0" fontId="18" fillId="0" borderId="42" xfId="0" applyFont="1" applyBorder="1" applyAlignment="1">
      <alignment horizontal="left" vertical="top" wrapText="1"/>
    </xf>
    <xf numFmtId="0" fontId="18" fillId="0" borderId="42" xfId="0" applyFont="1" applyBorder="1" applyAlignment="1">
      <alignment horizontal="left" vertical="top"/>
    </xf>
    <xf numFmtId="0" fontId="18" fillId="0" borderId="44" xfId="0" applyFont="1" applyBorder="1" applyAlignment="1">
      <alignment horizontal="left" vertical="top" wrapText="1"/>
    </xf>
    <xf numFmtId="0" fontId="25" fillId="0" borderId="44" xfId="0" applyFont="1" applyBorder="1" applyAlignment="1">
      <alignment horizontal="left" vertical="top"/>
    </xf>
    <xf numFmtId="0" fontId="43" fillId="0" borderId="46" xfId="0" applyFont="1" applyBorder="1" applyAlignment="1">
      <alignment horizontal="left" vertical="top" wrapText="1"/>
    </xf>
    <xf numFmtId="0" fontId="25" fillId="0" borderId="46" xfId="0" applyFont="1" applyBorder="1" applyAlignment="1">
      <alignment horizontal="left" vertical="top"/>
    </xf>
    <xf numFmtId="0" fontId="25" fillId="0" borderId="46" xfId="0" applyFont="1" applyBorder="1" applyAlignment="1">
      <alignment horizontal="left" vertical="top" wrapText="1"/>
    </xf>
    <xf numFmtId="0" fontId="18" fillId="0" borderId="44" xfId="0" applyFont="1" applyBorder="1" applyAlignment="1">
      <alignment horizontal="left" vertical="top"/>
    </xf>
    <xf numFmtId="0" fontId="25" fillId="0" borderId="8" xfId="0" applyFont="1" applyBorder="1" applyAlignment="1">
      <alignment horizontal="left" vertical="top"/>
    </xf>
    <xf numFmtId="165" fontId="20" fillId="11" borderId="122" xfId="1" applyNumberFormat="1" applyFont="1" applyFill="1" applyBorder="1" applyAlignment="1">
      <alignment horizontal="left" vertical="top" wrapText="1"/>
    </xf>
    <xf numFmtId="0" fontId="18" fillId="0" borderId="29" xfId="1" applyFont="1" applyBorder="1" applyAlignment="1">
      <alignment horizontal="left" vertical="top"/>
    </xf>
    <xf numFmtId="165" fontId="18" fillId="0" borderId="29" xfId="1" applyNumberFormat="1" applyFont="1" applyBorder="1" applyAlignment="1">
      <alignment horizontal="left" vertical="top"/>
    </xf>
    <xf numFmtId="3" fontId="18" fillId="0" borderId="29" xfId="1" applyNumberFormat="1" applyFont="1" applyBorder="1" applyAlignment="1">
      <alignment horizontal="left" vertical="top" wrapText="1"/>
    </xf>
    <xf numFmtId="0" fontId="18" fillId="0" borderId="71" xfId="1" applyFont="1" applyBorder="1" applyAlignment="1">
      <alignment horizontal="left" vertical="top"/>
    </xf>
    <xf numFmtId="165" fontId="18" fillId="0" borderId="72" xfId="1" applyNumberFormat="1" applyFont="1" applyBorder="1" applyAlignment="1">
      <alignment horizontal="left" vertical="top" wrapText="1"/>
    </xf>
    <xf numFmtId="0" fontId="18" fillId="0" borderId="72" xfId="1" applyFont="1" applyBorder="1" applyAlignment="1">
      <alignment horizontal="left" vertical="top"/>
    </xf>
    <xf numFmtId="165" fontId="18" fillId="0" borderId="71" xfId="1" applyNumberFormat="1" applyFont="1" applyBorder="1" applyAlignment="1">
      <alignment horizontal="left" vertical="top" wrapText="1"/>
    </xf>
    <xf numFmtId="0" fontId="18" fillId="0" borderId="33" xfId="1" applyFont="1" applyBorder="1" applyAlignment="1">
      <alignment horizontal="left" vertical="top" wrapText="1"/>
    </xf>
    <xf numFmtId="165" fontId="18" fillId="0" borderId="33" xfId="1" applyNumberFormat="1" applyFont="1" applyBorder="1" applyAlignment="1">
      <alignment horizontal="left" vertical="top"/>
    </xf>
    <xf numFmtId="0" fontId="18" fillId="0" borderId="8" xfId="1" applyFont="1" applyBorder="1" applyAlignment="1">
      <alignment horizontal="left" vertical="top"/>
    </xf>
    <xf numFmtId="165" fontId="18" fillId="0" borderId="8" xfId="1" applyNumberFormat="1" applyFont="1" applyBorder="1" applyAlignment="1">
      <alignment horizontal="left" vertical="top" wrapText="1"/>
    </xf>
    <xf numFmtId="165" fontId="18" fillId="0" borderId="29" xfId="1" applyNumberFormat="1" applyFont="1" applyBorder="1" applyAlignment="1">
      <alignment horizontal="left" vertical="top" wrapText="1"/>
    </xf>
    <xf numFmtId="0" fontId="18" fillId="0" borderId="73" xfId="1" applyFont="1" applyBorder="1" applyAlignment="1">
      <alignment vertical="top" wrapText="1"/>
    </xf>
    <xf numFmtId="165" fontId="51" fillId="0" borderId="0" xfId="1" applyNumberFormat="1" applyFont="1" applyAlignment="1">
      <alignment vertical="top"/>
    </xf>
    <xf numFmtId="166" fontId="18" fillId="0" borderId="29" xfId="8" applyNumberFormat="1" applyFont="1" applyBorder="1" applyAlignment="1">
      <alignment horizontal="left" vertical="top"/>
    </xf>
    <xf numFmtId="49" fontId="20" fillId="3" borderId="63" xfId="10" applyNumberFormat="1" applyFont="1" applyFill="1" applyBorder="1" applyAlignment="1">
      <alignment horizontal="left" vertical="top"/>
    </xf>
    <xf numFmtId="0" fontId="18" fillId="3" borderId="12" xfId="8" applyFont="1" applyFill="1" applyBorder="1" applyAlignment="1">
      <alignment horizontal="left" vertical="top" wrapText="1"/>
    </xf>
    <xf numFmtId="166" fontId="18" fillId="0" borderId="41" xfId="8" applyNumberFormat="1" applyFont="1" applyBorder="1" applyAlignment="1">
      <alignment horizontal="left" vertical="top"/>
    </xf>
    <xf numFmtId="166" fontId="20" fillId="11" borderId="52" xfId="1" applyNumberFormat="1" applyFont="1" applyFill="1" applyBorder="1" applyAlignment="1">
      <alignment horizontal="left" vertical="top"/>
    </xf>
    <xf numFmtId="0" fontId="25" fillId="3" borderId="19" xfId="1" applyFont="1" applyFill="1" applyBorder="1" applyAlignment="1">
      <alignment horizontal="left" vertical="top" wrapText="1"/>
    </xf>
    <xf numFmtId="0" fontId="25" fillId="0" borderId="33" xfId="1" applyFont="1" applyBorder="1" applyAlignment="1">
      <alignment horizontal="left" vertical="top" wrapText="1"/>
    </xf>
    <xf numFmtId="0" fontId="25" fillId="0" borderId="42" xfId="1" applyFont="1" applyBorder="1" applyAlignment="1">
      <alignment horizontal="left" vertical="top" wrapText="1"/>
    </xf>
    <xf numFmtId="166" fontId="25" fillId="0" borderId="8" xfId="8" applyNumberFormat="1" applyFont="1" applyBorder="1" applyAlignment="1">
      <alignment horizontal="left" vertical="top"/>
    </xf>
    <xf numFmtId="0" fontId="25" fillId="0" borderId="20" xfId="1" applyFont="1" applyBorder="1" applyAlignment="1">
      <alignment horizontal="left" vertical="top" wrapText="1"/>
    </xf>
    <xf numFmtId="0" fontId="25" fillId="0" borderId="8" xfId="1" applyFont="1" applyBorder="1" applyAlignment="1">
      <alignment horizontal="left" vertical="top" wrapText="1"/>
    </xf>
    <xf numFmtId="0" fontId="25" fillId="0" borderId="77" xfId="1" applyFont="1" applyBorder="1" applyAlignment="1">
      <alignment horizontal="left" vertical="top" wrapText="1"/>
    </xf>
    <xf numFmtId="166" fontId="25" fillId="0" borderId="73" xfId="8" applyNumberFormat="1" applyFont="1" applyBorder="1" applyAlignment="1">
      <alignment horizontal="left" vertical="top"/>
    </xf>
    <xf numFmtId="166" fontId="20" fillId="11" borderId="66" xfId="1" applyNumberFormat="1" applyFont="1" applyFill="1" applyBorder="1" applyAlignment="1">
      <alignment horizontal="left" vertical="top"/>
    </xf>
    <xf numFmtId="166" fontId="18" fillId="0" borderId="29" xfId="1" applyNumberFormat="1" applyFont="1" applyBorder="1" applyAlignment="1">
      <alignment horizontal="left" vertical="top" wrapText="1"/>
    </xf>
    <xf numFmtId="0" fontId="18" fillId="3" borderId="31" xfId="1" applyFont="1" applyFill="1" applyBorder="1" applyAlignment="1">
      <alignment horizontal="left" vertical="top" wrapText="1"/>
    </xf>
    <xf numFmtId="0" fontId="25" fillId="3" borderId="19" xfId="0" applyFont="1" applyFill="1" applyBorder="1" applyAlignment="1">
      <alignment horizontal="left" vertical="top" wrapText="1"/>
    </xf>
    <xf numFmtId="0" fontId="25" fillId="0" borderId="19" xfId="8" applyFont="1" applyBorder="1" applyAlignment="1">
      <alignment horizontal="left" vertical="top"/>
    </xf>
    <xf numFmtId="166" fontId="20" fillId="10" borderId="45" xfId="1" applyNumberFormat="1" applyFont="1" applyFill="1" applyBorder="1" applyAlignment="1">
      <alignment horizontal="left" vertical="top" wrapText="1"/>
    </xf>
    <xf numFmtId="166" fontId="20" fillId="9" borderId="39" xfId="8" applyNumberFormat="1" applyFont="1" applyFill="1" applyBorder="1" applyAlignment="1">
      <alignment horizontal="left" vertical="top" wrapText="1"/>
    </xf>
    <xf numFmtId="3" fontId="18" fillId="0" borderId="60" xfId="8" applyNumberFormat="1" applyFont="1" applyBorder="1" applyAlignment="1">
      <alignment vertical="top" wrapText="1"/>
    </xf>
    <xf numFmtId="0" fontId="25" fillId="3" borderId="71" xfId="0" applyFont="1" applyFill="1" applyBorder="1" applyAlignment="1">
      <alignment vertical="top"/>
    </xf>
    <xf numFmtId="166" fontId="34" fillId="0" borderId="68" xfId="1" applyNumberFormat="1" applyFont="1" applyBorder="1" applyAlignment="1">
      <alignment horizontal="left" vertical="top"/>
    </xf>
    <xf numFmtId="0" fontId="34" fillId="0" borderId="68" xfId="1" applyFont="1" applyBorder="1" applyAlignment="1">
      <alignment horizontal="left" vertical="top"/>
    </xf>
    <xf numFmtId="166" fontId="34" fillId="0" borderId="33" xfId="1" applyNumberFormat="1" applyFont="1" applyBorder="1" applyAlignment="1">
      <alignment horizontal="left" vertical="top"/>
    </xf>
    <xf numFmtId="166" fontId="34" fillId="0" borderId="29" xfId="1" applyNumberFormat="1" applyFont="1" applyBorder="1" applyAlignment="1">
      <alignment horizontal="left" vertical="top"/>
    </xf>
    <xf numFmtId="165" fontId="34" fillId="0" borderId="29" xfId="1" applyNumberFormat="1" applyFont="1" applyBorder="1" applyAlignment="1">
      <alignment horizontal="left" vertical="top"/>
    </xf>
    <xf numFmtId="0" fontId="34" fillId="0" borderId="33" xfId="1" applyFont="1" applyBorder="1" applyAlignment="1">
      <alignment horizontal="left" vertical="top"/>
    </xf>
    <xf numFmtId="166" fontId="18" fillId="0" borderId="29" xfId="1" applyNumberFormat="1" applyFont="1" applyBorder="1" applyAlignment="1">
      <alignment horizontal="left" vertical="top"/>
    </xf>
    <xf numFmtId="0" fontId="34" fillId="15" borderId="10" xfId="1" applyFont="1" applyFill="1" applyBorder="1" applyAlignment="1">
      <alignment vertical="top"/>
    </xf>
    <xf numFmtId="0" fontId="18" fillId="0" borderId="44" xfId="0" applyFont="1" applyBorder="1" applyAlignment="1">
      <alignment vertical="top" wrapText="1"/>
    </xf>
    <xf numFmtId="0" fontId="18" fillId="0" borderId="46" xfId="0" applyFont="1" applyBorder="1" applyAlignment="1">
      <alignment vertical="top" wrapText="1"/>
    </xf>
    <xf numFmtId="0" fontId="18" fillId="0" borderId="42" xfId="0" applyFont="1" applyBorder="1" applyAlignment="1">
      <alignment vertical="top" wrapText="1"/>
    </xf>
    <xf numFmtId="0" fontId="18" fillId="0" borderId="71" xfId="0" applyFont="1" applyBorder="1" applyAlignment="1">
      <alignment vertical="top" wrapText="1"/>
    </xf>
    <xf numFmtId="0" fontId="18" fillId="0" borderId="86" xfId="8" applyFont="1" applyBorder="1" applyAlignment="1">
      <alignment horizontal="left" vertical="top"/>
    </xf>
    <xf numFmtId="0" fontId="18" fillId="0" borderId="89" xfId="8" applyFont="1" applyBorder="1" applyAlignment="1">
      <alignment horizontal="left" vertical="top"/>
    </xf>
    <xf numFmtId="0" fontId="18" fillId="0" borderId="8" xfId="8" applyFont="1" applyBorder="1" applyAlignment="1">
      <alignment horizontal="left" vertical="top"/>
    </xf>
    <xf numFmtId="0" fontId="18" fillId="8" borderId="1" xfId="1" applyFont="1" applyFill="1" applyBorder="1" applyAlignment="1">
      <alignment horizontal="center" vertical="top"/>
    </xf>
    <xf numFmtId="166" fontId="18" fillId="0" borderId="29" xfId="8" applyNumberFormat="1" applyFont="1" applyBorder="1" applyAlignment="1">
      <alignment horizontal="left" vertical="top" wrapText="1"/>
    </xf>
    <xf numFmtId="166" fontId="18" fillId="0" borderId="33" xfId="8" applyNumberFormat="1" applyFont="1" applyBorder="1" applyAlignment="1">
      <alignment horizontal="left" vertical="top" wrapText="1"/>
    </xf>
    <xf numFmtId="166" fontId="18" fillId="0" borderId="19" xfId="8" applyNumberFormat="1" applyFont="1" applyBorder="1" applyAlignment="1">
      <alignment horizontal="left" vertical="top" wrapText="1"/>
    </xf>
    <xf numFmtId="3" fontId="18" fillId="0" borderId="29" xfId="1" applyNumberFormat="1" applyFont="1" applyBorder="1" applyAlignment="1">
      <alignment horizontal="left" vertical="top"/>
    </xf>
    <xf numFmtId="3" fontId="18" fillId="0" borderId="71" xfId="1" applyNumberFormat="1" applyFont="1" applyBorder="1" applyAlignment="1">
      <alignment horizontal="left" vertical="top"/>
    </xf>
    <xf numFmtId="166" fontId="18" fillId="3" borderId="0" xfId="1" applyNumberFormat="1" applyFont="1" applyFill="1" applyAlignment="1">
      <alignment vertical="center"/>
    </xf>
    <xf numFmtId="166" fontId="18" fillId="3" borderId="1" xfId="1" applyNumberFormat="1" applyFont="1" applyFill="1" applyBorder="1" applyAlignment="1">
      <alignment vertical="center"/>
    </xf>
    <xf numFmtId="3" fontId="51" fillId="0" borderId="0" xfId="8" applyNumberFormat="1" applyFont="1" applyAlignment="1">
      <alignment vertical="top"/>
    </xf>
    <xf numFmtId="166" fontId="51" fillId="0" borderId="0" xfId="8" applyNumberFormat="1" applyFont="1" applyAlignment="1">
      <alignment vertical="top"/>
    </xf>
    <xf numFmtId="166" fontId="18" fillId="0" borderId="33" xfId="1" applyNumberFormat="1" applyFont="1" applyBorder="1" applyAlignment="1">
      <alignment horizontal="left" vertical="top" wrapText="1"/>
    </xf>
    <xf numFmtId="166" fontId="18" fillId="0" borderId="19" xfId="1" applyNumberFormat="1" applyFont="1" applyBorder="1" applyAlignment="1">
      <alignment horizontal="left" vertical="top" wrapText="1"/>
    </xf>
    <xf numFmtId="3" fontId="18" fillId="0" borderId="19" xfId="1" applyNumberFormat="1" applyFont="1" applyBorder="1" applyAlignment="1">
      <alignment horizontal="left" vertical="top" wrapText="1"/>
    </xf>
    <xf numFmtId="3" fontId="18" fillId="0" borderId="20" xfId="1" applyNumberFormat="1" applyFont="1" applyBorder="1" applyAlignment="1">
      <alignment horizontal="left" vertical="top" wrapText="1"/>
    </xf>
    <xf numFmtId="166" fontId="20" fillId="10" borderId="40" xfId="1" applyNumberFormat="1" applyFont="1" applyFill="1" applyBorder="1" applyAlignment="1">
      <alignment horizontal="left" vertical="top"/>
    </xf>
    <xf numFmtId="0" fontId="48" fillId="0" borderId="71" xfId="0" applyFont="1" applyBorder="1" applyAlignment="1">
      <alignment horizontal="left" vertical="top"/>
    </xf>
    <xf numFmtId="166" fontId="18" fillId="0" borderId="72" xfId="1" applyNumberFormat="1" applyFont="1" applyBorder="1" applyAlignment="1">
      <alignment horizontal="left" vertical="top" wrapText="1"/>
    </xf>
    <xf numFmtId="166" fontId="18" fillId="0" borderId="71" xfId="1" applyNumberFormat="1" applyFont="1" applyBorder="1" applyAlignment="1">
      <alignment horizontal="left" vertical="top" wrapText="1"/>
    </xf>
    <xf numFmtId="166" fontId="18" fillId="0" borderId="73" xfId="1" applyNumberFormat="1" applyFont="1" applyBorder="1" applyAlignment="1">
      <alignment horizontal="left" vertical="top" wrapText="1"/>
    </xf>
    <xf numFmtId="3" fontId="18" fillId="0" borderId="73" xfId="1" applyNumberFormat="1" applyFont="1" applyBorder="1" applyAlignment="1">
      <alignment horizontal="left" vertical="top" wrapText="1"/>
    </xf>
    <xf numFmtId="3" fontId="18" fillId="0" borderId="72" xfId="1" applyNumberFormat="1" applyFont="1" applyBorder="1" applyAlignment="1">
      <alignment horizontal="left" vertical="top" wrapText="1"/>
    </xf>
    <xf numFmtId="3" fontId="18" fillId="0" borderId="8" xfId="1" applyNumberFormat="1" applyFont="1" applyBorder="1" applyAlignment="1">
      <alignment horizontal="left" vertical="top" wrapText="1"/>
    </xf>
    <xf numFmtId="3" fontId="18" fillId="0" borderId="28" xfId="1" applyNumberFormat="1" applyFont="1" applyBorder="1" applyAlignment="1">
      <alignment horizontal="left" vertical="top" wrapText="1"/>
    </xf>
    <xf numFmtId="0" fontId="18" fillId="0" borderId="76" xfId="1" applyFont="1" applyBorder="1" applyAlignment="1">
      <alignment horizontal="left" vertical="top" wrapText="1"/>
    </xf>
    <xf numFmtId="0" fontId="18" fillId="0" borderId="77" xfId="1" applyFont="1" applyBorder="1" applyAlignment="1">
      <alignment horizontal="left" vertical="top" wrapText="1"/>
    </xf>
    <xf numFmtId="0" fontId="18" fillId="0" borderId="73" xfId="1" applyFont="1" applyBorder="1" applyAlignment="1">
      <alignment horizontal="left" vertical="top"/>
    </xf>
    <xf numFmtId="165" fontId="18" fillId="0" borderId="73" xfId="1" applyNumberFormat="1" applyFont="1" applyBorder="1" applyAlignment="1">
      <alignment horizontal="left" vertical="top"/>
    </xf>
    <xf numFmtId="0" fontId="18" fillId="0" borderId="73" xfId="1" applyFont="1" applyBorder="1" applyAlignment="1">
      <alignment vertical="top" wrapText="1" shrinkToFit="1"/>
    </xf>
    <xf numFmtId="0" fontId="18" fillId="0" borderId="44" xfId="1" applyFont="1" applyBorder="1" applyAlignment="1">
      <alignment horizontal="left" vertical="top" wrapText="1"/>
    </xf>
    <xf numFmtId="0" fontId="18" fillId="0" borderId="42" xfId="1" applyFont="1" applyBorder="1" applyAlignment="1">
      <alignment horizontal="left" vertical="top" wrapText="1"/>
    </xf>
    <xf numFmtId="3" fontId="18" fillId="0" borderId="78" xfId="1" applyNumberFormat="1" applyFont="1" applyBorder="1" applyAlignment="1">
      <alignment horizontal="left" vertical="top" wrapText="1"/>
    </xf>
    <xf numFmtId="166" fontId="18" fillId="0" borderId="71" xfId="0" applyNumberFormat="1" applyFont="1" applyBorder="1" applyAlignment="1">
      <alignment horizontal="left" vertical="top" wrapText="1"/>
    </xf>
    <xf numFmtId="0" fontId="22" fillId="0" borderId="71" xfId="0" applyFont="1" applyBorder="1" applyAlignment="1">
      <alignment vertical="top" wrapText="1"/>
    </xf>
    <xf numFmtId="0" fontId="18" fillId="0" borderId="78" xfId="1" applyFont="1" applyBorder="1" applyAlignment="1">
      <alignment vertical="top" wrapText="1"/>
    </xf>
    <xf numFmtId="0" fontId="18" fillId="0" borderId="77" xfId="1" applyFont="1" applyBorder="1" applyAlignment="1">
      <alignment vertical="top" wrapText="1"/>
    </xf>
    <xf numFmtId="166" fontId="18" fillId="0" borderId="73" xfId="0" applyNumberFormat="1" applyFont="1" applyBorder="1" applyAlignment="1">
      <alignment horizontal="left" vertical="top" wrapText="1"/>
    </xf>
    <xf numFmtId="3" fontId="20" fillId="2" borderId="39" xfId="1" applyNumberFormat="1" applyFont="1" applyFill="1" applyBorder="1" applyAlignment="1">
      <alignment horizontal="center" vertical="center" wrapText="1"/>
    </xf>
    <xf numFmtId="3" fontId="33" fillId="2" borderId="39" xfId="1" applyNumberFormat="1" applyFont="1" applyFill="1" applyBorder="1" applyAlignment="1">
      <alignment horizontal="center" vertical="center" wrapText="1"/>
    </xf>
    <xf numFmtId="166" fontId="47" fillId="0" borderId="29" xfId="1" applyNumberFormat="1" applyFont="1" applyBorder="1" applyAlignment="1">
      <alignment horizontal="left" vertical="top"/>
    </xf>
    <xf numFmtId="166" fontId="47" fillId="0" borderId="29" xfId="1" applyNumberFormat="1" applyFont="1" applyBorder="1" applyAlignment="1">
      <alignment horizontal="left" vertical="top" wrapText="1"/>
    </xf>
    <xf numFmtId="1" fontId="34" fillId="0" borderId="29" xfId="1" applyNumberFormat="1" applyFont="1" applyBorder="1" applyAlignment="1">
      <alignment horizontal="left" vertical="top"/>
    </xf>
    <xf numFmtId="1" fontId="47" fillId="0" borderId="29" xfId="1" applyNumberFormat="1" applyFont="1" applyBorder="1" applyAlignment="1">
      <alignment horizontal="left" vertical="top"/>
    </xf>
    <xf numFmtId="3" fontId="47" fillId="0" borderId="29" xfId="1" applyNumberFormat="1" applyFont="1" applyBorder="1" applyAlignment="1">
      <alignment horizontal="left" vertical="top" wrapText="1"/>
    </xf>
    <xf numFmtId="166" fontId="34" fillId="0" borderId="33" xfId="1" applyNumberFormat="1" applyFont="1" applyBorder="1" applyAlignment="1">
      <alignment horizontal="left" vertical="top" wrapText="1"/>
    </xf>
    <xf numFmtId="166" fontId="34" fillId="0" borderId="29" xfId="1" applyNumberFormat="1" applyFont="1" applyBorder="1" applyAlignment="1">
      <alignment horizontal="left" vertical="top" wrapText="1"/>
    </xf>
    <xf numFmtId="3" fontId="20" fillId="21" borderId="39" xfId="1" applyNumberFormat="1" applyFont="1" applyFill="1" applyBorder="1" applyAlignment="1">
      <alignment horizontal="center" vertical="center" wrapText="1"/>
    </xf>
    <xf numFmtId="3" fontId="33" fillId="21" borderId="39" xfId="1" applyNumberFormat="1" applyFont="1" applyFill="1" applyBorder="1" applyAlignment="1">
      <alignment horizontal="center" vertical="center" wrapText="1"/>
    </xf>
    <xf numFmtId="0" fontId="18" fillId="0" borderId="78" xfId="0" applyFont="1" applyBorder="1" applyAlignment="1">
      <alignment vertical="top" wrapText="1"/>
    </xf>
    <xf numFmtId="1" fontId="20" fillId="22" borderId="39" xfId="1" applyNumberFormat="1" applyFont="1" applyFill="1" applyBorder="1" applyAlignment="1">
      <alignment horizontal="center" vertical="center" wrapText="1"/>
    </xf>
    <xf numFmtId="1" fontId="20" fillId="6" borderId="15" xfId="1" applyNumberFormat="1" applyFont="1" applyFill="1" applyBorder="1" applyAlignment="1">
      <alignment horizontal="center" vertical="center" wrapText="1"/>
    </xf>
    <xf numFmtId="3" fontId="20" fillId="6" borderId="15" xfId="1" applyNumberFormat="1" applyFont="1" applyFill="1" applyBorder="1" applyAlignment="1">
      <alignment horizontal="center" vertical="center" wrapText="1"/>
    </xf>
    <xf numFmtId="165" fontId="20" fillId="6" borderId="15" xfId="1" applyNumberFormat="1" applyFont="1" applyFill="1" applyBorder="1" applyAlignment="1">
      <alignment horizontal="center" vertical="center" wrapText="1"/>
    </xf>
    <xf numFmtId="3" fontId="33" fillId="6" borderId="15" xfId="1" applyNumberFormat="1" applyFont="1" applyFill="1" applyBorder="1" applyAlignment="1">
      <alignment horizontal="center" vertical="center" wrapText="1"/>
    </xf>
    <xf numFmtId="3" fontId="33" fillId="6" borderId="18" xfId="1" applyNumberFormat="1" applyFont="1" applyFill="1" applyBorder="1" applyAlignment="1">
      <alignment horizontal="center" vertical="center" wrapText="1"/>
    </xf>
    <xf numFmtId="3" fontId="18" fillId="0" borderId="15" xfId="1" applyNumberFormat="1" applyFont="1" applyBorder="1" applyAlignment="1">
      <alignment horizontal="center" vertical="center" wrapText="1"/>
    </xf>
    <xf numFmtId="3" fontId="33" fillId="0" borderId="39" xfId="1" applyNumberFormat="1" applyFont="1" applyBorder="1" applyAlignment="1">
      <alignment horizontal="center" vertical="center" wrapText="1"/>
    </xf>
    <xf numFmtId="3" fontId="34" fillId="0" borderId="15" xfId="1" applyNumberFormat="1" applyFont="1" applyBorder="1" applyAlignment="1">
      <alignment horizontal="center" vertical="center" wrapText="1"/>
    </xf>
    <xf numFmtId="165" fontId="18" fillId="0" borderId="15" xfId="1" applyNumberFormat="1" applyFont="1" applyBorder="1" applyAlignment="1">
      <alignment horizontal="center" vertical="center" wrapText="1"/>
    </xf>
    <xf numFmtId="0" fontId="51" fillId="0" borderId="0" xfId="8" applyFont="1" applyAlignment="1">
      <alignment vertical="top"/>
    </xf>
    <xf numFmtId="49" fontId="20" fillId="3" borderId="71" xfId="1" applyNumberFormat="1" applyFont="1" applyFill="1" applyBorder="1" applyAlignment="1">
      <alignment horizontal="left" vertical="top" wrapText="1"/>
    </xf>
    <xf numFmtId="49" fontId="20" fillId="3" borderId="33" xfId="8" applyNumberFormat="1" applyFont="1" applyFill="1" applyBorder="1" applyAlignment="1">
      <alignment horizontal="left" vertical="top" wrapText="1"/>
    </xf>
    <xf numFmtId="0" fontId="18" fillId="0" borderId="31" xfId="8" applyFont="1" applyBorder="1" applyAlignment="1">
      <alignment horizontal="left" vertical="top" wrapText="1"/>
    </xf>
    <xf numFmtId="0" fontId="25" fillId="0" borderId="42" xfId="0" applyFont="1" applyBorder="1" applyAlignment="1">
      <alignment horizontal="left" vertical="top"/>
    </xf>
    <xf numFmtId="0" fontId="25" fillId="0" borderId="71" xfId="0" applyFont="1" applyBorder="1" applyAlignment="1">
      <alignment horizontal="left" vertical="top"/>
    </xf>
    <xf numFmtId="0" fontId="18" fillId="19" borderId="29" xfId="0" applyFont="1" applyFill="1" applyBorder="1" applyAlignment="1">
      <alignment horizontal="left" vertical="top" wrapText="1"/>
    </xf>
    <xf numFmtId="0" fontId="18" fillId="3" borderId="63" xfId="0" applyFont="1" applyFill="1" applyBorder="1" applyAlignment="1">
      <alignment horizontal="left" vertical="top" wrapText="1"/>
    </xf>
    <xf numFmtId="0" fontId="18" fillId="3" borderId="3" xfId="8" applyFont="1" applyFill="1" applyBorder="1" applyAlignment="1">
      <alignment horizontal="left" vertical="top"/>
    </xf>
    <xf numFmtId="0" fontId="18" fillId="3" borderId="29" xfId="8" applyFont="1" applyFill="1" applyBorder="1" applyAlignment="1">
      <alignment horizontal="left" vertical="top"/>
    </xf>
    <xf numFmtId="0" fontId="25" fillId="3" borderId="33" xfId="8" applyFont="1" applyFill="1" applyBorder="1" applyAlignment="1">
      <alignment horizontal="left" vertical="top"/>
    </xf>
    <xf numFmtId="0" fontId="18" fillId="0" borderId="78" xfId="0" applyFont="1" applyBorder="1" applyAlignment="1">
      <alignment horizontal="left" vertical="top" wrapText="1"/>
    </xf>
    <xf numFmtId="0" fontId="18" fillId="3" borderId="33" xfId="8" applyFont="1" applyFill="1" applyBorder="1" applyAlignment="1">
      <alignment horizontal="left" vertical="top"/>
    </xf>
    <xf numFmtId="3" fontId="22" fillId="0" borderId="29" xfId="1" applyNumberFormat="1" applyFont="1" applyBorder="1" applyAlignment="1">
      <alignment horizontal="left" vertical="top" wrapText="1"/>
    </xf>
    <xf numFmtId="0" fontId="18" fillId="3" borderId="76" xfId="1" applyFont="1" applyFill="1" applyBorder="1" applyAlignment="1">
      <alignment horizontal="left" vertical="top" wrapText="1"/>
    </xf>
    <xf numFmtId="0" fontId="18" fillId="3" borderId="90" xfId="1" applyFont="1" applyFill="1" applyBorder="1" applyAlignment="1">
      <alignment horizontal="left" vertical="top" wrapText="1"/>
    </xf>
    <xf numFmtId="0" fontId="18" fillId="0" borderId="102" xfId="1" applyFont="1" applyBorder="1" applyAlignment="1">
      <alignment horizontal="left" vertical="top" wrapText="1" shrinkToFit="1"/>
    </xf>
    <xf numFmtId="0" fontId="18" fillId="5" borderId="71" xfId="1" applyFont="1" applyFill="1" applyBorder="1" applyAlignment="1">
      <alignment horizontal="left" vertical="top"/>
    </xf>
    <xf numFmtId="0" fontId="18" fillId="5" borderId="8" xfId="1" applyFont="1" applyFill="1" applyBorder="1" applyAlignment="1">
      <alignment horizontal="left" vertical="top"/>
    </xf>
    <xf numFmtId="166" fontId="18" fillId="0" borderId="8" xfId="1" applyNumberFormat="1" applyFont="1" applyBorder="1" applyAlignment="1">
      <alignment horizontal="left" vertical="top" wrapText="1"/>
    </xf>
    <xf numFmtId="0" fontId="22" fillId="3" borderId="42" xfId="1" applyFont="1" applyFill="1" applyBorder="1" applyAlignment="1">
      <alignment vertical="top" wrapText="1"/>
    </xf>
    <xf numFmtId="49" fontId="18" fillId="5" borderId="20" xfId="1" applyNumberFormat="1" applyFont="1" applyFill="1" applyBorder="1" applyAlignment="1">
      <alignment horizontal="left" vertical="top" wrapText="1"/>
    </xf>
    <xf numFmtId="0" fontId="18" fillId="5" borderId="41" xfId="1" applyFont="1" applyFill="1" applyBorder="1" applyAlignment="1">
      <alignment horizontal="left" vertical="top"/>
    </xf>
    <xf numFmtId="166" fontId="18" fillId="3" borderId="33" xfId="8" applyNumberFormat="1" applyFont="1" applyFill="1" applyBorder="1" applyAlignment="1">
      <alignment horizontal="left" vertical="top"/>
    </xf>
    <xf numFmtId="166" fontId="34" fillId="3" borderId="29" xfId="1" applyNumberFormat="1" applyFont="1" applyFill="1" applyBorder="1" applyAlignment="1">
      <alignment horizontal="left" vertical="top"/>
    </xf>
    <xf numFmtId="166" fontId="34" fillId="3" borderId="19" xfId="1" applyNumberFormat="1" applyFont="1" applyFill="1" applyBorder="1" applyAlignment="1">
      <alignment horizontal="left" vertical="top"/>
    </xf>
    <xf numFmtId="0" fontId="18" fillId="0" borderId="36" xfId="0" applyFont="1" applyBorder="1" applyAlignment="1">
      <alignment horizontal="left" vertical="top" wrapText="1"/>
    </xf>
    <xf numFmtId="0" fontId="18" fillId="0" borderId="13" xfId="0" applyFont="1" applyBorder="1" applyAlignment="1">
      <alignment horizontal="left" vertical="top" wrapText="1"/>
    </xf>
    <xf numFmtId="0" fontId="18" fillId="0" borderId="13" xfId="1" applyFont="1" applyBorder="1" applyAlignment="1">
      <alignment horizontal="left" vertical="top" wrapText="1"/>
    </xf>
    <xf numFmtId="0" fontId="34" fillId="3" borderId="44" xfId="1" applyFont="1" applyFill="1" applyBorder="1" applyAlignment="1">
      <alignment horizontal="left" vertical="top" wrapText="1"/>
    </xf>
    <xf numFmtId="0" fontId="22" fillId="3" borderId="76" xfId="1" applyFont="1" applyFill="1" applyBorder="1" applyAlignment="1">
      <alignment vertical="top" wrapText="1"/>
    </xf>
    <xf numFmtId="166" fontId="18" fillId="0" borderId="71" xfId="8" applyNumberFormat="1" applyFont="1" applyBorder="1" applyAlignment="1">
      <alignment horizontal="left" vertical="top"/>
    </xf>
    <xf numFmtId="1" fontId="25" fillId="3" borderId="41" xfId="1" applyNumberFormat="1" applyFont="1" applyFill="1" applyBorder="1" applyAlignment="1">
      <alignment horizontal="left" vertical="top" wrapText="1"/>
    </xf>
    <xf numFmtId="1" fontId="25" fillId="3" borderId="46" xfId="1" applyNumberFormat="1" applyFont="1" applyFill="1" applyBorder="1" applyAlignment="1">
      <alignment horizontal="left" vertical="top" wrapText="1"/>
    </xf>
    <xf numFmtId="1" fontId="25" fillId="3" borderId="41" xfId="1" applyNumberFormat="1" applyFont="1" applyFill="1" applyBorder="1" applyAlignment="1">
      <alignment vertical="top" wrapText="1"/>
    </xf>
    <xf numFmtId="0" fontId="25" fillId="3" borderId="0" xfId="8" applyFont="1" applyFill="1" applyAlignment="1">
      <alignment horizontal="left" vertical="top"/>
    </xf>
    <xf numFmtId="1" fontId="18" fillId="3" borderId="46" xfId="1" applyNumberFormat="1" applyFont="1" applyFill="1" applyBorder="1" applyAlignment="1">
      <alignment horizontal="left" vertical="top" wrapText="1"/>
    </xf>
    <xf numFmtId="0" fontId="18" fillId="0" borderId="36" xfId="1" applyFont="1" applyBorder="1" applyAlignment="1">
      <alignment horizontal="left" vertical="top" wrapText="1"/>
    </xf>
    <xf numFmtId="0" fontId="18" fillId="0" borderId="76" xfId="0" applyFont="1" applyBorder="1" applyAlignment="1">
      <alignment vertical="top" wrapText="1"/>
    </xf>
    <xf numFmtId="0" fontId="18" fillId="3" borderId="112" xfId="1" applyFont="1" applyFill="1" applyBorder="1" applyAlignment="1">
      <alignment horizontal="left" vertical="top" wrapText="1"/>
    </xf>
    <xf numFmtId="0" fontId="46" fillId="0" borderId="71" xfId="0" applyFont="1" applyBorder="1" applyAlignment="1">
      <alignment horizontal="left" vertical="top"/>
    </xf>
    <xf numFmtId="0" fontId="18" fillId="0" borderId="44" xfId="8" applyFont="1" applyBorder="1" applyAlignment="1">
      <alignment horizontal="left" vertical="top" wrapText="1"/>
    </xf>
    <xf numFmtId="3" fontId="18" fillId="3" borderId="33" xfId="8" applyNumberFormat="1" applyFont="1" applyFill="1" applyBorder="1" applyAlignment="1">
      <alignment horizontal="left" vertical="top"/>
    </xf>
    <xf numFmtId="3" fontId="18" fillId="3" borderId="29" xfId="8" applyNumberFormat="1" applyFont="1" applyFill="1" applyBorder="1" applyAlignment="1">
      <alignment vertical="top"/>
    </xf>
    <xf numFmtId="49" fontId="20" fillId="3" borderId="19" xfId="8" applyNumberFormat="1" applyFont="1" applyFill="1" applyBorder="1" applyAlignment="1">
      <alignment horizontal="left" vertical="top"/>
    </xf>
    <xf numFmtId="0" fontId="18" fillId="0" borderId="19" xfId="8" applyFont="1" applyBorder="1" applyAlignment="1">
      <alignment horizontal="center" vertical="top"/>
    </xf>
    <xf numFmtId="0" fontId="18" fillId="3" borderId="72" xfId="8" applyFont="1" applyFill="1" applyBorder="1" applyAlignment="1">
      <alignment horizontal="left" vertical="top" wrapText="1"/>
    </xf>
    <xf numFmtId="0" fontId="18" fillId="0" borderId="70" xfId="1" applyFont="1" applyBorder="1" applyAlignment="1">
      <alignment horizontal="left" vertical="top"/>
    </xf>
    <xf numFmtId="49" fontId="18" fillId="0" borderId="33" xfId="1" applyNumberFormat="1" applyFont="1" applyBorder="1" applyAlignment="1">
      <alignment horizontal="left" vertical="top"/>
    </xf>
    <xf numFmtId="0" fontId="42" fillId="0" borderId="73" xfId="0" applyFont="1" applyBorder="1" applyAlignment="1">
      <alignment horizontal="left" vertical="top" wrapText="1"/>
    </xf>
    <xf numFmtId="0" fontId="47" fillId="3" borderId="29" xfId="1" applyFont="1" applyFill="1" applyBorder="1" applyAlignment="1">
      <alignment horizontal="left" vertical="top" wrapText="1"/>
    </xf>
    <xf numFmtId="166" fontId="25" fillId="3" borderId="29" xfId="1" applyNumberFormat="1" applyFont="1" applyFill="1" applyBorder="1" applyAlignment="1">
      <alignment horizontal="left" vertical="top"/>
    </xf>
    <xf numFmtId="0" fontId="47" fillId="3" borderId="29" xfId="1" applyFont="1" applyFill="1" applyBorder="1" applyAlignment="1">
      <alignment horizontal="left" vertical="top"/>
    </xf>
    <xf numFmtId="0" fontId="34" fillId="3" borderId="12" xfId="1" applyFont="1" applyFill="1" applyBorder="1" applyAlignment="1" applyProtection="1">
      <alignment vertical="top" wrapText="1"/>
      <protection locked="0"/>
    </xf>
    <xf numFmtId="1" fontId="34" fillId="5" borderId="20" xfId="1" applyNumberFormat="1" applyFont="1" applyFill="1" applyBorder="1" applyAlignment="1">
      <alignment horizontal="left" vertical="top" wrapText="1"/>
    </xf>
    <xf numFmtId="0" fontId="18" fillId="0" borderId="152" xfId="0" applyFont="1" applyBorder="1" applyAlignment="1">
      <alignment horizontal="left" vertical="top"/>
    </xf>
    <xf numFmtId="49" fontId="33" fillId="3" borderId="12" xfId="1" applyNumberFormat="1" applyFont="1" applyFill="1" applyBorder="1" applyAlignment="1">
      <alignment horizontal="left" vertical="top" wrapText="1"/>
    </xf>
    <xf numFmtId="0" fontId="22" fillId="3" borderId="19" xfId="0" applyFont="1" applyFill="1" applyBorder="1" applyAlignment="1">
      <alignment horizontal="left" vertical="top" wrapText="1"/>
    </xf>
    <xf numFmtId="0" fontId="25" fillId="3" borderId="71" xfId="1" applyFont="1" applyFill="1" applyBorder="1" applyAlignment="1">
      <alignment horizontal="left" vertical="top" wrapText="1"/>
    </xf>
    <xf numFmtId="0" fontId="18" fillId="3" borderId="73" xfId="0" applyFont="1" applyFill="1" applyBorder="1" applyAlignment="1">
      <alignment horizontal="left" vertical="top" wrapText="1"/>
    </xf>
    <xf numFmtId="0" fontId="42" fillId="0" borderId="74" xfId="0" applyFont="1" applyBorder="1" applyAlignment="1">
      <alignment horizontal="left" vertical="top"/>
    </xf>
    <xf numFmtId="0" fontId="18" fillId="0" borderId="74" xfId="1" applyFont="1" applyBorder="1" applyAlignment="1">
      <alignment horizontal="left" vertical="top" wrapText="1"/>
    </xf>
    <xf numFmtId="3" fontId="18" fillId="0" borderId="74" xfId="1" applyNumberFormat="1" applyFont="1" applyBorder="1" applyAlignment="1">
      <alignment horizontal="left" vertical="top" wrapText="1"/>
    </xf>
    <xf numFmtId="0" fontId="34" fillId="5" borderId="70" xfId="1" applyFont="1" applyFill="1" applyBorder="1" applyAlignment="1">
      <alignment horizontal="left" vertical="top" wrapText="1"/>
    </xf>
    <xf numFmtId="166" fontId="33" fillId="11" borderId="17" xfId="1" applyNumberFormat="1" applyFont="1" applyFill="1" applyBorder="1" applyAlignment="1">
      <alignment horizontal="left" vertical="center" wrapText="1"/>
    </xf>
    <xf numFmtId="165" fontId="34" fillId="0" borderId="71" xfId="1" applyNumberFormat="1" applyFont="1" applyBorder="1" applyAlignment="1">
      <alignment horizontal="left" vertical="top" wrapText="1"/>
    </xf>
    <xf numFmtId="0" fontId="22" fillId="3" borderId="79" xfId="0" applyFont="1" applyFill="1" applyBorder="1" applyAlignment="1">
      <alignment horizontal="left" vertical="top" wrapText="1"/>
    </xf>
    <xf numFmtId="166" fontId="25" fillId="3" borderId="8" xfId="8" applyNumberFormat="1" applyFont="1" applyFill="1" applyBorder="1" applyAlignment="1">
      <alignment horizontal="left" vertical="top"/>
    </xf>
    <xf numFmtId="0" fontId="18" fillId="19" borderId="44" xfId="0" applyFont="1" applyFill="1" applyBorder="1" applyAlignment="1">
      <alignment wrapText="1"/>
    </xf>
    <xf numFmtId="0" fontId="18" fillId="19" borderId="46" xfId="0" applyFont="1" applyFill="1" applyBorder="1" applyAlignment="1">
      <alignment wrapText="1"/>
    </xf>
    <xf numFmtId="49" fontId="20" fillId="0" borderId="74" xfId="1" applyNumberFormat="1" applyFont="1" applyBorder="1" applyAlignment="1">
      <alignment horizontal="left" vertical="top"/>
    </xf>
    <xf numFmtId="2" fontId="18" fillId="0" borderId="46" xfId="0" applyNumberFormat="1" applyFont="1" applyBorder="1" applyAlignment="1">
      <alignment horizontal="left" vertical="top"/>
    </xf>
    <xf numFmtId="0" fontId="47" fillId="3" borderId="19" xfId="1" applyFont="1" applyFill="1" applyBorder="1" applyAlignment="1" applyProtection="1">
      <alignment horizontal="left" vertical="top" wrapText="1"/>
      <protection locked="0"/>
    </xf>
    <xf numFmtId="0" fontId="41" fillId="3" borderId="29" xfId="0" applyFont="1" applyFill="1" applyBorder="1" applyAlignment="1">
      <alignment horizontal="left" vertical="top"/>
    </xf>
    <xf numFmtId="0" fontId="34" fillId="3" borderId="19" xfId="1" applyFont="1" applyFill="1" applyBorder="1" applyAlignment="1">
      <alignment horizontal="left" vertical="top"/>
    </xf>
    <xf numFmtId="0" fontId="34" fillId="3" borderId="20" xfId="1" applyFont="1" applyFill="1" applyBorder="1" applyAlignment="1">
      <alignment horizontal="left" vertical="top"/>
    </xf>
    <xf numFmtId="0" fontId="34" fillId="3" borderId="71" xfId="1" applyFont="1" applyFill="1" applyBorder="1" applyAlignment="1">
      <alignment horizontal="left" vertical="top"/>
    </xf>
    <xf numFmtId="166" fontId="47" fillId="3" borderId="29" xfId="1" applyNumberFormat="1" applyFont="1" applyFill="1" applyBorder="1" applyAlignment="1">
      <alignment horizontal="left" vertical="top"/>
    </xf>
    <xf numFmtId="166" fontId="47" fillId="3" borderId="19" xfId="1" applyNumberFormat="1" applyFont="1" applyFill="1" applyBorder="1" applyAlignment="1">
      <alignment horizontal="left" vertical="top"/>
    </xf>
    <xf numFmtId="0" fontId="47" fillId="3" borderId="19" xfId="1" applyFont="1" applyFill="1" applyBorder="1" applyAlignment="1">
      <alignment horizontal="left" vertical="top"/>
    </xf>
    <xf numFmtId="0" fontId="25" fillId="3" borderId="29" xfId="0" applyFont="1" applyFill="1" applyBorder="1" applyAlignment="1">
      <alignment horizontal="left" vertical="top"/>
    </xf>
    <xf numFmtId="166" fontId="18" fillId="3" borderId="29" xfId="1" applyNumberFormat="1" applyFont="1" applyFill="1" applyBorder="1" applyAlignment="1">
      <alignment horizontal="left" vertical="top"/>
    </xf>
    <xf numFmtId="49" fontId="18" fillId="0" borderId="154" xfId="1" applyNumberFormat="1" applyFont="1" applyBorder="1" applyAlignment="1">
      <alignment horizontal="left" vertical="top" wrapText="1"/>
    </xf>
    <xf numFmtId="0" fontId="34" fillId="5" borderId="154" xfId="1" applyFont="1" applyFill="1" applyBorder="1" applyAlignment="1">
      <alignment horizontal="left" vertical="top" wrapText="1"/>
    </xf>
    <xf numFmtId="0" fontId="34" fillId="0" borderId="154" xfId="1" applyFont="1" applyBorder="1" applyAlignment="1">
      <alignment horizontal="left" vertical="top" wrapText="1"/>
    </xf>
    <xf numFmtId="0" fontId="34" fillId="3" borderId="79" xfId="1" applyFont="1" applyFill="1" applyBorder="1" applyAlignment="1">
      <alignment horizontal="left" vertical="top"/>
    </xf>
    <xf numFmtId="166" fontId="18" fillId="3" borderId="33" xfId="1" applyNumberFormat="1" applyFont="1" applyFill="1" applyBorder="1" applyAlignment="1">
      <alignment horizontal="left" vertical="top"/>
    </xf>
    <xf numFmtId="0" fontId="34" fillId="11" borderId="0" xfId="1" applyFont="1" applyFill="1" applyAlignment="1">
      <alignment vertical="top"/>
    </xf>
    <xf numFmtId="0" fontId="47" fillId="3" borderId="79" xfId="1" applyFont="1" applyFill="1" applyBorder="1" applyAlignment="1">
      <alignment horizontal="left" vertical="top"/>
    </xf>
    <xf numFmtId="49" fontId="34" fillId="3" borderId="19" xfId="1" applyNumberFormat="1" applyFont="1" applyFill="1" applyBorder="1" applyAlignment="1">
      <alignment horizontal="left" vertical="top" wrapText="1"/>
    </xf>
    <xf numFmtId="49" fontId="34" fillId="3" borderId="73" xfId="1" applyNumberFormat="1" applyFont="1" applyFill="1" applyBorder="1" applyAlignment="1">
      <alignment horizontal="left" vertical="top" wrapText="1"/>
    </xf>
    <xf numFmtId="0" fontId="33" fillId="0" borderId="157" xfId="0" applyFont="1" applyBorder="1" applyAlignment="1">
      <alignment vertical="top"/>
    </xf>
    <xf numFmtId="0" fontId="18" fillId="3" borderId="98" xfId="1" applyFont="1" applyFill="1" applyBorder="1" applyAlignment="1">
      <alignment horizontal="left" vertical="top" wrapText="1"/>
    </xf>
    <xf numFmtId="0" fontId="18" fillId="23" borderId="44" xfId="0" applyFont="1" applyFill="1" applyBorder="1" applyAlignment="1">
      <alignment horizontal="left" vertical="top" wrapText="1"/>
    </xf>
    <xf numFmtId="0" fontId="18" fillId="23" borderId="46" xfId="0" applyFont="1" applyFill="1" applyBorder="1" applyAlignment="1">
      <alignment horizontal="left" vertical="top" wrapText="1"/>
    </xf>
    <xf numFmtId="3" fontId="18" fillId="3" borderId="93" xfId="1" applyNumberFormat="1" applyFont="1" applyFill="1" applyBorder="1" applyAlignment="1">
      <alignment horizontal="left" vertical="top" wrapText="1"/>
    </xf>
    <xf numFmtId="0" fontId="42" fillId="0" borderId="104" xfId="0" applyFont="1" applyBorder="1" applyAlignment="1">
      <alignment horizontal="left" vertical="top" wrapText="1"/>
    </xf>
    <xf numFmtId="0" fontId="18" fillId="3" borderId="19" xfId="1" applyFont="1" applyFill="1" applyBorder="1" applyAlignment="1">
      <alignment horizontal="left" vertical="top"/>
    </xf>
    <xf numFmtId="0" fontId="18" fillId="3" borderId="8" xfId="1" applyFont="1" applyFill="1" applyBorder="1" applyAlignment="1">
      <alignment horizontal="left" vertical="top"/>
    </xf>
    <xf numFmtId="0" fontId="18" fillId="3" borderId="33" xfId="1" applyFont="1" applyFill="1" applyBorder="1" applyAlignment="1">
      <alignment horizontal="left" vertical="top"/>
    </xf>
    <xf numFmtId="1" fontId="34" fillId="5" borderId="19" xfId="1" applyNumberFormat="1" applyFont="1" applyFill="1" applyBorder="1" applyAlignment="1">
      <alignment horizontal="left" vertical="top" wrapText="1"/>
    </xf>
    <xf numFmtId="1" fontId="34" fillId="5" borderId="8" xfId="1" applyNumberFormat="1" applyFont="1" applyFill="1" applyBorder="1" applyAlignment="1">
      <alignment horizontal="left" vertical="top" wrapText="1"/>
    </xf>
    <xf numFmtId="1" fontId="34" fillId="5" borderId="33" xfId="1" applyNumberFormat="1" applyFont="1" applyFill="1" applyBorder="1" applyAlignment="1">
      <alignment horizontal="left" vertical="top" wrapText="1"/>
    </xf>
    <xf numFmtId="0" fontId="34" fillId="0" borderId="61" xfId="1" applyFont="1" applyBorder="1" applyAlignment="1">
      <alignment horizontal="left" vertical="top" wrapText="1"/>
    </xf>
    <xf numFmtId="0" fontId="34" fillId="0" borderId="9" xfId="1" applyFont="1" applyBorder="1" applyAlignment="1">
      <alignment horizontal="left" vertical="top" wrapText="1"/>
    </xf>
    <xf numFmtId="0" fontId="34" fillId="0" borderId="121" xfId="1" applyFont="1" applyBorder="1" applyAlignment="1">
      <alignment horizontal="left" vertical="top" wrapText="1"/>
    </xf>
    <xf numFmtId="0" fontId="34" fillId="3" borderId="13" xfId="1" applyFont="1" applyFill="1" applyBorder="1" applyAlignment="1">
      <alignment horizontal="left" vertical="top" wrapText="1"/>
    </xf>
    <xf numFmtId="49" fontId="20" fillId="3" borderId="19" xfId="10" applyNumberFormat="1" applyFont="1" applyFill="1" applyBorder="1" applyAlignment="1">
      <alignment horizontal="left" vertical="top"/>
    </xf>
    <xf numFmtId="49" fontId="18" fillId="3" borderId="71" xfId="10" applyNumberFormat="1" applyFont="1" applyFill="1" applyBorder="1" applyAlignment="1">
      <alignment horizontal="left" vertical="top"/>
    </xf>
    <xf numFmtId="166" fontId="20" fillId="11" borderId="18" xfId="8" applyNumberFormat="1" applyFont="1" applyFill="1" applyBorder="1" applyAlignment="1">
      <alignment horizontal="left" vertical="top"/>
    </xf>
    <xf numFmtId="49" fontId="20" fillId="10" borderId="35" xfId="8" applyNumberFormat="1" applyFont="1" applyFill="1" applyBorder="1" applyAlignment="1">
      <alignment vertical="top"/>
    </xf>
    <xf numFmtId="49" fontId="18" fillId="3" borderId="93" xfId="10" applyNumberFormat="1" applyFont="1" applyFill="1" applyBorder="1" applyAlignment="1">
      <alignment horizontal="left" vertical="top"/>
    </xf>
    <xf numFmtId="0" fontId="25" fillId="3" borderId="29" xfId="0" applyFont="1" applyFill="1" applyBorder="1" applyAlignment="1">
      <alignment horizontal="left" vertical="top" wrapText="1"/>
    </xf>
    <xf numFmtId="49" fontId="18" fillId="0" borderId="150" xfId="1" applyNumberFormat="1" applyFont="1" applyBorder="1" applyAlignment="1">
      <alignment horizontal="left" vertical="top" wrapText="1"/>
    </xf>
    <xf numFmtId="49" fontId="20" fillId="0" borderId="158" xfId="1" applyNumberFormat="1" applyFont="1" applyBorder="1" applyAlignment="1">
      <alignment horizontal="left" vertical="top" wrapText="1"/>
    </xf>
    <xf numFmtId="0" fontId="20" fillId="5" borderId="29" xfId="1" applyFont="1" applyFill="1" applyBorder="1" applyAlignment="1">
      <alignment horizontal="left" vertical="top" wrapText="1"/>
    </xf>
    <xf numFmtId="49" fontId="18" fillId="0" borderId="92" xfId="8" applyNumberFormat="1" applyFont="1" applyBorder="1" applyAlignment="1">
      <alignment horizontal="left" vertical="top"/>
    </xf>
    <xf numFmtId="0" fontId="20" fillId="0" borderId="33" xfId="0" applyFont="1" applyBorder="1" applyAlignment="1">
      <alignment horizontal="left" vertical="top" wrapText="1"/>
    </xf>
    <xf numFmtId="0" fontId="20" fillId="0" borderId="63" xfId="0" applyFont="1" applyBorder="1" applyAlignment="1">
      <alignment horizontal="left" vertical="top" wrapText="1"/>
    </xf>
    <xf numFmtId="0" fontId="20" fillId="0" borderId="29" xfId="0" applyFont="1" applyBorder="1" applyAlignment="1">
      <alignment horizontal="left" vertical="top" wrapText="1"/>
    </xf>
    <xf numFmtId="0" fontId="20" fillId="5" borderId="72" xfId="8" applyFont="1" applyFill="1" applyBorder="1" applyAlignment="1">
      <alignment horizontal="left" vertical="top" wrapText="1"/>
    </xf>
    <xf numFmtId="0" fontId="52" fillId="3" borderId="29" xfId="1" applyFont="1" applyFill="1" applyBorder="1" applyAlignment="1">
      <alignment horizontal="left" vertical="top" wrapText="1"/>
    </xf>
    <xf numFmtId="0" fontId="33" fillId="3" borderId="29" xfId="1" applyFont="1" applyFill="1" applyBorder="1" applyAlignment="1">
      <alignment horizontal="left" vertical="top" wrapText="1"/>
    </xf>
    <xf numFmtId="0" fontId="34" fillId="0" borderId="160" xfId="1" applyFont="1" applyBorder="1" applyAlignment="1">
      <alignment horizontal="left" vertical="top" wrapText="1"/>
    </xf>
    <xf numFmtId="0" fontId="33" fillId="0" borderId="157" xfId="0" applyFont="1" applyBorder="1" applyAlignment="1">
      <alignment horizontal="left" vertical="top" wrapText="1"/>
    </xf>
    <xf numFmtId="0" fontId="20" fillId="0" borderId="19" xfId="8" applyFont="1" applyBorder="1" applyAlignment="1">
      <alignment horizontal="left" vertical="top" wrapText="1"/>
    </xf>
    <xf numFmtId="166" fontId="20" fillId="11" borderId="56" xfId="8" applyNumberFormat="1" applyFont="1" applyFill="1" applyBorder="1" applyAlignment="1">
      <alignment horizontal="left" vertical="top"/>
    </xf>
    <xf numFmtId="0" fontId="20" fillId="3" borderId="20" xfId="8" applyFont="1" applyFill="1" applyBorder="1" applyAlignment="1">
      <alignment horizontal="left" vertical="top" wrapText="1"/>
    </xf>
    <xf numFmtId="0" fontId="20" fillId="0" borderId="29" xfId="1" applyFont="1" applyBorder="1" applyAlignment="1">
      <alignment horizontal="left" vertical="top" wrapText="1"/>
    </xf>
    <xf numFmtId="0" fontId="20" fillId="0" borderId="19" xfId="1" applyFont="1" applyBorder="1" applyAlignment="1">
      <alignment vertical="top" wrapText="1"/>
    </xf>
    <xf numFmtId="165" fontId="20" fillId="11" borderId="41" xfId="1" applyNumberFormat="1" applyFont="1" applyFill="1" applyBorder="1" applyAlignment="1">
      <alignment horizontal="left" vertical="top" wrapText="1"/>
    </xf>
    <xf numFmtId="0" fontId="20" fillId="0" borderId="71" xfId="1" applyFont="1" applyBorder="1" applyAlignment="1">
      <alignment horizontal="left" vertical="top" wrapText="1"/>
    </xf>
    <xf numFmtId="0" fontId="20" fillId="0" borderId="33" xfId="1" applyFont="1" applyBorder="1" applyAlignment="1">
      <alignment horizontal="left" vertical="top" wrapText="1"/>
    </xf>
    <xf numFmtId="0" fontId="20" fillId="0" borderId="8" xfId="1" applyFont="1" applyBorder="1" applyAlignment="1">
      <alignment horizontal="left" vertical="top" wrapText="1"/>
    </xf>
    <xf numFmtId="0" fontId="20" fillId="0" borderId="71" xfId="0" applyFont="1" applyBorder="1" applyAlignment="1">
      <alignment horizontal="left" vertical="top" wrapText="1"/>
    </xf>
    <xf numFmtId="0" fontId="20" fillId="0" borderId="46" xfId="0" applyFont="1" applyBorder="1" applyAlignment="1">
      <alignment horizontal="left" vertical="top" wrapText="1"/>
    </xf>
    <xf numFmtId="0" fontId="20" fillId="0" borderId="42" xfId="0" applyFont="1" applyBorder="1" applyAlignment="1">
      <alignment horizontal="left" vertical="top" wrapText="1"/>
    </xf>
    <xf numFmtId="166" fontId="25" fillId="3" borderId="33" xfId="8" applyNumberFormat="1" applyFont="1" applyFill="1" applyBorder="1" applyAlignment="1">
      <alignment horizontal="left" vertical="top"/>
    </xf>
    <xf numFmtId="0" fontId="34" fillId="3" borderId="33" xfId="1" applyFont="1" applyFill="1" applyBorder="1" applyAlignment="1">
      <alignment horizontal="left" vertical="top"/>
    </xf>
    <xf numFmtId="0" fontId="18" fillId="3" borderId="63" xfId="1" applyFont="1" applyFill="1" applyBorder="1" applyAlignment="1">
      <alignment horizontal="left" vertical="top" wrapText="1"/>
    </xf>
    <xf numFmtId="3" fontId="18" fillId="3" borderId="29" xfId="1" applyNumberFormat="1" applyFont="1" applyFill="1" applyBorder="1" applyAlignment="1">
      <alignment horizontal="left" vertical="top" wrapText="1"/>
    </xf>
    <xf numFmtId="49" fontId="18" fillId="3" borderId="19" xfId="10" applyNumberFormat="1" applyFont="1" applyFill="1" applyBorder="1" applyAlignment="1">
      <alignment horizontal="left" vertical="top"/>
    </xf>
    <xf numFmtId="0" fontId="18" fillId="3" borderId="71" xfId="0" applyFont="1" applyFill="1" applyBorder="1" applyAlignment="1">
      <alignment horizontal="left" vertical="top" wrapText="1"/>
    </xf>
    <xf numFmtId="0" fontId="18" fillId="3" borderId="8" xfId="0" applyFont="1" applyFill="1" applyBorder="1" applyAlignment="1">
      <alignment horizontal="left" vertical="top" wrapText="1"/>
    </xf>
    <xf numFmtId="49" fontId="20" fillId="3" borderId="72" xfId="1" applyNumberFormat="1" applyFont="1" applyFill="1" applyBorder="1" applyAlignment="1">
      <alignment horizontal="left" vertical="top"/>
    </xf>
    <xf numFmtId="0" fontId="40" fillId="0" borderId="71" xfId="1" applyFont="1" applyBorder="1" applyAlignment="1">
      <alignment horizontal="left" vertical="top" wrapText="1"/>
    </xf>
    <xf numFmtId="49" fontId="44" fillId="3" borderId="73" xfId="1" applyNumberFormat="1" applyFont="1" applyFill="1" applyBorder="1" applyAlignment="1">
      <alignment horizontal="left" vertical="top"/>
    </xf>
    <xf numFmtId="49" fontId="44" fillId="3" borderId="72" xfId="1" applyNumberFormat="1" applyFont="1" applyFill="1" applyBorder="1" applyAlignment="1">
      <alignment horizontal="left" vertical="top"/>
    </xf>
    <xf numFmtId="49" fontId="44" fillId="3" borderId="71" xfId="1" applyNumberFormat="1" applyFont="1" applyFill="1" applyBorder="1" applyAlignment="1">
      <alignment vertical="top"/>
    </xf>
    <xf numFmtId="49" fontId="44" fillId="3" borderId="73" xfId="1" applyNumberFormat="1" applyFont="1" applyFill="1" applyBorder="1" applyAlignment="1">
      <alignment vertical="top"/>
    </xf>
    <xf numFmtId="49" fontId="44" fillId="3" borderId="71" xfId="1" applyNumberFormat="1" applyFont="1" applyFill="1" applyBorder="1" applyAlignment="1">
      <alignment horizontal="left" vertical="top" wrapText="1"/>
    </xf>
    <xf numFmtId="0" fontId="20" fillId="3" borderId="71" xfId="1" applyFont="1" applyFill="1" applyBorder="1" applyAlignment="1">
      <alignment horizontal="left" vertical="top" wrapText="1"/>
    </xf>
    <xf numFmtId="0" fontId="20" fillId="3" borderId="72" xfId="1" applyFont="1" applyFill="1" applyBorder="1" applyAlignment="1">
      <alignment horizontal="left" vertical="top" wrapText="1"/>
    </xf>
    <xf numFmtId="0" fontId="23" fillId="0" borderId="71" xfId="0" applyFont="1" applyBorder="1" applyAlignment="1">
      <alignment vertical="center" wrapText="1"/>
    </xf>
    <xf numFmtId="0" fontId="23" fillId="0" borderId="73" xfId="0" applyFont="1" applyBorder="1" applyAlignment="1">
      <alignment horizontal="left" vertical="top" wrapText="1"/>
    </xf>
    <xf numFmtId="0" fontId="20" fillId="3" borderId="44" xfId="1" applyFont="1" applyFill="1" applyBorder="1" applyAlignment="1">
      <alignment horizontal="left" vertical="top" wrapText="1"/>
    </xf>
    <xf numFmtId="0" fontId="33" fillId="0" borderId="29" xfId="1" applyFont="1" applyBorder="1" applyAlignment="1">
      <alignment horizontal="left" vertical="top" wrapText="1"/>
    </xf>
    <xf numFmtId="0" fontId="33" fillId="0" borderId="33" xfId="1" applyFont="1" applyBorder="1" applyAlignment="1">
      <alignment horizontal="left" vertical="top" wrapText="1"/>
    </xf>
    <xf numFmtId="0" fontId="55" fillId="0" borderId="0" xfId="1" applyFont="1" applyAlignment="1">
      <alignment vertical="top"/>
    </xf>
    <xf numFmtId="0" fontId="18" fillId="3" borderId="28" xfId="1" applyFont="1" applyFill="1" applyBorder="1" applyAlignment="1">
      <alignment horizontal="left" vertical="top"/>
    </xf>
    <xf numFmtId="0" fontId="18" fillId="3" borderId="30" xfId="1" applyFont="1" applyFill="1" applyBorder="1" applyAlignment="1">
      <alignment horizontal="left" vertical="top" wrapText="1"/>
    </xf>
    <xf numFmtId="0" fontId="43" fillId="3" borderId="29" xfId="0" applyFont="1" applyFill="1" applyBorder="1" applyAlignment="1">
      <alignment horizontal="left" vertical="top"/>
    </xf>
    <xf numFmtId="49" fontId="34" fillId="3" borderId="72" xfId="1" applyNumberFormat="1" applyFont="1" applyFill="1" applyBorder="1" applyAlignment="1">
      <alignment horizontal="left" vertical="top" wrapText="1"/>
    </xf>
    <xf numFmtId="0" fontId="18" fillId="3" borderId="44" xfId="1" applyFont="1" applyFill="1" applyBorder="1" applyAlignment="1">
      <alignment vertical="top" wrapText="1"/>
    </xf>
    <xf numFmtId="0" fontId="34" fillId="3" borderId="73" xfId="1" applyFont="1" applyFill="1" applyBorder="1" applyAlignment="1">
      <alignment vertical="top" wrapText="1"/>
    </xf>
    <xf numFmtId="0" fontId="34" fillId="3" borderId="0" xfId="1" applyFont="1" applyFill="1" applyAlignment="1">
      <alignment vertical="top" wrapText="1"/>
    </xf>
    <xf numFmtId="166" fontId="18" fillId="3" borderId="71" xfId="1" applyNumberFormat="1" applyFont="1" applyFill="1" applyBorder="1" applyAlignment="1">
      <alignment horizontal="left" vertical="top"/>
    </xf>
    <xf numFmtId="0" fontId="18" fillId="3" borderId="19" xfId="8" applyFont="1" applyFill="1" applyBorder="1" applyAlignment="1">
      <alignment horizontal="left" vertical="top"/>
    </xf>
    <xf numFmtId="0" fontId="18" fillId="3" borderId="8" xfId="8" applyFont="1" applyFill="1" applyBorder="1" applyAlignment="1">
      <alignment horizontal="left" vertical="top" wrapText="1"/>
    </xf>
    <xf numFmtId="0" fontId="25" fillId="0" borderId="71" xfId="0" applyFont="1" applyBorder="1" applyAlignment="1">
      <alignment horizontal="left" vertical="top" wrapText="1"/>
    </xf>
    <xf numFmtId="0" fontId="18" fillId="3" borderId="42" xfId="0" applyFont="1" applyFill="1" applyBorder="1" applyAlignment="1">
      <alignment horizontal="left" vertical="top" wrapText="1"/>
    </xf>
    <xf numFmtId="0" fontId="20" fillId="3" borderId="78" xfId="1" applyFont="1" applyFill="1" applyBorder="1" applyAlignment="1">
      <alignment horizontal="left" vertical="top" wrapText="1"/>
    </xf>
    <xf numFmtId="0" fontId="47" fillId="3" borderId="8" xfId="1" applyFont="1" applyFill="1" applyBorder="1" applyAlignment="1">
      <alignment horizontal="left" vertical="top" wrapText="1"/>
    </xf>
    <xf numFmtId="166" fontId="18" fillId="3" borderId="68" xfId="1" applyNumberFormat="1" applyFont="1" applyFill="1" applyBorder="1" applyAlignment="1">
      <alignment horizontal="left" vertical="top"/>
    </xf>
    <xf numFmtId="0" fontId="18" fillId="3" borderId="68" xfId="1" applyFont="1" applyFill="1" applyBorder="1" applyAlignment="1">
      <alignment horizontal="left" vertical="top"/>
    </xf>
    <xf numFmtId="166" fontId="33" fillId="11" borderId="33" xfId="1" applyNumberFormat="1" applyFont="1" applyFill="1" applyBorder="1" applyAlignment="1">
      <alignment horizontal="left" vertical="center" wrapText="1"/>
    </xf>
    <xf numFmtId="166" fontId="33" fillId="17" borderId="18" xfId="1" applyNumberFormat="1" applyFont="1" applyFill="1" applyBorder="1" applyAlignment="1">
      <alignment horizontal="left" vertical="center" wrapText="1"/>
    </xf>
    <xf numFmtId="49" fontId="33" fillId="11" borderId="165" xfId="1" applyNumberFormat="1" applyFont="1" applyFill="1" applyBorder="1" applyAlignment="1">
      <alignment horizontal="center" vertical="top" wrapText="1"/>
    </xf>
    <xf numFmtId="0" fontId="34" fillId="3" borderId="173" xfId="1" applyFont="1" applyFill="1" applyBorder="1" applyAlignment="1">
      <alignment vertical="top" wrapText="1"/>
    </xf>
    <xf numFmtId="0" fontId="34" fillId="3" borderId="172" xfId="1" applyFont="1" applyFill="1" applyBorder="1" applyAlignment="1">
      <alignment horizontal="left" vertical="top"/>
    </xf>
    <xf numFmtId="0" fontId="34" fillId="0" borderId="173" xfId="0" applyFont="1" applyBorder="1" applyAlignment="1">
      <alignment vertical="top" wrapText="1"/>
    </xf>
    <xf numFmtId="0" fontId="34" fillId="0" borderId="174" xfId="1" applyFont="1" applyBorder="1" applyAlignment="1">
      <alignment horizontal="left" vertical="top" wrapText="1"/>
    </xf>
    <xf numFmtId="49" fontId="33" fillId="11" borderId="175" xfId="1" applyNumberFormat="1" applyFont="1" applyFill="1" applyBorder="1" applyAlignment="1">
      <alignment horizontal="center" vertical="top" wrapText="1"/>
    </xf>
    <xf numFmtId="0" fontId="34" fillId="11" borderId="175" xfId="1" applyFont="1" applyFill="1" applyBorder="1" applyAlignment="1">
      <alignment horizontal="center" vertical="top"/>
    </xf>
    <xf numFmtId="166" fontId="33" fillId="11" borderId="183" xfId="1" applyNumberFormat="1" applyFont="1" applyFill="1" applyBorder="1" applyAlignment="1">
      <alignment horizontal="left" vertical="center" wrapText="1"/>
    </xf>
    <xf numFmtId="165" fontId="34" fillId="3" borderId="29" xfId="1" applyNumberFormat="1" applyFont="1" applyFill="1" applyBorder="1" applyAlignment="1">
      <alignment horizontal="left" vertical="top"/>
    </xf>
    <xf numFmtId="0" fontId="47" fillId="3" borderId="68" xfId="1" applyFont="1" applyFill="1" applyBorder="1" applyAlignment="1">
      <alignment horizontal="left" vertical="top" wrapText="1"/>
    </xf>
    <xf numFmtId="166" fontId="18" fillId="3" borderId="8" xfId="8" applyNumberFormat="1" applyFont="1" applyFill="1" applyBorder="1" applyAlignment="1">
      <alignment horizontal="left" vertical="top"/>
    </xf>
    <xf numFmtId="0" fontId="18" fillId="3" borderId="87" xfId="8" applyFont="1" applyFill="1" applyBorder="1" applyAlignment="1">
      <alignment horizontal="left" vertical="top" wrapText="1"/>
    </xf>
    <xf numFmtId="0" fontId="25" fillId="3" borderId="33" xfId="1" applyFont="1" applyFill="1" applyBorder="1" applyAlignment="1">
      <alignment horizontal="left" vertical="top" wrapText="1"/>
    </xf>
    <xf numFmtId="0" fontId="25" fillId="3" borderId="76" xfId="1" applyFont="1" applyFill="1" applyBorder="1" applyAlignment="1">
      <alignment horizontal="left" vertical="top" wrapText="1"/>
    </xf>
    <xf numFmtId="166" fontId="25" fillId="3" borderId="72" xfId="8" applyNumberFormat="1" applyFont="1" applyFill="1" applyBorder="1" applyAlignment="1">
      <alignment horizontal="left" vertical="top"/>
    </xf>
    <xf numFmtId="0" fontId="25" fillId="3" borderId="71" xfId="0" applyFont="1" applyFill="1" applyBorder="1" applyAlignment="1">
      <alignment horizontal="left" vertical="top" wrapText="1"/>
    </xf>
    <xf numFmtId="0" fontId="25" fillId="3" borderId="80" xfId="8" applyFont="1" applyFill="1" applyBorder="1" applyAlignment="1">
      <alignment horizontal="left" vertical="top"/>
    </xf>
    <xf numFmtId="0" fontId="25" fillId="3" borderId="73" xfId="8" applyFont="1" applyFill="1" applyBorder="1" applyAlignment="1">
      <alignment horizontal="left" vertical="top"/>
    </xf>
    <xf numFmtId="0" fontId="25" fillId="3" borderId="46" xfId="1" applyFont="1" applyFill="1" applyBorder="1" applyAlignment="1">
      <alignment horizontal="left" vertical="top" wrapText="1"/>
    </xf>
    <xf numFmtId="0" fontId="25" fillId="3" borderId="8" xfId="8" applyFont="1" applyFill="1" applyBorder="1" applyAlignment="1">
      <alignment horizontal="left" vertical="top"/>
    </xf>
    <xf numFmtId="0" fontId="25" fillId="0" borderId="29" xfId="1" applyFont="1" applyBorder="1" applyAlignment="1">
      <alignment horizontal="left" vertical="top" wrapText="1"/>
    </xf>
    <xf numFmtId="166" fontId="25" fillId="0" borderId="29" xfId="8" applyNumberFormat="1" applyFont="1" applyBorder="1" applyAlignment="1">
      <alignment horizontal="left" vertical="top"/>
    </xf>
    <xf numFmtId="166" fontId="18" fillId="3" borderId="19" xfId="8" applyNumberFormat="1" applyFont="1" applyFill="1" applyBorder="1" applyAlignment="1">
      <alignment horizontal="left" vertical="top"/>
    </xf>
    <xf numFmtId="0" fontId="25" fillId="0" borderId="71" xfId="1" applyFont="1" applyBorder="1" applyAlignment="1">
      <alignment horizontal="left" vertical="top" wrapText="1"/>
    </xf>
    <xf numFmtId="165" fontId="25" fillId="0" borderId="71" xfId="1" applyNumberFormat="1" applyFont="1" applyBorder="1" applyAlignment="1">
      <alignment horizontal="left" vertical="top" wrapText="1"/>
    </xf>
    <xf numFmtId="165" fontId="18" fillId="3" borderId="71" xfId="1" applyNumberFormat="1" applyFont="1" applyFill="1" applyBorder="1" applyAlignment="1">
      <alignment horizontal="left" vertical="top"/>
    </xf>
    <xf numFmtId="165" fontId="18" fillId="3" borderId="71" xfId="1" applyNumberFormat="1" applyFont="1" applyFill="1" applyBorder="1" applyAlignment="1">
      <alignment horizontal="left" vertical="top" wrapText="1"/>
    </xf>
    <xf numFmtId="165" fontId="18" fillId="3" borderId="29" xfId="1" applyNumberFormat="1" applyFont="1" applyFill="1" applyBorder="1" applyAlignment="1">
      <alignment horizontal="left" vertical="top"/>
    </xf>
    <xf numFmtId="165" fontId="18" fillId="3" borderId="19" xfId="1" applyNumberFormat="1" applyFont="1" applyFill="1" applyBorder="1" applyAlignment="1">
      <alignment horizontal="left" vertical="top"/>
    </xf>
    <xf numFmtId="165" fontId="18" fillId="3" borderId="33" xfId="1" applyNumberFormat="1" applyFont="1" applyFill="1" applyBorder="1" applyAlignment="1">
      <alignment horizontal="left" vertical="top" wrapText="1"/>
    </xf>
    <xf numFmtId="165" fontId="18" fillId="3" borderId="29" xfId="1" applyNumberFormat="1" applyFont="1" applyFill="1" applyBorder="1" applyAlignment="1">
      <alignment horizontal="left" vertical="top" wrapText="1"/>
    </xf>
    <xf numFmtId="0" fontId="25" fillId="3" borderId="77" xfId="1" applyFont="1" applyFill="1" applyBorder="1" applyAlignment="1">
      <alignment horizontal="left" vertical="top" wrapText="1"/>
    </xf>
    <xf numFmtId="165" fontId="25" fillId="3" borderId="73" xfId="8" applyNumberFormat="1" applyFont="1" applyFill="1" applyBorder="1" applyAlignment="1">
      <alignment horizontal="left" vertical="top"/>
    </xf>
    <xf numFmtId="165" fontId="18" fillId="3" borderId="8" xfId="1" applyNumberFormat="1" applyFont="1" applyFill="1" applyBorder="1" applyAlignment="1">
      <alignment horizontal="left" vertical="top" wrapText="1"/>
    </xf>
    <xf numFmtId="0" fontId="20" fillId="3" borderId="19" xfId="1" applyFont="1" applyFill="1" applyBorder="1" applyAlignment="1">
      <alignment horizontal="left" vertical="top" wrapText="1"/>
    </xf>
    <xf numFmtId="0" fontId="20" fillId="3" borderId="29" xfId="8" applyFont="1" applyFill="1" applyBorder="1" applyAlignment="1">
      <alignment vertical="top" wrapText="1"/>
    </xf>
    <xf numFmtId="0" fontId="20" fillId="3" borderId="33" xfId="8" applyFont="1" applyFill="1" applyBorder="1" applyAlignment="1">
      <alignment horizontal="left" vertical="top" wrapText="1"/>
    </xf>
    <xf numFmtId="166" fontId="18" fillId="3" borderId="71" xfId="1" applyNumberFormat="1" applyFont="1" applyFill="1" applyBorder="1" applyAlignment="1">
      <alignment horizontal="left" vertical="top" wrapText="1"/>
    </xf>
    <xf numFmtId="166" fontId="18" fillId="3" borderId="73" xfId="1" applyNumberFormat="1" applyFont="1" applyFill="1" applyBorder="1" applyAlignment="1">
      <alignment horizontal="left" vertical="top" wrapText="1"/>
    </xf>
    <xf numFmtId="3" fontId="18" fillId="3" borderId="72" xfId="1" applyNumberFormat="1" applyFont="1" applyFill="1" applyBorder="1" applyAlignment="1">
      <alignment horizontal="left" vertical="top" wrapText="1"/>
    </xf>
    <xf numFmtId="0" fontId="41" fillId="3" borderId="0" xfId="0" applyFont="1" applyFill="1" applyAlignment="1">
      <alignment horizontal="left" vertical="top"/>
    </xf>
    <xf numFmtId="166" fontId="18" fillId="3" borderId="29" xfId="1" applyNumberFormat="1" applyFont="1" applyFill="1" applyBorder="1" applyAlignment="1">
      <alignment horizontal="left" vertical="top" wrapText="1"/>
    </xf>
    <xf numFmtId="0" fontId="18" fillId="3" borderId="71" xfId="1" applyFont="1" applyFill="1" applyBorder="1" applyAlignment="1">
      <alignment horizontal="left" vertical="center" wrapText="1"/>
    </xf>
    <xf numFmtId="3" fontId="18" fillId="3" borderId="71" xfId="1" applyNumberFormat="1" applyFont="1" applyFill="1" applyBorder="1" applyAlignment="1">
      <alignment horizontal="left" vertical="top"/>
    </xf>
    <xf numFmtId="0" fontId="22" fillId="3" borderId="71" xfId="0" applyFont="1" applyFill="1" applyBorder="1" applyAlignment="1">
      <alignment horizontal="left" vertical="top" wrapText="1"/>
    </xf>
    <xf numFmtId="166" fontId="18" fillId="3" borderId="70" xfId="1" applyNumberFormat="1" applyFont="1" applyFill="1" applyBorder="1" applyAlignment="1">
      <alignment horizontal="left" vertical="top"/>
    </xf>
    <xf numFmtId="0" fontId="22" fillId="3" borderId="70" xfId="0" applyFont="1" applyFill="1" applyBorder="1" applyAlignment="1">
      <alignment horizontal="left" vertical="top" wrapText="1"/>
    </xf>
    <xf numFmtId="0" fontId="18" fillId="3" borderId="70" xfId="1" applyFont="1" applyFill="1" applyBorder="1" applyAlignment="1">
      <alignment horizontal="left" vertical="top"/>
    </xf>
    <xf numFmtId="0" fontId="34" fillId="3" borderId="70" xfId="1" applyFont="1" applyFill="1" applyBorder="1" applyAlignment="1">
      <alignment horizontal="left" vertical="top"/>
    </xf>
    <xf numFmtId="166" fontId="34" fillId="3" borderId="29" xfId="1" applyNumberFormat="1" applyFont="1" applyFill="1" applyBorder="1" applyAlignment="1">
      <alignment horizontal="left" vertical="top" wrapText="1"/>
    </xf>
    <xf numFmtId="0" fontId="20" fillId="3" borderId="63" xfId="1" applyFont="1" applyFill="1" applyBorder="1" applyAlignment="1">
      <alignment horizontal="left" vertical="top" wrapText="1"/>
    </xf>
    <xf numFmtId="0" fontId="18" fillId="3" borderId="72" xfId="1" applyFont="1" applyFill="1" applyBorder="1" applyAlignment="1">
      <alignment vertical="top"/>
    </xf>
    <xf numFmtId="0" fontId="18" fillId="3" borderId="72" xfId="1" applyFont="1" applyFill="1" applyBorder="1" applyAlignment="1">
      <alignment horizontal="left" vertical="top"/>
    </xf>
    <xf numFmtId="0" fontId="22" fillId="3" borderId="19" xfId="1" applyFont="1" applyFill="1" applyBorder="1" applyAlignment="1">
      <alignment horizontal="left" vertical="top" wrapText="1"/>
    </xf>
    <xf numFmtId="166" fontId="18" fillId="3" borderId="19" xfId="1" applyNumberFormat="1" applyFont="1" applyFill="1" applyBorder="1" applyAlignment="1">
      <alignment horizontal="left" vertical="top" wrapText="1"/>
    </xf>
    <xf numFmtId="3" fontId="18" fillId="3" borderId="19" xfId="1" applyNumberFormat="1" applyFont="1" applyFill="1" applyBorder="1" applyAlignment="1">
      <alignment horizontal="left" vertical="top"/>
    </xf>
    <xf numFmtId="3" fontId="18" fillId="3" borderId="72" xfId="1" applyNumberFormat="1" applyFont="1" applyFill="1" applyBorder="1" applyAlignment="1">
      <alignment horizontal="left" vertical="top"/>
    </xf>
    <xf numFmtId="0" fontId="18" fillId="3" borderId="46" xfId="0" applyFont="1" applyFill="1" applyBorder="1" applyAlignment="1">
      <alignment horizontal="left" vertical="top"/>
    </xf>
    <xf numFmtId="0" fontId="18" fillId="3" borderId="46" xfId="0" applyFont="1" applyFill="1" applyBorder="1" applyAlignment="1">
      <alignment vertical="top" wrapText="1"/>
    </xf>
    <xf numFmtId="2" fontId="18" fillId="3" borderId="33" xfId="8" applyNumberFormat="1" applyFont="1" applyFill="1" applyBorder="1" applyAlignment="1">
      <alignment horizontal="left" vertical="top"/>
    </xf>
    <xf numFmtId="0" fontId="18" fillId="3" borderId="86" xfId="8" applyFont="1" applyFill="1" applyBorder="1" applyAlignment="1">
      <alignment horizontal="left" vertical="top"/>
    </xf>
    <xf numFmtId="0" fontId="18" fillId="3" borderId="8" xfId="8" applyFont="1" applyFill="1" applyBorder="1" applyAlignment="1">
      <alignment horizontal="left" vertical="top"/>
    </xf>
    <xf numFmtId="165" fontId="18" fillId="3" borderId="73" xfId="1" applyNumberFormat="1" applyFont="1" applyFill="1" applyBorder="1" applyAlignment="1">
      <alignment horizontal="left" vertical="top"/>
    </xf>
    <xf numFmtId="166" fontId="18" fillId="3" borderId="72" xfId="1" applyNumberFormat="1" applyFont="1" applyFill="1" applyBorder="1" applyAlignment="1">
      <alignment horizontal="left" vertical="top" wrapText="1"/>
    </xf>
    <xf numFmtId="165" fontId="25" fillId="3" borderId="71" xfId="1" applyNumberFormat="1" applyFont="1" applyFill="1" applyBorder="1" applyAlignment="1">
      <alignment horizontal="left" vertical="top" wrapText="1"/>
    </xf>
    <xf numFmtId="0" fontId="48" fillId="3" borderId="29" xfId="0" applyFont="1" applyFill="1" applyBorder="1" applyAlignment="1">
      <alignment horizontal="left" vertical="top"/>
    </xf>
    <xf numFmtId="0" fontId="48" fillId="3" borderId="72" xfId="0" applyFont="1" applyFill="1" applyBorder="1" applyAlignment="1">
      <alignment horizontal="left" vertical="top"/>
    </xf>
    <xf numFmtId="0" fontId="48" fillId="3" borderId="71" xfId="0" applyFont="1" applyFill="1" applyBorder="1" applyAlignment="1">
      <alignment horizontal="left" vertical="top"/>
    </xf>
    <xf numFmtId="166" fontId="20" fillId="8" borderId="135" xfId="8" applyNumberFormat="1" applyFont="1" applyFill="1" applyBorder="1" applyAlignment="1">
      <alignment horizontal="left" vertical="top"/>
    </xf>
    <xf numFmtId="49" fontId="20" fillId="8" borderId="65" xfId="1" applyNumberFormat="1" applyFont="1" applyFill="1" applyBorder="1" applyAlignment="1">
      <alignment vertical="top"/>
    </xf>
    <xf numFmtId="166" fontId="20" fillId="8" borderId="29" xfId="1" applyNumberFormat="1" applyFont="1" applyFill="1" applyBorder="1" applyAlignment="1">
      <alignment horizontal="left" vertical="top"/>
    </xf>
    <xf numFmtId="0" fontId="18" fillId="8" borderId="36" xfId="1" applyFont="1" applyFill="1" applyBorder="1" applyAlignment="1">
      <alignment horizontal="center" vertical="top" wrapText="1"/>
    </xf>
    <xf numFmtId="0" fontId="18" fillId="8" borderId="64" xfId="1" applyFont="1" applyFill="1" applyBorder="1" applyAlignment="1">
      <alignment horizontal="left" vertical="top" wrapText="1"/>
    </xf>
    <xf numFmtId="0" fontId="18" fillId="0" borderId="31" xfId="1" applyFont="1" applyBorder="1" applyAlignment="1">
      <alignment vertical="top" wrapText="1"/>
    </xf>
    <xf numFmtId="49" fontId="18" fillId="5" borderId="144" xfId="1" applyNumberFormat="1" applyFont="1" applyFill="1" applyBorder="1" applyAlignment="1">
      <alignment vertical="top" wrapText="1"/>
    </xf>
    <xf numFmtId="49" fontId="18" fillId="5" borderId="30" xfId="1" applyNumberFormat="1" applyFont="1" applyFill="1" applyBorder="1" applyAlignment="1">
      <alignment vertical="top" wrapText="1"/>
    </xf>
    <xf numFmtId="0" fontId="22" fillId="3" borderId="112" xfId="1" applyFont="1" applyFill="1" applyBorder="1" applyAlignment="1">
      <alignment vertical="top" wrapText="1"/>
    </xf>
    <xf numFmtId="0" fontId="45" fillId="3" borderId="0" xfId="0" applyFont="1" applyFill="1" applyAlignment="1">
      <alignment wrapText="1"/>
    </xf>
    <xf numFmtId="0" fontId="18" fillId="3" borderId="71" xfId="8" applyFont="1" applyFill="1" applyBorder="1" applyAlignment="1">
      <alignment horizontal="left" vertical="top"/>
    </xf>
    <xf numFmtId="2" fontId="18" fillId="3" borderId="29" xfId="8" applyNumberFormat="1" applyFont="1" applyFill="1" applyBorder="1" applyAlignment="1">
      <alignment horizontal="left" vertical="top"/>
    </xf>
    <xf numFmtId="0" fontId="18" fillId="3" borderId="71" xfId="0" applyFont="1" applyFill="1" applyBorder="1" applyAlignment="1">
      <alignment horizontal="left" vertical="top"/>
    </xf>
    <xf numFmtId="0" fontId="25" fillId="3" borderId="42" xfId="0" applyFont="1" applyFill="1" applyBorder="1" applyAlignment="1">
      <alignment horizontal="left" vertical="top"/>
    </xf>
    <xf numFmtId="0" fontId="25" fillId="3" borderId="44" xfId="0" applyFont="1" applyFill="1" applyBorder="1" applyAlignment="1">
      <alignment horizontal="left" vertical="top"/>
    </xf>
    <xf numFmtId="0" fontId="25" fillId="3" borderId="46" xfId="0" applyFont="1" applyFill="1" applyBorder="1" applyAlignment="1">
      <alignment horizontal="left" vertical="top"/>
    </xf>
    <xf numFmtId="0" fontId="18" fillId="3" borderId="42" xfId="0" applyFont="1" applyFill="1" applyBorder="1" applyAlignment="1">
      <alignment horizontal="left" vertical="top"/>
    </xf>
    <xf numFmtId="0" fontId="18" fillId="0" borderId="136" xfId="0" applyFont="1" applyBorder="1" applyAlignment="1">
      <alignment horizontal="left" vertical="top" wrapText="1"/>
    </xf>
    <xf numFmtId="0" fontId="18" fillId="3" borderId="136" xfId="0" applyFont="1" applyFill="1" applyBorder="1" applyAlignment="1">
      <alignment horizontal="left" vertical="top"/>
    </xf>
    <xf numFmtId="0" fontId="25" fillId="0" borderId="44" xfId="0" applyFont="1" applyBorder="1" applyAlignment="1">
      <alignment horizontal="left"/>
    </xf>
    <xf numFmtId="0" fontId="25" fillId="0" borderId="46" xfId="0" applyFont="1" applyBorder="1" applyAlignment="1">
      <alignment horizontal="left"/>
    </xf>
    <xf numFmtId="0" fontId="25" fillId="3" borderId="46" xfId="0" applyFont="1" applyFill="1" applyBorder="1" applyAlignment="1">
      <alignment horizontal="left"/>
    </xf>
    <xf numFmtId="0" fontId="34" fillId="3" borderId="87" xfId="1" applyFont="1" applyFill="1" applyBorder="1" applyAlignment="1">
      <alignment horizontal="left" vertical="top" wrapText="1"/>
    </xf>
    <xf numFmtId="166" fontId="34" fillId="3" borderId="87" xfId="1" applyNumberFormat="1" applyFont="1" applyFill="1" applyBorder="1" applyAlignment="1">
      <alignment horizontal="left" vertical="top"/>
    </xf>
    <xf numFmtId="0" fontId="34" fillId="3" borderId="44" xfId="0" applyFont="1" applyFill="1" applyBorder="1" applyAlignment="1">
      <alignment horizontal="left" vertical="top" wrapText="1"/>
    </xf>
    <xf numFmtId="0" fontId="47" fillId="3" borderId="8" xfId="1" applyFont="1" applyFill="1" applyBorder="1" applyAlignment="1">
      <alignment horizontal="left" vertical="top"/>
    </xf>
    <xf numFmtId="166" fontId="18" fillId="3" borderId="152" xfId="1" applyNumberFormat="1" applyFont="1" applyFill="1" applyBorder="1" applyAlignment="1">
      <alignment horizontal="left" vertical="top"/>
    </xf>
    <xf numFmtId="0" fontId="34" fillId="3" borderId="8" xfId="1" applyFont="1" applyFill="1" applyBorder="1" applyAlignment="1">
      <alignment horizontal="left" vertical="top"/>
    </xf>
    <xf numFmtId="0" fontId="20" fillId="3" borderId="70" xfId="0" applyFont="1" applyFill="1" applyBorder="1" applyAlignment="1">
      <alignment horizontal="left" vertical="top" wrapText="1"/>
    </xf>
    <xf numFmtId="0" fontId="57" fillId="0" borderId="172" xfId="0" applyFont="1" applyBorder="1" applyAlignment="1">
      <alignment horizontal="left" vertical="top"/>
    </xf>
    <xf numFmtId="0" fontId="34" fillId="3" borderId="172" xfId="1" applyFont="1" applyFill="1" applyBorder="1" applyAlignment="1">
      <alignment horizontal="left" vertical="top" wrapText="1"/>
    </xf>
    <xf numFmtId="166" fontId="34" fillId="3" borderId="172" xfId="1" applyNumberFormat="1" applyFont="1" applyFill="1" applyBorder="1" applyAlignment="1">
      <alignment horizontal="left" vertical="top"/>
    </xf>
    <xf numFmtId="0" fontId="47" fillId="0" borderId="81" xfId="1" applyFont="1" applyBorder="1" applyAlignment="1">
      <alignment horizontal="left" vertical="top" wrapText="1"/>
    </xf>
    <xf numFmtId="166" fontId="47" fillId="3" borderId="87" xfId="1" applyNumberFormat="1" applyFont="1" applyFill="1" applyBorder="1" applyAlignment="1">
      <alignment horizontal="left" vertical="top"/>
    </xf>
    <xf numFmtId="0" fontId="47" fillId="0" borderId="80" xfId="1" applyFont="1" applyBorder="1" applyAlignment="1">
      <alignment horizontal="left" vertical="top" wrapText="1"/>
    </xf>
    <xf numFmtId="166" fontId="47" fillId="3" borderId="79" xfId="1" applyNumberFormat="1" applyFont="1" applyFill="1" applyBorder="1" applyAlignment="1">
      <alignment horizontal="left" vertical="top"/>
    </xf>
    <xf numFmtId="0" fontId="33" fillId="3" borderId="166" xfId="0" applyFont="1" applyFill="1" applyBorder="1" applyAlignment="1">
      <alignment horizontal="left" vertical="top" wrapText="1"/>
    </xf>
    <xf numFmtId="0" fontId="47" fillId="0" borderId="70" xfId="1" applyFont="1" applyBorder="1" applyAlignment="1">
      <alignment horizontal="left" vertical="top" wrapText="1"/>
    </xf>
    <xf numFmtId="49" fontId="25" fillId="0" borderId="71" xfId="1" applyNumberFormat="1" applyFont="1" applyBorder="1" applyAlignment="1">
      <alignment horizontal="left" vertical="top" wrapText="1"/>
    </xf>
    <xf numFmtId="0" fontId="25" fillId="3" borderId="68" xfId="1" applyFont="1" applyFill="1" applyBorder="1" applyAlignment="1">
      <alignment horizontal="left" vertical="top" wrapText="1"/>
    </xf>
    <xf numFmtId="0" fontId="47" fillId="3" borderId="153" xfId="1" applyFont="1" applyFill="1" applyBorder="1" applyAlignment="1">
      <alignment horizontal="left" vertical="top" wrapText="1"/>
    </xf>
    <xf numFmtId="166" fontId="47" fillId="3" borderId="68" xfId="1" applyNumberFormat="1" applyFont="1" applyFill="1" applyBorder="1" applyAlignment="1">
      <alignment horizontal="left" vertical="top"/>
    </xf>
    <xf numFmtId="0" fontId="25" fillId="0" borderId="68" xfId="1" applyFont="1" applyBorder="1" applyAlignment="1">
      <alignment horizontal="left" vertical="top" wrapText="1"/>
    </xf>
    <xf numFmtId="0" fontId="47" fillId="0" borderId="68" xfId="1" applyFont="1" applyBorder="1" applyAlignment="1">
      <alignment horizontal="left" vertical="top"/>
    </xf>
    <xf numFmtId="0" fontId="47" fillId="3" borderId="68" xfId="1" applyFont="1" applyFill="1" applyBorder="1" applyAlignment="1">
      <alignment horizontal="left" vertical="top"/>
    </xf>
    <xf numFmtId="166" fontId="47" fillId="0" borderId="68" xfId="1" applyNumberFormat="1" applyFont="1" applyBorder="1" applyAlignment="1">
      <alignment horizontal="left" vertical="top"/>
    </xf>
    <xf numFmtId="0" fontId="47" fillId="0" borderId="69" xfId="1" applyFont="1" applyBorder="1" applyAlignment="1">
      <alignment horizontal="left" vertical="top"/>
    </xf>
    <xf numFmtId="166" fontId="25" fillId="0" borderId="68" xfId="1" applyNumberFormat="1" applyFont="1" applyBorder="1" applyAlignment="1">
      <alignment horizontal="left" vertical="top"/>
    </xf>
    <xf numFmtId="0" fontId="25" fillId="0" borderId="68" xfId="1" applyFont="1" applyBorder="1" applyAlignment="1">
      <alignment horizontal="left" vertical="top"/>
    </xf>
    <xf numFmtId="0" fontId="22" fillId="3" borderId="29" xfId="0" applyFont="1" applyFill="1" applyBorder="1" applyAlignment="1">
      <alignment horizontal="left" vertical="top" wrapText="1"/>
    </xf>
    <xf numFmtId="0" fontId="18" fillId="0" borderId="114" xfId="8" applyFont="1" applyBorder="1" applyAlignment="1">
      <alignment horizontal="left" vertical="top" wrapText="1"/>
    </xf>
    <xf numFmtId="0" fontId="18" fillId="0" borderId="114" xfId="8" applyFont="1" applyBorder="1" applyAlignment="1">
      <alignment horizontal="left" vertical="top"/>
    </xf>
    <xf numFmtId="0" fontId="18" fillId="0" borderId="71" xfId="8" applyFont="1" applyBorder="1" applyAlignment="1">
      <alignment horizontal="left" vertical="top" wrapText="1"/>
    </xf>
    <xf numFmtId="3" fontId="18" fillId="3" borderId="71" xfId="8" applyNumberFormat="1" applyFont="1" applyFill="1" applyBorder="1" applyAlignment="1">
      <alignment vertical="top" wrapText="1"/>
    </xf>
    <xf numFmtId="0" fontId="18" fillId="3" borderId="36" xfId="0" applyFont="1" applyFill="1" applyBorder="1" applyAlignment="1">
      <alignment horizontal="left" vertical="top" wrapText="1"/>
    </xf>
    <xf numFmtId="0" fontId="18" fillId="3" borderId="0" xfId="8" applyFont="1" applyFill="1" applyAlignment="1">
      <alignment horizontal="left" vertical="top" wrapText="1"/>
    </xf>
    <xf numFmtId="0" fontId="18" fillId="3" borderId="93" xfId="8" applyFont="1" applyFill="1" applyBorder="1" applyAlignment="1">
      <alignment horizontal="left" vertical="top" wrapText="1"/>
    </xf>
    <xf numFmtId="0" fontId="18" fillId="3" borderId="93" xfId="8" applyFont="1" applyFill="1" applyBorder="1" applyAlignment="1">
      <alignment horizontal="left" vertical="top"/>
    </xf>
    <xf numFmtId="0" fontId="18" fillId="3" borderId="94" xfId="8" applyFont="1" applyFill="1" applyBorder="1" applyAlignment="1">
      <alignment horizontal="left" vertical="top" wrapText="1"/>
    </xf>
    <xf numFmtId="0" fontId="18" fillId="3" borderId="46" xfId="8" applyFont="1" applyFill="1" applyBorder="1" applyAlignment="1">
      <alignment horizontal="left" vertical="top"/>
    </xf>
    <xf numFmtId="0" fontId="58" fillId="0" borderId="0" xfId="0" applyFont="1"/>
    <xf numFmtId="49" fontId="18" fillId="5" borderId="73" xfId="1" applyNumberFormat="1" applyFont="1" applyFill="1" applyBorder="1" applyAlignment="1">
      <alignment horizontal="left" vertical="top" wrapText="1"/>
    </xf>
    <xf numFmtId="49" fontId="59" fillId="8" borderId="137" xfId="1" applyNumberFormat="1" applyFont="1" applyFill="1" applyBorder="1" applyAlignment="1">
      <alignment vertical="top"/>
    </xf>
    <xf numFmtId="0" fontId="18" fillId="3" borderId="30" xfId="1" applyFont="1" applyFill="1" applyBorder="1" applyAlignment="1">
      <alignment vertical="top" wrapText="1"/>
    </xf>
    <xf numFmtId="0" fontId="18" fillId="3" borderId="99" xfId="1" applyFont="1" applyFill="1" applyBorder="1" applyAlignment="1">
      <alignment vertical="top" wrapText="1"/>
    </xf>
    <xf numFmtId="49" fontId="18" fillId="5" borderId="147" xfId="1" applyNumberFormat="1" applyFont="1" applyFill="1" applyBorder="1" applyAlignment="1">
      <alignment horizontal="left" vertical="top" wrapText="1"/>
    </xf>
    <xf numFmtId="0" fontId="18" fillId="3" borderId="147" xfId="1" applyFont="1" applyFill="1" applyBorder="1" applyAlignment="1">
      <alignment horizontal="left" vertical="top" wrapText="1"/>
    </xf>
    <xf numFmtId="49" fontId="20" fillId="3" borderId="190" xfId="8" applyNumberFormat="1" applyFont="1" applyFill="1" applyBorder="1" applyAlignment="1">
      <alignment horizontal="left" vertical="top" wrapText="1"/>
    </xf>
    <xf numFmtId="3" fontId="18" fillId="3" borderId="19" xfId="8" applyNumberFormat="1" applyFont="1" applyFill="1" applyBorder="1" applyAlignment="1">
      <alignment horizontal="left" vertical="top"/>
    </xf>
    <xf numFmtId="0" fontId="22" fillId="0" borderId="114" xfId="0" applyFont="1" applyBorder="1" applyAlignment="1">
      <alignment horizontal="left" vertical="top" wrapText="1"/>
    </xf>
    <xf numFmtId="0" fontId="18" fillId="3" borderId="78" xfId="0" applyFont="1" applyFill="1" applyBorder="1" applyAlignment="1">
      <alignment horizontal="left" vertical="top" wrapText="1"/>
    </xf>
    <xf numFmtId="0" fontId="20" fillId="2" borderId="26" xfId="1" applyFont="1" applyFill="1" applyBorder="1"/>
    <xf numFmtId="0" fontId="20" fillId="2" borderId="27" xfId="1" applyFont="1" applyFill="1" applyBorder="1"/>
    <xf numFmtId="0" fontId="20" fillId="2" borderId="49" xfId="1" applyFont="1" applyFill="1" applyBorder="1"/>
    <xf numFmtId="0" fontId="18" fillId="0" borderId="78" xfId="0" applyFont="1" applyBorder="1" applyAlignment="1">
      <alignment horizontal="left" vertical="top"/>
    </xf>
    <xf numFmtId="0" fontId="41" fillId="0" borderId="71" xfId="0" applyFont="1" applyBorder="1" applyAlignment="1">
      <alignment horizontal="left" vertical="top"/>
    </xf>
    <xf numFmtId="0" fontId="42" fillId="0" borderId="79" xfId="0" applyFont="1" applyBorder="1" applyAlignment="1">
      <alignment horizontal="left" vertical="top"/>
    </xf>
    <xf numFmtId="0" fontId="18" fillId="0" borderId="41" xfId="8" applyFont="1" applyBorder="1" applyAlignment="1">
      <alignment horizontal="left" vertical="top" wrapText="1"/>
    </xf>
    <xf numFmtId="2" fontId="18" fillId="0" borderId="41" xfId="8" applyNumberFormat="1" applyFont="1" applyBorder="1" applyAlignment="1">
      <alignment horizontal="left" vertical="top"/>
    </xf>
    <xf numFmtId="0" fontId="18" fillId="3" borderId="89" xfId="0" applyFont="1" applyFill="1" applyBorder="1" applyAlignment="1">
      <alignment horizontal="left" vertical="top" wrapText="1"/>
    </xf>
    <xf numFmtId="0" fontId="18" fillId="0" borderId="87" xfId="0" applyFont="1" applyBorder="1" applyAlignment="1">
      <alignment horizontal="left" vertical="top"/>
    </xf>
    <xf numFmtId="165" fontId="56" fillId="3" borderId="29" xfId="0" applyNumberFormat="1" applyFont="1" applyFill="1" applyBorder="1" applyAlignment="1">
      <alignment horizontal="left" vertical="top"/>
    </xf>
    <xf numFmtId="49" fontId="18" fillId="0" borderId="19" xfId="1" applyNumberFormat="1" applyFont="1" applyBorder="1" applyAlignment="1">
      <alignment horizontal="left" vertical="top" wrapText="1"/>
    </xf>
    <xf numFmtId="0" fontId="34" fillId="3" borderId="28" xfId="1" applyFont="1" applyFill="1" applyBorder="1" applyAlignment="1">
      <alignment horizontal="left" vertical="top" wrapText="1"/>
    </xf>
    <xf numFmtId="0" fontId="42" fillId="0" borderId="73" xfId="0" applyFont="1" applyBorder="1" applyAlignment="1">
      <alignment horizontal="left" vertical="top"/>
    </xf>
    <xf numFmtId="49" fontId="34" fillId="3" borderId="74" xfId="1" applyNumberFormat="1" applyFont="1" applyFill="1" applyBorder="1" applyAlignment="1">
      <alignment horizontal="left" vertical="top" wrapText="1"/>
    </xf>
    <xf numFmtId="0" fontId="34" fillId="3" borderId="74" xfId="1" applyFont="1" applyFill="1" applyBorder="1" applyAlignment="1">
      <alignment horizontal="left" vertical="top" wrapText="1"/>
    </xf>
    <xf numFmtId="0" fontId="34" fillId="3" borderId="86" xfId="1" applyFont="1" applyFill="1" applyBorder="1" applyAlignment="1">
      <alignment horizontal="left" vertical="top" wrapText="1"/>
    </xf>
    <xf numFmtId="166" fontId="18" fillId="0" borderId="29" xfId="0" applyNumberFormat="1" applyFont="1" applyBorder="1" applyAlignment="1">
      <alignment horizontal="left" vertical="top"/>
    </xf>
    <xf numFmtId="0" fontId="22" fillId="0" borderId="8" xfId="0" applyFont="1" applyBorder="1" applyAlignment="1">
      <alignment horizontal="left" vertical="top" wrapText="1"/>
    </xf>
    <xf numFmtId="0" fontId="62" fillId="0" borderId="0" xfId="1" applyFont="1" applyAlignment="1">
      <alignment vertical="top"/>
    </xf>
    <xf numFmtId="0" fontId="62" fillId="0" borderId="0" xfId="1" applyFont="1" applyAlignment="1">
      <alignment horizontal="center" vertical="center"/>
    </xf>
    <xf numFmtId="166" fontId="62" fillId="3" borderId="0" xfId="1" applyNumberFormat="1" applyFont="1" applyFill="1" applyAlignment="1">
      <alignment vertical="center"/>
    </xf>
    <xf numFmtId="0" fontId="56" fillId="0" borderId="0" xfId="1" applyFont="1" applyAlignment="1">
      <alignment vertical="top" wrapText="1"/>
    </xf>
    <xf numFmtId="0" fontId="18" fillId="0" borderId="21" xfId="1" applyFont="1" applyBorder="1" applyAlignment="1">
      <alignment horizontal="left" wrapText="1"/>
    </xf>
    <xf numFmtId="0" fontId="18" fillId="0" borderId="13" xfId="1" applyFont="1" applyBorder="1" applyAlignment="1">
      <alignment horizontal="left" wrapText="1"/>
    </xf>
    <xf numFmtId="0" fontId="18" fillId="0" borderId="14" xfId="1" applyFont="1" applyBorder="1" applyAlignment="1">
      <alignment horizontal="left" wrapText="1"/>
    </xf>
    <xf numFmtId="0" fontId="18" fillId="5" borderId="21" xfId="1" applyFont="1" applyFill="1" applyBorder="1" applyAlignment="1">
      <alignment horizontal="left" vertical="top" wrapText="1"/>
    </xf>
    <xf numFmtId="0" fontId="18" fillId="5" borderId="13" xfId="1" applyFont="1" applyFill="1" applyBorder="1" applyAlignment="1">
      <alignment horizontal="left" vertical="top" wrapText="1"/>
    </xf>
    <xf numFmtId="0" fontId="18" fillId="5" borderId="14" xfId="1" applyFont="1" applyFill="1" applyBorder="1" applyAlignment="1">
      <alignment horizontal="left" vertical="top" wrapText="1"/>
    </xf>
    <xf numFmtId="0" fontId="20" fillId="0" borderId="21" xfId="1" applyFont="1" applyBorder="1" applyAlignment="1">
      <alignment horizontal="left" vertical="top" wrapText="1"/>
    </xf>
    <xf numFmtId="0" fontId="20" fillId="0" borderId="13" xfId="1" applyFont="1" applyBorder="1" applyAlignment="1">
      <alignment horizontal="left" vertical="top" wrapText="1"/>
    </xf>
    <xf numFmtId="0" fontId="20" fillId="0" borderId="14" xfId="1" applyFont="1" applyBorder="1" applyAlignment="1">
      <alignment horizontal="left" vertical="top" wrapText="1"/>
    </xf>
    <xf numFmtId="3" fontId="22" fillId="3" borderId="73" xfId="1" applyNumberFormat="1" applyFont="1" applyFill="1" applyBorder="1" applyAlignment="1">
      <alignment horizontal="left" vertical="top" wrapText="1"/>
    </xf>
    <xf numFmtId="3" fontId="22" fillId="3" borderId="100" xfId="1" applyNumberFormat="1" applyFont="1" applyFill="1" applyBorder="1" applyAlignment="1">
      <alignment horizontal="left" vertical="top" wrapText="1"/>
    </xf>
    <xf numFmtId="49" fontId="20" fillId="0" borderId="71" xfId="1" applyNumberFormat="1" applyFont="1" applyBorder="1" applyAlignment="1">
      <alignment horizontal="left" vertical="top"/>
    </xf>
    <xf numFmtId="0" fontId="22" fillId="3" borderId="8" xfId="1" applyFont="1" applyFill="1" applyBorder="1" applyAlignment="1">
      <alignment horizontal="left" vertical="top" wrapText="1"/>
    </xf>
    <xf numFmtId="0" fontId="22" fillId="3" borderId="71" xfId="1" applyFont="1" applyFill="1" applyBorder="1" applyAlignment="1">
      <alignment horizontal="left" vertical="top" wrapText="1"/>
    </xf>
    <xf numFmtId="166" fontId="18" fillId="3" borderId="71" xfId="0" applyNumberFormat="1" applyFont="1" applyFill="1" applyBorder="1" applyAlignment="1">
      <alignment horizontal="left" vertical="top" wrapText="1"/>
    </xf>
    <xf numFmtId="49" fontId="42" fillId="0" borderId="19" xfId="1" applyNumberFormat="1" applyFont="1" applyBorder="1" applyAlignment="1">
      <alignment horizontal="left" vertical="top"/>
    </xf>
    <xf numFmtId="49" fontId="39" fillId="0" borderId="8" xfId="1" applyNumberFormat="1" applyFont="1" applyBorder="1" applyAlignment="1">
      <alignment horizontal="left" vertical="top"/>
    </xf>
    <xf numFmtId="49" fontId="39" fillId="0" borderId="33" xfId="1" applyNumberFormat="1" applyFont="1" applyBorder="1" applyAlignment="1">
      <alignment horizontal="left" vertical="top"/>
    </xf>
    <xf numFmtId="0" fontId="20" fillId="6" borderId="21" xfId="1" applyFont="1" applyFill="1" applyBorder="1" applyAlignment="1">
      <alignment horizontal="right" vertical="top" wrapText="1"/>
    </xf>
    <xf numFmtId="0" fontId="20" fillId="6" borderId="13" xfId="1" applyFont="1" applyFill="1" applyBorder="1" applyAlignment="1">
      <alignment horizontal="right" vertical="top" wrapText="1"/>
    </xf>
    <xf numFmtId="0" fontId="20" fillId="6" borderId="14" xfId="1" applyFont="1" applyFill="1" applyBorder="1" applyAlignment="1">
      <alignment horizontal="right" vertical="top" wrapText="1"/>
    </xf>
    <xf numFmtId="0" fontId="18" fillId="10" borderId="40" xfId="1" applyFont="1" applyFill="1" applyBorder="1" applyAlignment="1">
      <alignment horizontal="center" vertical="top"/>
    </xf>
    <xf numFmtId="0" fontId="18" fillId="10" borderId="37" xfId="1" applyFont="1" applyFill="1" applyBorder="1" applyAlignment="1">
      <alignment horizontal="center" vertical="top"/>
    </xf>
    <xf numFmtId="0" fontId="18" fillId="10" borderId="38" xfId="1" applyFont="1" applyFill="1" applyBorder="1" applyAlignment="1">
      <alignment horizontal="center" vertical="top"/>
    </xf>
    <xf numFmtId="0" fontId="18" fillId="7" borderId="40" xfId="1" applyFont="1" applyFill="1" applyBorder="1" applyAlignment="1">
      <alignment horizontal="center" vertical="top"/>
    </xf>
    <xf numFmtId="0" fontId="18" fillId="7" borderId="37" xfId="1" applyFont="1" applyFill="1" applyBorder="1" applyAlignment="1">
      <alignment horizontal="center" vertical="top"/>
    </xf>
    <xf numFmtId="0" fontId="18" fillId="7" borderId="38" xfId="1" applyFont="1" applyFill="1" applyBorder="1" applyAlignment="1">
      <alignment horizontal="center" vertical="top"/>
    </xf>
    <xf numFmtId="0" fontId="18" fillId="6" borderId="40" xfId="1" applyFont="1" applyFill="1" applyBorder="1" applyAlignment="1">
      <alignment horizontal="center" vertical="top"/>
    </xf>
    <xf numFmtId="0" fontId="18" fillId="6" borderId="37" xfId="1" applyFont="1" applyFill="1" applyBorder="1" applyAlignment="1">
      <alignment horizontal="center" vertical="top"/>
    </xf>
    <xf numFmtId="0" fontId="18" fillId="6" borderId="38" xfId="1" applyFont="1" applyFill="1" applyBorder="1" applyAlignment="1">
      <alignment horizontal="center" vertical="top"/>
    </xf>
    <xf numFmtId="3" fontId="22" fillId="3" borderId="74" xfId="1" applyNumberFormat="1" applyFont="1" applyFill="1" applyBorder="1" applyAlignment="1">
      <alignment horizontal="left" vertical="top" wrapText="1"/>
    </xf>
    <xf numFmtId="3" fontId="22" fillId="3" borderId="72" xfId="1" applyNumberFormat="1" applyFont="1" applyFill="1" applyBorder="1" applyAlignment="1">
      <alignment horizontal="left" vertical="top" wrapText="1"/>
    </xf>
    <xf numFmtId="0" fontId="18" fillId="0" borderId="26" xfId="1" applyFont="1" applyBorder="1" applyAlignment="1">
      <alignment vertical="center" textRotation="90"/>
    </xf>
    <xf numFmtId="0" fontId="18" fillId="0" borderId="0" xfId="1" applyFont="1" applyAlignment="1">
      <alignment vertical="center" textRotation="90"/>
    </xf>
    <xf numFmtId="0" fontId="18" fillId="0" borderId="1" xfId="1" applyFont="1" applyBorder="1" applyAlignment="1">
      <alignment vertical="center" textRotation="90"/>
    </xf>
    <xf numFmtId="0" fontId="18" fillId="0" borderId="3" xfId="1" applyFont="1" applyBorder="1" applyAlignment="1">
      <alignment horizontal="center" vertical="center" textRotation="90" shrinkToFit="1"/>
    </xf>
    <xf numFmtId="0" fontId="18" fillId="0" borderId="8" xfId="1" applyFont="1" applyBorder="1" applyAlignment="1">
      <alignment horizontal="center" vertical="center" textRotation="90" shrinkToFit="1"/>
    </xf>
    <xf numFmtId="0" fontId="18" fillId="0" borderId="17" xfId="1" applyFont="1" applyBorder="1" applyAlignment="1">
      <alignment horizontal="center" vertical="center" textRotation="90" shrinkToFit="1"/>
    </xf>
    <xf numFmtId="0" fontId="18" fillId="0" borderId="3"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17" xfId="1" applyFont="1" applyBorder="1" applyAlignment="1">
      <alignment horizontal="center" vertical="center" shrinkToFit="1"/>
    </xf>
    <xf numFmtId="0" fontId="19" fillId="0" borderId="49" xfId="1" applyFont="1" applyBorder="1" applyAlignment="1">
      <alignment horizontal="center" vertical="top" wrapText="1"/>
    </xf>
    <xf numFmtId="0" fontId="19" fillId="0" borderId="0" xfId="1" applyFont="1" applyAlignment="1">
      <alignment horizontal="center" vertical="top" wrapText="1"/>
    </xf>
    <xf numFmtId="0" fontId="19" fillId="0" borderId="30" xfId="1" applyFont="1" applyBorder="1" applyAlignment="1">
      <alignment horizontal="center" vertical="top" wrapText="1"/>
    </xf>
    <xf numFmtId="0" fontId="17" fillId="0" borderId="49" xfId="1" applyFont="1" applyBorder="1" applyAlignment="1">
      <alignment horizontal="center" vertical="top"/>
    </xf>
    <xf numFmtId="0" fontId="17" fillId="0" borderId="0" xfId="1" applyFont="1" applyAlignment="1">
      <alignment horizontal="center" vertical="top"/>
    </xf>
    <xf numFmtId="0" fontId="17" fillId="0" borderId="30" xfId="1" applyFont="1" applyBorder="1" applyAlignment="1">
      <alignment horizontal="center" vertical="top"/>
    </xf>
    <xf numFmtId="0" fontId="18" fillId="0" borderId="49" xfId="1" applyFont="1" applyBorder="1" applyAlignment="1">
      <alignment horizontal="center" vertical="top"/>
    </xf>
    <xf numFmtId="0" fontId="18" fillId="0" borderId="0" xfId="1" applyFont="1" applyAlignment="1">
      <alignment horizontal="center" vertical="top"/>
    </xf>
    <xf numFmtId="0" fontId="18" fillId="0" borderId="30" xfId="1" applyFont="1" applyBorder="1" applyAlignment="1">
      <alignment horizontal="center" vertical="top"/>
    </xf>
    <xf numFmtId="0" fontId="18" fillId="0" borderId="2" xfId="1" applyFont="1" applyBorder="1" applyAlignment="1">
      <alignment horizontal="center" vertical="center" textRotation="90"/>
    </xf>
    <xf numFmtId="0" fontId="18" fillId="0" borderId="7" xfId="1" applyFont="1" applyBorder="1" applyAlignment="1">
      <alignment horizontal="center" vertical="center" textRotation="90"/>
    </xf>
    <xf numFmtId="0" fontId="18" fillId="0" borderId="16" xfId="1" applyFont="1" applyBorder="1" applyAlignment="1">
      <alignment horizontal="center" vertical="center" textRotation="90"/>
    </xf>
    <xf numFmtId="166" fontId="18" fillId="0" borderId="3" xfId="1" applyNumberFormat="1" applyFont="1" applyBorder="1" applyAlignment="1">
      <alignment horizontal="center" vertical="center" textRotation="90" wrapText="1" shrinkToFit="1"/>
    </xf>
    <xf numFmtId="166" fontId="18" fillId="0" borderId="8" xfId="1" applyNumberFormat="1" applyFont="1" applyBorder="1" applyAlignment="1">
      <alignment horizontal="center" vertical="center" textRotation="90" wrapText="1" shrinkToFit="1"/>
    </xf>
    <xf numFmtId="166" fontId="18" fillId="0" borderId="17" xfId="1" applyNumberFormat="1" applyFont="1" applyBorder="1" applyAlignment="1">
      <alignment horizontal="center" vertical="center" textRotation="90" wrapText="1" shrinkToFit="1"/>
    </xf>
    <xf numFmtId="0" fontId="18" fillId="0" borderId="19" xfId="1" applyFont="1" applyBorder="1" applyAlignment="1">
      <alignment horizontal="center" vertical="center" textRotation="90"/>
    </xf>
    <xf numFmtId="0" fontId="18" fillId="0" borderId="17" xfId="1" applyFont="1" applyBorder="1" applyAlignment="1">
      <alignment horizontal="center" vertical="center" textRotation="90"/>
    </xf>
    <xf numFmtId="0" fontId="18" fillId="0" borderId="26" xfId="1" applyFont="1" applyBorder="1" applyAlignment="1">
      <alignment horizontal="center" vertical="center" textRotation="90" wrapText="1" shrinkToFit="1"/>
    </xf>
    <xf numFmtId="0" fontId="18" fillId="0" borderId="0" xfId="1" applyFont="1" applyAlignment="1">
      <alignment horizontal="center" vertical="center" textRotation="90" wrapText="1" shrinkToFit="1"/>
    </xf>
    <xf numFmtId="0" fontId="18" fillId="0" borderId="1" xfId="1" applyFont="1" applyBorder="1" applyAlignment="1">
      <alignment horizontal="center" vertical="center" textRotation="90" wrapText="1" shrinkToFit="1"/>
    </xf>
    <xf numFmtId="0" fontId="18" fillId="0" borderId="41" xfId="1" applyFont="1" applyBorder="1" applyAlignment="1">
      <alignment horizontal="center" vertical="center" wrapText="1"/>
    </xf>
    <xf numFmtId="0" fontId="18" fillId="0" borderId="56" xfId="1" applyFont="1" applyBorder="1" applyAlignment="1">
      <alignment horizontal="center" vertical="center" wrapText="1"/>
    </xf>
    <xf numFmtId="0" fontId="18" fillId="0" borderId="25" xfId="1" applyFont="1" applyBorder="1" applyAlignment="1">
      <alignment horizontal="center" vertical="center" wrapText="1"/>
    </xf>
    <xf numFmtId="0" fontId="18" fillId="0" borderId="27" xfId="1" applyFont="1" applyBorder="1" applyAlignment="1">
      <alignment horizontal="center" vertical="center" wrapText="1"/>
    </xf>
    <xf numFmtId="0" fontId="18" fillId="0" borderId="28" xfId="1" applyFont="1" applyBorder="1" applyAlignment="1">
      <alignment horizontal="center" vertical="center" wrapText="1"/>
    </xf>
    <xf numFmtId="0" fontId="18" fillId="0" borderId="30" xfId="1" applyFont="1" applyBorder="1" applyAlignment="1">
      <alignment horizontal="center" vertical="center" wrapText="1"/>
    </xf>
    <xf numFmtId="0" fontId="29" fillId="0" borderId="0" xfId="0" applyFont="1" applyAlignment="1">
      <alignment horizontal="left" vertical="top" wrapText="1"/>
    </xf>
    <xf numFmtId="49" fontId="20" fillId="8" borderId="36" xfId="1" applyNumberFormat="1" applyFont="1" applyFill="1" applyBorder="1" applyAlignment="1">
      <alignment horizontal="right" vertical="top"/>
    </xf>
    <xf numFmtId="0" fontId="20" fillId="6" borderId="49" xfId="1" applyFont="1" applyFill="1" applyBorder="1" applyAlignment="1">
      <alignment horizontal="left" vertical="top" wrapText="1"/>
    </xf>
    <xf numFmtId="0" fontId="20" fillId="6" borderId="0" xfId="1" applyFont="1" applyFill="1" applyAlignment="1">
      <alignment horizontal="left" vertical="top" wrapText="1"/>
    </xf>
    <xf numFmtId="0" fontId="20" fillId="6" borderId="30" xfId="1" applyFont="1" applyFill="1" applyBorder="1" applyAlignment="1">
      <alignment horizontal="left" vertical="top" wrapText="1"/>
    </xf>
    <xf numFmtId="49" fontId="20" fillId="7" borderId="35" xfId="1" applyNumberFormat="1" applyFont="1" applyFill="1" applyBorder="1" applyAlignment="1">
      <alignment horizontal="left" vertical="top" wrapText="1"/>
    </xf>
    <xf numFmtId="49" fontId="20" fillId="7" borderId="26" xfId="1" applyNumberFormat="1" applyFont="1" applyFill="1" applyBorder="1" applyAlignment="1">
      <alignment horizontal="left" vertical="top" wrapText="1"/>
    </xf>
    <xf numFmtId="49" fontId="20" fillId="7" borderId="27" xfId="1" applyNumberFormat="1" applyFont="1" applyFill="1" applyBorder="1" applyAlignment="1">
      <alignment horizontal="left" vertical="top" wrapText="1"/>
    </xf>
    <xf numFmtId="0" fontId="20" fillId="10" borderId="35" xfId="1" applyFont="1" applyFill="1" applyBorder="1" applyAlignment="1">
      <alignment horizontal="left" vertical="top"/>
    </xf>
    <xf numFmtId="0" fontId="20" fillId="10" borderId="26" xfId="1" applyFont="1" applyFill="1" applyBorder="1" applyAlignment="1">
      <alignment horizontal="left" vertical="top"/>
    </xf>
    <xf numFmtId="0" fontId="20" fillId="10" borderId="27" xfId="1" applyFont="1" applyFill="1" applyBorder="1" applyAlignment="1">
      <alignment horizontal="left" vertical="top"/>
    </xf>
    <xf numFmtId="49" fontId="20" fillId="8" borderId="35" xfId="1" applyNumberFormat="1" applyFont="1" applyFill="1" applyBorder="1" applyAlignment="1">
      <alignment horizontal="left" vertical="top"/>
    </xf>
    <xf numFmtId="49" fontId="20" fillId="8" borderId="26" xfId="1" applyNumberFormat="1" applyFont="1" applyFill="1" applyBorder="1" applyAlignment="1">
      <alignment horizontal="left" vertical="top"/>
    </xf>
    <xf numFmtId="49" fontId="20" fillId="8" borderId="27" xfId="1" applyNumberFormat="1" applyFont="1" applyFill="1" applyBorder="1" applyAlignment="1">
      <alignment horizontal="left" vertical="top"/>
    </xf>
    <xf numFmtId="0" fontId="17" fillId="0" borderId="35" xfId="1" applyFont="1" applyBorder="1" applyAlignment="1">
      <alignment horizontal="center" vertical="top" wrapText="1"/>
    </xf>
    <xf numFmtId="0" fontId="17" fillId="0" borderId="26" xfId="1" applyFont="1" applyBorder="1" applyAlignment="1">
      <alignment horizontal="center" vertical="top" wrapText="1"/>
    </xf>
    <xf numFmtId="0" fontId="17" fillId="0" borderId="27" xfId="1" applyFont="1" applyBorder="1" applyAlignment="1">
      <alignment horizontal="center" vertical="top" wrapText="1"/>
    </xf>
    <xf numFmtId="0" fontId="22" fillId="3" borderId="73" xfId="1" applyFont="1" applyFill="1" applyBorder="1" applyAlignment="1">
      <alignment horizontal="left" vertical="top" wrapText="1"/>
    </xf>
    <xf numFmtId="0" fontId="18" fillId="0" borderId="144" xfId="1" applyFont="1" applyBorder="1" applyAlignment="1">
      <alignment horizontal="left" vertical="top" wrapText="1"/>
    </xf>
    <xf numFmtId="0" fontId="18" fillId="0" borderId="30" xfId="1" applyFont="1" applyBorder="1" applyAlignment="1">
      <alignment horizontal="left" vertical="top" wrapText="1"/>
    </xf>
    <xf numFmtId="0" fontId="22" fillId="3" borderId="41" xfId="1" applyFont="1" applyFill="1" applyBorder="1" applyAlignment="1">
      <alignment horizontal="left" vertical="top" wrapText="1"/>
    </xf>
    <xf numFmtId="0" fontId="22" fillId="3" borderId="42" xfId="1" applyFont="1" applyFill="1" applyBorder="1" applyAlignment="1">
      <alignment horizontal="left" vertical="top" wrapText="1"/>
    </xf>
    <xf numFmtId="0" fontId="22" fillId="3" borderId="46" xfId="1" applyFont="1" applyFill="1" applyBorder="1" applyAlignment="1">
      <alignment horizontal="left" vertical="top" wrapText="1"/>
    </xf>
    <xf numFmtId="0" fontId="18" fillId="0" borderId="61" xfId="1" applyFont="1" applyBorder="1" applyAlignment="1">
      <alignment horizontal="left" vertical="top" wrapText="1"/>
    </xf>
    <xf numFmtId="0" fontId="18" fillId="0" borderId="9" xfId="1" applyFont="1" applyBorder="1" applyAlignment="1">
      <alignment horizontal="left" vertical="top" wrapText="1"/>
    </xf>
    <xf numFmtId="0" fontId="22" fillId="3" borderId="79" xfId="1" applyFont="1" applyFill="1" applyBorder="1" applyAlignment="1">
      <alignment horizontal="left" vertical="top" wrapText="1"/>
    </xf>
    <xf numFmtId="0" fontId="18" fillId="0" borderId="112" xfId="1" applyFont="1" applyBorder="1" applyAlignment="1">
      <alignment horizontal="left" vertical="top" wrapText="1"/>
    </xf>
    <xf numFmtId="0" fontId="22" fillId="0" borderId="19" xfId="0" applyFont="1" applyBorder="1" applyAlignment="1">
      <alignment horizontal="left" vertical="top" wrapText="1"/>
    </xf>
    <xf numFmtId="0" fontId="22" fillId="0" borderId="33" xfId="0" applyFont="1" applyBorder="1" applyAlignment="1">
      <alignment horizontal="left" vertical="top" wrapText="1"/>
    </xf>
    <xf numFmtId="0" fontId="20" fillId="0" borderId="58" xfId="1" applyFont="1" applyBorder="1" applyAlignment="1">
      <alignment horizontal="center" vertical="center"/>
    </xf>
    <xf numFmtId="0" fontId="20" fillId="0" borderId="5" xfId="1" applyFont="1" applyBorder="1" applyAlignment="1">
      <alignment horizontal="center" vertical="center"/>
    </xf>
    <xf numFmtId="0" fontId="22" fillId="0" borderId="73" xfId="1" applyFont="1" applyBorder="1" applyAlignment="1">
      <alignment horizontal="left" vertical="top" wrapText="1"/>
    </xf>
    <xf numFmtId="0" fontId="22" fillId="0" borderId="74" xfId="1" applyFont="1" applyBorder="1" applyAlignment="1">
      <alignment horizontal="left" vertical="top" wrapText="1"/>
    </xf>
    <xf numFmtId="0" fontId="22" fillId="0" borderId="82" xfId="1" applyFont="1" applyBorder="1" applyAlignment="1">
      <alignment horizontal="left" vertical="top" wrapText="1"/>
    </xf>
    <xf numFmtId="0" fontId="22" fillId="0" borderId="0" xfId="1" applyFont="1" applyAlignment="1">
      <alignment horizontal="left" vertical="top" wrapText="1"/>
    </xf>
    <xf numFmtId="0" fontId="22" fillId="0" borderId="72" xfId="1" applyFont="1" applyBorder="1" applyAlignment="1">
      <alignment horizontal="left" vertical="top" wrapText="1"/>
    </xf>
    <xf numFmtId="0" fontId="20" fillId="5" borderId="19" xfId="1" applyFont="1" applyFill="1" applyBorder="1" applyAlignment="1">
      <alignment horizontal="left" vertical="top" wrapText="1"/>
    </xf>
    <xf numFmtId="0" fontId="20" fillId="5" borderId="33" xfId="1" applyFont="1" applyFill="1" applyBorder="1" applyAlignment="1">
      <alignment horizontal="left" vertical="top" wrapText="1"/>
    </xf>
    <xf numFmtId="0" fontId="18" fillId="5" borderId="19" xfId="1" applyFont="1" applyFill="1" applyBorder="1" applyAlignment="1">
      <alignment horizontal="left" vertical="top"/>
    </xf>
    <xf numFmtId="0" fontId="18" fillId="5" borderId="33" xfId="1" applyFont="1" applyFill="1" applyBorder="1" applyAlignment="1">
      <alignment horizontal="left" vertical="top"/>
    </xf>
    <xf numFmtId="0" fontId="18" fillId="0" borderId="47" xfId="1" applyFont="1" applyBorder="1" applyAlignment="1">
      <alignment horizontal="center" vertical="center" textRotation="90" wrapText="1"/>
    </xf>
    <xf numFmtId="0" fontId="18" fillId="0" borderId="8" xfId="1" applyFont="1" applyBorder="1" applyAlignment="1">
      <alignment horizontal="center" vertical="center" textRotation="90" wrapText="1"/>
    </xf>
    <xf numFmtId="0" fontId="18" fillId="0" borderId="17" xfId="1" applyFont="1" applyBorder="1" applyAlignment="1">
      <alignment horizontal="center" vertical="center" textRotation="90" wrapText="1"/>
    </xf>
    <xf numFmtId="166" fontId="18" fillId="0" borderId="29" xfId="1" applyNumberFormat="1" applyFont="1" applyBorder="1" applyAlignment="1">
      <alignment horizontal="left" vertical="top" wrapText="1"/>
    </xf>
    <xf numFmtId="0" fontId="22" fillId="0" borderId="8" xfId="0" applyFont="1" applyBorder="1" applyAlignment="1">
      <alignment horizontal="left" vertical="top" wrapText="1"/>
    </xf>
    <xf numFmtId="3" fontId="18" fillId="0" borderId="19" xfId="1" applyNumberFormat="1" applyFont="1" applyBorder="1" applyAlignment="1">
      <alignment horizontal="left" vertical="top" wrapText="1"/>
    </xf>
    <xf numFmtId="3" fontId="18" fillId="0" borderId="33" xfId="1" applyNumberFormat="1" applyFont="1" applyBorder="1" applyAlignment="1">
      <alignment horizontal="left" vertical="top" wrapText="1"/>
    </xf>
    <xf numFmtId="49" fontId="20" fillId="5" borderId="19" xfId="1" applyNumberFormat="1" applyFont="1" applyFill="1" applyBorder="1" applyAlignment="1">
      <alignment horizontal="left" vertical="top" wrapText="1"/>
    </xf>
    <xf numFmtId="49" fontId="20" fillId="5" borderId="8" xfId="1" applyNumberFormat="1" applyFont="1" applyFill="1" applyBorder="1" applyAlignment="1">
      <alignment horizontal="left" vertical="top" wrapText="1"/>
    </xf>
    <xf numFmtId="0" fontId="22" fillId="0" borderId="79" xfId="1" applyFont="1" applyBorder="1" applyAlignment="1">
      <alignment horizontal="center" vertical="top" wrapText="1"/>
    </xf>
    <xf numFmtId="0" fontId="22" fillId="0" borderId="99" xfId="1" applyFont="1" applyBorder="1" applyAlignment="1">
      <alignment horizontal="center" vertical="top" wrapText="1"/>
    </xf>
    <xf numFmtId="0" fontId="20" fillId="5" borderId="12" xfId="1" applyFont="1" applyFill="1" applyBorder="1" applyAlignment="1">
      <alignment horizontal="left" vertical="top" wrapText="1"/>
    </xf>
    <xf numFmtId="0" fontId="20" fillId="5" borderId="13" xfId="1" applyFont="1" applyFill="1" applyBorder="1" applyAlignment="1">
      <alignment horizontal="left" vertical="top" wrapText="1"/>
    </xf>
    <xf numFmtId="49" fontId="20" fillId="5" borderId="33" xfId="1" applyNumberFormat="1" applyFont="1" applyFill="1" applyBorder="1" applyAlignment="1">
      <alignment horizontal="left" vertical="top" wrapText="1"/>
    </xf>
    <xf numFmtId="49" fontId="18" fillId="0" borderId="19" xfId="1" applyNumberFormat="1" applyFont="1" applyBorder="1" applyAlignment="1">
      <alignment horizontal="left" vertical="top"/>
    </xf>
    <xf numFmtId="49" fontId="18" fillId="0" borderId="8" xfId="1" applyNumberFormat="1" applyFont="1" applyBorder="1" applyAlignment="1">
      <alignment horizontal="left" vertical="top"/>
    </xf>
    <xf numFmtId="49" fontId="18" fillId="0" borderId="33" xfId="1" applyNumberFormat="1" applyFont="1" applyBorder="1" applyAlignment="1">
      <alignment horizontal="left" vertical="top"/>
    </xf>
    <xf numFmtId="0" fontId="22" fillId="0" borderId="147" xfId="0" applyFont="1" applyBorder="1" applyAlignment="1">
      <alignment horizontal="left" vertical="top" wrapText="1"/>
    </xf>
    <xf numFmtId="0" fontId="20" fillId="4" borderId="40" xfId="1" applyFont="1" applyFill="1" applyBorder="1" applyAlignment="1">
      <alignment horizontal="right" vertical="top" wrapText="1"/>
    </xf>
    <xf numFmtId="0" fontId="20" fillId="4" borderId="37" xfId="1" applyFont="1" applyFill="1" applyBorder="1" applyAlignment="1">
      <alignment horizontal="right" vertical="top" wrapText="1"/>
    </xf>
    <xf numFmtId="0" fontId="20" fillId="4" borderId="38" xfId="1" applyFont="1" applyFill="1" applyBorder="1" applyAlignment="1">
      <alignment horizontal="right" vertical="top" wrapText="1"/>
    </xf>
    <xf numFmtId="49" fontId="20" fillId="6" borderId="37" xfId="1" applyNumberFormat="1" applyFont="1" applyFill="1" applyBorder="1" applyAlignment="1">
      <alignment horizontal="right" vertical="top"/>
    </xf>
    <xf numFmtId="49" fontId="20" fillId="6" borderId="38" xfId="1" applyNumberFormat="1" applyFont="1" applyFill="1" applyBorder="1" applyAlignment="1">
      <alignment horizontal="right" vertical="top"/>
    </xf>
    <xf numFmtId="0" fontId="24" fillId="0" borderId="26" xfId="1" applyFont="1" applyBorder="1" applyAlignment="1">
      <alignment horizontal="left" vertical="top" wrapText="1"/>
    </xf>
    <xf numFmtId="0" fontId="20" fillId="0" borderId="40" xfId="1" applyFont="1" applyBorder="1" applyAlignment="1">
      <alignment horizontal="center" vertical="center" wrapText="1"/>
    </xf>
    <xf numFmtId="0" fontId="20" fillId="0" borderId="37" xfId="1" applyFont="1" applyBorder="1" applyAlignment="1">
      <alignment horizontal="center" vertical="center" wrapText="1"/>
    </xf>
    <xf numFmtId="0" fontId="20" fillId="0" borderId="38" xfId="1" applyFont="1" applyBorder="1" applyAlignment="1">
      <alignment horizontal="center" vertical="center" wrapText="1"/>
    </xf>
    <xf numFmtId="0" fontId="18" fillId="0" borderId="48" xfId="1" applyFont="1" applyBorder="1" applyAlignment="1">
      <alignment horizontal="left" wrapText="1"/>
    </xf>
    <xf numFmtId="0" fontId="18" fillId="0" borderId="23" xfId="1" applyFont="1" applyBorder="1" applyAlignment="1">
      <alignment horizontal="left" wrapText="1"/>
    </xf>
    <xf numFmtId="0" fontId="18" fillId="0" borderId="24" xfId="1" applyFont="1" applyBorder="1" applyAlignment="1">
      <alignment horizontal="left" wrapText="1"/>
    </xf>
    <xf numFmtId="3" fontId="18" fillId="3" borderId="73" xfId="1" applyNumberFormat="1" applyFont="1" applyFill="1" applyBorder="1" applyAlignment="1">
      <alignment horizontal="left" vertical="top"/>
    </xf>
    <xf numFmtId="3" fontId="18" fillId="3" borderId="72" xfId="1" applyNumberFormat="1" applyFont="1" applyFill="1" applyBorder="1" applyAlignment="1">
      <alignment horizontal="left" vertical="top"/>
    </xf>
    <xf numFmtId="0" fontId="22" fillId="0" borderId="41" xfId="0" applyFont="1" applyBorder="1" applyAlignment="1">
      <alignment horizontal="left" vertical="top" wrapText="1"/>
    </xf>
    <xf numFmtId="0" fontId="22" fillId="0" borderId="46" xfId="0" applyFont="1" applyBorder="1" applyAlignment="1">
      <alignment horizontal="left" vertical="top" wrapText="1"/>
    </xf>
    <xf numFmtId="49" fontId="18" fillId="0" borderId="74" xfId="1" applyNumberFormat="1" applyFont="1" applyBorder="1" applyAlignment="1">
      <alignment horizontal="left" vertical="top"/>
    </xf>
    <xf numFmtId="49" fontId="18" fillId="0" borderId="72" xfId="1" applyNumberFormat="1" applyFont="1" applyBorder="1" applyAlignment="1">
      <alignment horizontal="left" vertical="top"/>
    </xf>
    <xf numFmtId="0" fontId="18" fillId="0" borderId="19" xfId="1" applyFont="1" applyBorder="1" applyAlignment="1">
      <alignment horizontal="left" vertical="top" wrapText="1"/>
    </xf>
    <xf numFmtId="0" fontId="18" fillId="0" borderId="33" xfId="1" applyFont="1" applyBorder="1" applyAlignment="1">
      <alignment horizontal="left" vertical="top" wrapText="1"/>
    </xf>
    <xf numFmtId="165" fontId="18" fillId="3" borderId="72" xfId="0" applyNumberFormat="1" applyFont="1" applyFill="1" applyBorder="1" applyAlignment="1">
      <alignment horizontal="left" vertical="top" wrapText="1"/>
    </xf>
    <xf numFmtId="165" fontId="18" fillId="3" borderId="71" xfId="0" applyNumberFormat="1" applyFont="1" applyFill="1" applyBorder="1" applyAlignment="1">
      <alignment horizontal="left" vertical="top" wrapText="1"/>
    </xf>
    <xf numFmtId="49" fontId="20" fillId="0" borderId="29" xfId="1" applyNumberFormat="1" applyFont="1" applyBorder="1" applyAlignment="1">
      <alignment horizontal="left" vertical="top"/>
    </xf>
    <xf numFmtId="49" fontId="20" fillId="0" borderId="19" xfId="1" applyNumberFormat="1" applyFont="1" applyBorder="1" applyAlignment="1">
      <alignment horizontal="left" vertical="top"/>
    </xf>
    <xf numFmtId="0" fontId="23" fillId="3" borderId="19" xfId="1" applyFont="1" applyFill="1" applyBorder="1" applyAlignment="1">
      <alignment horizontal="left" vertical="top" wrapText="1"/>
    </xf>
    <xf numFmtId="0" fontId="23" fillId="3" borderId="8" xfId="1" applyFont="1" applyFill="1" applyBorder="1" applyAlignment="1">
      <alignment horizontal="left" vertical="top" wrapText="1"/>
    </xf>
    <xf numFmtId="0" fontId="23" fillId="3" borderId="71" xfId="1" applyFont="1" applyFill="1" applyBorder="1" applyAlignment="1">
      <alignment horizontal="left" vertical="top" wrapText="1"/>
    </xf>
    <xf numFmtId="0" fontId="20" fillId="6" borderId="4" xfId="1" applyFont="1" applyFill="1" applyBorder="1" applyAlignment="1">
      <alignment horizontal="right" vertical="top" wrapText="1"/>
    </xf>
    <xf numFmtId="0" fontId="20" fillId="6" borderId="5" xfId="1" applyFont="1" applyFill="1" applyBorder="1" applyAlignment="1">
      <alignment horizontal="right" vertical="top" wrapText="1"/>
    </xf>
    <xf numFmtId="0" fontId="20" fillId="6" borderId="6" xfId="1" applyFont="1" applyFill="1" applyBorder="1" applyAlignment="1">
      <alignment horizontal="right" vertical="top" wrapText="1"/>
    </xf>
    <xf numFmtId="0" fontId="18" fillId="8" borderId="135" xfId="8" applyFont="1" applyFill="1" applyBorder="1" applyAlignment="1">
      <alignment horizontal="center" vertical="top" wrapText="1"/>
    </xf>
    <xf numFmtId="0" fontId="18" fillId="8" borderId="101" xfId="8" applyFont="1" applyFill="1" applyBorder="1" applyAlignment="1">
      <alignment horizontal="center" vertical="top" wrapText="1"/>
    </xf>
    <xf numFmtId="0" fontId="18" fillId="8" borderId="123" xfId="8" applyFont="1" applyFill="1" applyBorder="1" applyAlignment="1">
      <alignment horizontal="center" vertical="top" wrapText="1"/>
    </xf>
    <xf numFmtId="49" fontId="20" fillId="2" borderId="1" xfId="1" applyNumberFormat="1" applyFont="1" applyFill="1" applyBorder="1" applyAlignment="1">
      <alignment horizontal="right" vertical="top"/>
    </xf>
    <xf numFmtId="49" fontId="20" fillId="2" borderId="34" xfId="1" applyNumberFormat="1" applyFont="1" applyFill="1" applyBorder="1" applyAlignment="1">
      <alignment horizontal="right" vertical="top"/>
    </xf>
    <xf numFmtId="0" fontId="20" fillId="2" borderId="35" xfId="1" applyFont="1" applyFill="1" applyBorder="1" applyAlignment="1">
      <alignment horizontal="left" vertical="top"/>
    </xf>
    <xf numFmtId="0" fontId="20" fillId="2" borderId="26" xfId="1" applyFont="1" applyFill="1" applyBorder="1" applyAlignment="1">
      <alignment horizontal="left" vertical="top"/>
    </xf>
    <xf numFmtId="49" fontId="20" fillId="8" borderId="5" xfId="1" applyNumberFormat="1" applyFont="1" applyFill="1" applyBorder="1" applyAlignment="1">
      <alignment horizontal="left" vertical="top"/>
    </xf>
    <xf numFmtId="49" fontId="20" fillId="8" borderId="6" xfId="1" applyNumberFormat="1" applyFont="1" applyFill="1" applyBorder="1" applyAlignment="1">
      <alignment horizontal="left" vertical="top"/>
    </xf>
    <xf numFmtId="0" fontId="18" fillId="0" borderId="64" xfId="1" applyFont="1" applyBorder="1" applyAlignment="1">
      <alignment horizontal="left" vertical="top" wrapText="1"/>
    </xf>
    <xf numFmtId="49" fontId="20" fillId="8" borderId="49" xfId="8" applyNumberFormat="1" applyFont="1" applyFill="1" applyBorder="1" applyAlignment="1">
      <alignment horizontal="left" vertical="top"/>
    </xf>
    <xf numFmtId="49" fontId="20" fillId="8" borderId="35" xfId="8" applyNumberFormat="1" applyFont="1" applyFill="1" applyBorder="1" applyAlignment="1">
      <alignment horizontal="left" vertical="top"/>
    </xf>
    <xf numFmtId="49" fontId="20" fillId="8" borderId="40" xfId="8" applyNumberFormat="1" applyFont="1" applyFill="1" applyBorder="1" applyAlignment="1">
      <alignment horizontal="left" vertical="top"/>
    </xf>
    <xf numFmtId="49" fontId="20" fillId="8" borderId="0" xfId="8" applyNumberFormat="1" applyFont="1" applyFill="1" applyAlignment="1">
      <alignment horizontal="left" vertical="top"/>
    </xf>
    <xf numFmtId="49" fontId="20" fillId="8" borderId="30" xfId="8" applyNumberFormat="1" applyFont="1" applyFill="1" applyBorder="1" applyAlignment="1">
      <alignment horizontal="left" vertical="top"/>
    </xf>
    <xf numFmtId="49" fontId="20" fillId="3" borderId="20" xfId="8" applyNumberFormat="1" applyFont="1" applyFill="1" applyBorder="1" applyAlignment="1">
      <alignment horizontal="left" vertical="top" wrapText="1"/>
    </xf>
    <xf numFmtId="49" fontId="20" fillId="3" borderId="28" xfId="8" applyNumberFormat="1" applyFont="1" applyFill="1" applyBorder="1" applyAlignment="1">
      <alignment horizontal="left" vertical="top" wrapText="1"/>
    </xf>
    <xf numFmtId="0" fontId="20" fillId="5" borderId="71" xfId="8" applyFont="1" applyFill="1" applyBorder="1" applyAlignment="1">
      <alignment horizontal="left" vertical="top" wrapText="1"/>
    </xf>
    <xf numFmtId="0" fontId="18" fillId="0" borderId="80" xfId="8" applyFont="1" applyBorder="1" applyAlignment="1">
      <alignment horizontal="left" vertical="top" wrapText="1"/>
    </xf>
    <xf numFmtId="166" fontId="18" fillId="3" borderId="71" xfId="8" applyNumberFormat="1" applyFont="1" applyFill="1" applyBorder="1" applyAlignment="1">
      <alignment horizontal="left" vertical="top"/>
    </xf>
    <xf numFmtId="0" fontId="18" fillId="3" borderId="71" xfId="1" applyFont="1" applyFill="1" applyBorder="1" applyAlignment="1">
      <alignment horizontal="left" vertical="top" wrapText="1"/>
    </xf>
    <xf numFmtId="166" fontId="18" fillId="0" borderId="19" xfId="8" applyNumberFormat="1" applyFont="1" applyBorder="1" applyAlignment="1">
      <alignment horizontal="left" vertical="top" wrapText="1"/>
    </xf>
    <xf numFmtId="166" fontId="18" fillId="0" borderId="8" xfId="8" applyNumberFormat="1" applyFont="1" applyBorder="1" applyAlignment="1">
      <alignment horizontal="left" vertical="top" wrapText="1"/>
    </xf>
    <xf numFmtId="166" fontId="18" fillId="0" borderId="33" xfId="8" applyNumberFormat="1" applyFont="1" applyBorder="1" applyAlignment="1">
      <alignment horizontal="left" vertical="top" wrapText="1"/>
    </xf>
    <xf numFmtId="3" fontId="18" fillId="0" borderId="95" xfId="8" applyNumberFormat="1" applyFont="1" applyBorder="1" applyAlignment="1">
      <alignment horizontal="left" vertical="top" wrapText="1"/>
    </xf>
    <xf numFmtId="3" fontId="18" fillId="0" borderId="74" xfId="8" applyNumberFormat="1" applyFont="1" applyBorder="1" applyAlignment="1">
      <alignment horizontal="left" vertical="top" wrapText="1"/>
    </xf>
    <xf numFmtId="3" fontId="18" fillId="0" borderId="72" xfId="8" applyNumberFormat="1" applyFont="1" applyBorder="1" applyAlignment="1">
      <alignment horizontal="left" vertical="top" wrapText="1"/>
    </xf>
    <xf numFmtId="3" fontId="18" fillId="3" borderId="73" xfId="8" applyNumberFormat="1" applyFont="1" applyFill="1" applyBorder="1" applyAlignment="1">
      <alignment horizontal="left" vertical="top"/>
    </xf>
    <xf numFmtId="3" fontId="18" fillId="3" borderId="74" xfId="8" applyNumberFormat="1" applyFont="1" applyFill="1" applyBorder="1" applyAlignment="1">
      <alignment horizontal="left" vertical="top"/>
    </xf>
    <xf numFmtId="3" fontId="18" fillId="3" borderId="72" xfId="8" applyNumberFormat="1" applyFont="1" applyFill="1" applyBorder="1" applyAlignment="1">
      <alignment horizontal="left" vertical="top"/>
    </xf>
    <xf numFmtId="0" fontId="18" fillId="3" borderId="104" xfId="8" applyFont="1" applyFill="1" applyBorder="1" applyAlignment="1">
      <alignment horizontal="left" vertical="top" wrapText="1"/>
    </xf>
    <xf numFmtId="0" fontId="18" fillId="3" borderId="134" xfId="8" applyFont="1" applyFill="1" applyBorder="1" applyAlignment="1">
      <alignment horizontal="left" vertical="top" wrapText="1"/>
    </xf>
    <xf numFmtId="0" fontId="18" fillId="3" borderId="105" xfId="8" applyFont="1" applyFill="1" applyBorder="1" applyAlignment="1">
      <alignment horizontal="left" vertical="top" wrapText="1"/>
    </xf>
    <xf numFmtId="49" fontId="18" fillId="5" borderId="19" xfId="1" applyNumberFormat="1" applyFont="1" applyFill="1" applyBorder="1" applyAlignment="1">
      <alignment horizontal="left" vertical="top" wrapText="1"/>
    </xf>
    <xf numFmtId="49" fontId="18" fillId="5" borderId="33" xfId="1" applyNumberFormat="1" applyFont="1" applyFill="1" applyBorder="1" applyAlignment="1">
      <alignment horizontal="left" vertical="top" wrapText="1"/>
    </xf>
    <xf numFmtId="0" fontId="18" fillId="5" borderId="29" xfId="1" applyFont="1" applyFill="1" applyBorder="1" applyAlignment="1">
      <alignment horizontal="left" vertical="top"/>
    </xf>
    <xf numFmtId="49" fontId="39" fillId="0" borderId="19" xfId="1" applyNumberFormat="1" applyFont="1" applyBorder="1" applyAlignment="1">
      <alignment horizontal="left" vertical="top"/>
    </xf>
    <xf numFmtId="49" fontId="18" fillId="5" borderId="73" xfId="1" applyNumberFormat="1" applyFont="1" applyFill="1" applyBorder="1" applyAlignment="1">
      <alignment horizontal="left" vertical="top" wrapText="1"/>
    </xf>
    <xf numFmtId="49" fontId="18" fillId="5" borderId="72" xfId="1" applyNumberFormat="1" applyFont="1" applyFill="1" applyBorder="1" applyAlignment="1">
      <alignment horizontal="left" vertical="top" wrapText="1"/>
    </xf>
    <xf numFmtId="166" fontId="18" fillId="0" borderId="19" xfId="1" applyNumberFormat="1" applyFont="1" applyBorder="1" applyAlignment="1">
      <alignment horizontal="left" vertical="top" wrapText="1"/>
    </xf>
    <xf numFmtId="166" fontId="18" fillId="0" borderId="33" xfId="1" applyNumberFormat="1" applyFont="1" applyBorder="1" applyAlignment="1">
      <alignment horizontal="left" vertical="top" wrapText="1"/>
    </xf>
    <xf numFmtId="0" fontId="22" fillId="0" borderId="8" xfId="1" applyFont="1" applyBorder="1" applyAlignment="1">
      <alignment horizontal="left" vertical="top" wrapText="1"/>
    </xf>
    <xf numFmtId="0" fontId="22" fillId="0" borderId="28" xfId="1" applyFont="1" applyBorder="1" applyAlignment="1">
      <alignment horizontal="left" vertical="top" wrapText="1"/>
    </xf>
    <xf numFmtId="0" fontId="22" fillId="0" borderId="63" xfId="1" applyFont="1" applyBorder="1" applyAlignment="1">
      <alignment horizontal="left" vertical="top" wrapText="1"/>
    </xf>
    <xf numFmtId="49" fontId="18" fillId="5" borderId="20" xfId="1" applyNumberFormat="1" applyFont="1" applyFill="1" applyBorder="1" applyAlignment="1">
      <alignment horizontal="left" vertical="top" wrapText="1"/>
    </xf>
    <xf numFmtId="49" fontId="18" fillId="5" borderId="63" xfId="1" applyNumberFormat="1" applyFont="1" applyFill="1" applyBorder="1" applyAlignment="1">
      <alignment horizontal="left" vertical="top" wrapText="1"/>
    </xf>
    <xf numFmtId="0" fontId="18" fillId="0" borderId="19" xfId="0" applyFont="1" applyBorder="1" applyAlignment="1">
      <alignment horizontal="left" vertical="top" wrapText="1"/>
    </xf>
    <xf numFmtId="0" fontId="18" fillId="0" borderId="33" xfId="0" applyFont="1" applyBorder="1" applyAlignment="1">
      <alignment horizontal="left" vertical="top" wrapText="1"/>
    </xf>
    <xf numFmtId="0" fontId="23" fillId="0" borderId="72" xfId="0" applyFont="1" applyBorder="1" applyAlignment="1">
      <alignment horizontal="left" vertical="top"/>
    </xf>
    <xf numFmtId="0" fontId="23" fillId="0" borderId="71" xfId="0" applyFont="1" applyBorder="1" applyAlignment="1">
      <alignment horizontal="left" vertical="top"/>
    </xf>
    <xf numFmtId="0" fontId="23" fillId="0" borderId="72" xfId="0" applyFont="1" applyBorder="1" applyAlignment="1">
      <alignment horizontal="left" vertical="top" wrapText="1"/>
    </xf>
    <xf numFmtId="0" fontId="23" fillId="0" borderId="71" xfId="0" applyFont="1" applyBorder="1" applyAlignment="1">
      <alignment horizontal="left" vertical="top" wrapText="1"/>
    </xf>
    <xf numFmtId="0" fontId="22" fillId="3" borderId="72" xfId="0" applyFont="1" applyFill="1" applyBorder="1" applyAlignment="1">
      <alignment horizontal="left" vertical="top" wrapText="1"/>
    </xf>
    <xf numFmtId="0" fontId="22" fillId="3" borderId="71" xfId="0" applyFont="1" applyFill="1" applyBorder="1" applyAlignment="1">
      <alignment horizontal="left" vertical="top" wrapText="1"/>
    </xf>
    <xf numFmtId="0" fontId="20" fillId="5" borderId="8" xfId="1" applyFont="1" applyFill="1" applyBorder="1" applyAlignment="1">
      <alignment horizontal="left" vertical="top" wrapText="1"/>
    </xf>
    <xf numFmtId="0" fontId="23" fillId="3" borderId="36" xfId="8" applyFont="1" applyFill="1" applyBorder="1" applyAlignment="1">
      <alignment horizontal="left" vertical="top" wrapText="1"/>
    </xf>
    <xf numFmtId="49" fontId="20" fillId="8" borderId="1" xfId="8" applyNumberFormat="1" applyFont="1" applyFill="1" applyBorder="1" applyAlignment="1">
      <alignment horizontal="right" vertical="top"/>
    </xf>
    <xf numFmtId="0" fontId="18" fillId="0" borderId="8" xfId="0" applyFont="1" applyBorder="1" applyAlignment="1">
      <alignment horizontal="left" vertical="top" wrapText="1"/>
    </xf>
    <xf numFmtId="0" fontId="18" fillId="0" borderId="26" xfId="1" applyFont="1" applyBorder="1" applyAlignment="1">
      <alignment horizontal="center" vertical="top" wrapText="1"/>
    </xf>
    <xf numFmtId="0" fontId="20" fillId="0" borderId="0" xfId="8" applyFont="1" applyAlignment="1">
      <alignment horizontal="center" vertical="top" wrapText="1"/>
    </xf>
    <xf numFmtId="0" fontId="18" fillId="0" borderId="0" xfId="8" applyFont="1" applyAlignment="1">
      <alignment horizontal="center" vertical="top"/>
    </xf>
    <xf numFmtId="0" fontId="18" fillId="0" borderId="3" xfId="8" applyFont="1" applyBorder="1" applyAlignment="1">
      <alignment horizontal="center" vertical="center" shrinkToFit="1"/>
    </xf>
    <xf numFmtId="0" fontId="56" fillId="0" borderId="43" xfId="8" applyFont="1" applyBorder="1" applyAlignment="1">
      <alignment horizontal="center" vertical="center" textRotation="90" shrinkToFit="1"/>
    </xf>
    <xf numFmtId="0" fontId="18" fillId="0" borderId="43" xfId="1" applyFont="1" applyBorder="1" applyAlignment="1">
      <alignment horizontal="center" vertical="center" wrapText="1"/>
    </xf>
    <xf numFmtId="0" fontId="18" fillId="0" borderId="29" xfId="1" applyFont="1" applyBorder="1" applyAlignment="1">
      <alignment horizontal="center" vertical="center" wrapText="1"/>
    </xf>
    <xf numFmtId="0" fontId="18" fillId="0" borderId="29" xfId="1" applyFont="1" applyBorder="1" applyAlignment="1">
      <alignment horizontal="center" vertical="center" textRotation="90"/>
    </xf>
    <xf numFmtId="166" fontId="35" fillId="0" borderId="3" xfId="8" applyNumberFormat="1" applyFont="1" applyBorder="1" applyAlignment="1">
      <alignment horizontal="center" vertical="center" textRotation="90" wrapText="1"/>
    </xf>
    <xf numFmtId="0" fontId="18" fillId="0" borderId="191" xfId="1" applyFont="1" applyBorder="1" applyAlignment="1">
      <alignment horizontal="center" vertical="center" textRotation="90" wrapText="1"/>
    </xf>
    <xf numFmtId="0" fontId="18" fillId="0" borderId="3" xfId="8" applyFont="1" applyBorder="1" applyAlignment="1">
      <alignment horizontal="center" vertical="center" textRotation="90" shrinkToFit="1"/>
    </xf>
    <xf numFmtId="0" fontId="18" fillId="3" borderId="19" xfId="0" applyFont="1" applyFill="1" applyBorder="1" applyAlignment="1">
      <alignment horizontal="left" vertical="top" wrapText="1"/>
    </xf>
    <xf numFmtId="0" fontId="18" fillId="3" borderId="33" xfId="0" applyFont="1" applyFill="1" applyBorder="1" applyAlignment="1">
      <alignment horizontal="left" vertical="top" wrapText="1"/>
    </xf>
    <xf numFmtId="0" fontId="18" fillId="0" borderId="19" xfId="8" applyFont="1" applyBorder="1" applyAlignment="1">
      <alignment horizontal="left" vertical="top"/>
    </xf>
    <xf numFmtId="0" fontId="18" fillId="0" borderId="33" xfId="8" applyFont="1" applyBorder="1" applyAlignment="1">
      <alignment horizontal="left" vertical="top"/>
    </xf>
    <xf numFmtId="49" fontId="20" fillId="15" borderId="37" xfId="8" applyNumberFormat="1" applyFont="1" applyFill="1" applyBorder="1" applyAlignment="1">
      <alignment horizontal="right" vertical="top"/>
    </xf>
    <xf numFmtId="49" fontId="20" fillId="15" borderId="38" xfId="8" applyNumberFormat="1" applyFont="1" applyFill="1" applyBorder="1" applyAlignment="1">
      <alignment horizontal="right" vertical="top"/>
    </xf>
    <xf numFmtId="166" fontId="18" fillId="0" borderId="33" xfId="8" applyNumberFormat="1" applyFont="1" applyBorder="1" applyAlignment="1">
      <alignment horizontal="left" vertical="top"/>
    </xf>
    <xf numFmtId="166" fontId="18" fillId="3" borderId="29" xfId="8" applyNumberFormat="1" applyFont="1" applyFill="1" applyBorder="1" applyAlignment="1">
      <alignment horizontal="left" vertical="top"/>
    </xf>
    <xf numFmtId="49" fontId="18" fillId="0" borderId="71" xfId="8" applyNumberFormat="1" applyFont="1" applyBorder="1" applyAlignment="1">
      <alignment horizontal="left" vertical="top"/>
    </xf>
    <xf numFmtId="0" fontId="18" fillId="0" borderId="67" xfId="0" applyFont="1" applyBorder="1" applyAlignment="1">
      <alignment horizontal="left" vertical="top" wrapText="1"/>
    </xf>
    <xf numFmtId="0" fontId="18" fillId="0" borderId="0" xfId="0" applyFont="1" applyAlignment="1">
      <alignment horizontal="left" vertical="top" wrapText="1"/>
    </xf>
    <xf numFmtId="0" fontId="18" fillId="0" borderId="85" xfId="0" applyFont="1" applyBorder="1" applyAlignment="1">
      <alignment horizontal="left" vertical="top" wrapText="1"/>
    </xf>
    <xf numFmtId="0" fontId="18" fillId="0" borderId="19" xfId="0" applyFont="1" applyBorder="1" applyAlignment="1">
      <alignment horizontal="left" vertical="top"/>
    </xf>
    <xf numFmtId="0" fontId="18" fillId="0" borderId="33" xfId="0" applyFont="1" applyBorder="1" applyAlignment="1">
      <alignment horizontal="left" vertical="top"/>
    </xf>
    <xf numFmtId="49" fontId="20" fillId="17" borderId="37" xfId="8" applyNumberFormat="1" applyFont="1" applyFill="1" applyBorder="1" applyAlignment="1">
      <alignment horizontal="right" vertical="top"/>
    </xf>
    <xf numFmtId="49" fontId="20" fillId="17" borderId="38" xfId="8" applyNumberFormat="1" applyFont="1" applyFill="1" applyBorder="1" applyAlignment="1">
      <alignment horizontal="right" vertical="top"/>
    </xf>
    <xf numFmtId="0" fontId="18" fillId="3" borderId="19" xfId="8" applyFont="1" applyFill="1" applyBorder="1" applyAlignment="1">
      <alignment horizontal="left" vertical="top"/>
    </xf>
    <xf numFmtId="0" fontId="18" fillId="3" borderId="33" xfId="8" applyFont="1" applyFill="1" applyBorder="1" applyAlignment="1">
      <alignment horizontal="left" vertical="top"/>
    </xf>
    <xf numFmtId="0" fontId="18" fillId="0" borderId="41" xfId="0" applyFont="1" applyBorder="1" applyAlignment="1">
      <alignment horizontal="left" vertical="top"/>
    </xf>
    <xf numFmtId="0" fontId="18" fillId="0" borderId="46" xfId="0" applyFont="1" applyBorder="1" applyAlignment="1">
      <alignment horizontal="left" vertical="top"/>
    </xf>
    <xf numFmtId="0" fontId="34" fillId="3" borderId="19" xfId="0" applyFont="1" applyFill="1" applyBorder="1" applyAlignment="1">
      <alignment horizontal="left" vertical="top" wrapText="1"/>
    </xf>
    <xf numFmtId="0" fontId="34" fillId="3" borderId="33" xfId="0" applyFont="1" applyFill="1" applyBorder="1" applyAlignment="1">
      <alignment horizontal="left" vertical="top" wrapText="1"/>
    </xf>
    <xf numFmtId="49" fontId="20" fillId="0" borderId="29" xfId="8" applyNumberFormat="1" applyFont="1" applyBorder="1" applyAlignment="1">
      <alignment horizontal="left" vertical="top"/>
    </xf>
    <xf numFmtId="0" fontId="20" fillId="3" borderId="12" xfId="0" applyFont="1" applyFill="1" applyBorder="1" applyAlignment="1">
      <alignment horizontal="left" vertical="top" wrapText="1"/>
    </xf>
    <xf numFmtId="0" fontId="20" fillId="3" borderId="13" xfId="0" applyFont="1" applyFill="1" applyBorder="1" applyAlignment="1">
      <alignment horizontal="left" vertical="top" wrapText="1"/>
    </xf>
    <xf numFmtId="0" fontId="18" fillId="0" borderId="19" xfId="0" applyFont="1" applyBorder="1" applyAlignment="1">
      <alignment vertical="top" wrapText="1"/>
    </xf>
    <xf numFmtId="0" fontId="18" fillId="0" borderId="33" xfId="0" applyFont="1" applyBorder="1" applyAlignment="1">
      <alignment vertical="top" wrapText="1"/>
    </xf>
    <xf numFmtId="0" fontId="20" fillId="3" borderId="71" xfId="0" applyFont="1" applyFill="1" applyBorder="1" applyAlignment="1">
      <alignment horizontal="left" vertical="top" wrapText="1"/>
    </xf>
    <xf numFmtId="0" fontId="20" fillId="11" borderId="1" xfId="8" applyFont="1" applyFill="1" applyBorder="1" applyAlignment="1">
      <alignment horizontal="right" vertical="center"/>
    </xf>
    <xf numFmtId="0" fontId="20" fillId="11" borderId="34" xfId="8" applyFont="1" applyFill="1" applyBorder="1" applyAlignment="1">
      <alignment horizontal="right" vertical="center"/>
    </xf>
    <xf numFmtId="49" fontId="20" fillId="17" borderId="49" xfId="8" applyNumberFormat="1" applyFont="1" applyFill="1" applyBorder="1" applyAlignment="1">
      <alignment horizontal="center" vertical="top"/>
    </xf>
    <xf numFmtId="0" fontId="18" fillId="17" borderId="49" xfId="8" applyFont="1" applyFill="1" applyBorder="1" applyAlignment="1">
      <alignment horizontal="center" vertical="top"/>
    </xf>
    <xf numFmtId="49" fontId="20" fillId="11" borderId="35" xfId="8" applyNumberFormat="1" applyFont="1" applyFill="1" applyBorder="1" applyAlignment="1">
      <alignment horizontal="left" vertical="top"/>
    </xf>
    <xf numFmtId="0" fontId="18" fillId="11" borderId="45" xfId="8" applyFont="1" applyFill="1" applyBorder="1" applyAlignment="1">
      <alignment horizontal="center" vertical="top" wrapText="1"/>
    </xf>
    <xf numFmtId="0" fontId="18" fillId="11" borderId="1" xfId="8" applyFont="1" applyFill="1" applyBorder="1" applyAlignment="1">
      <alignment horizontal="center" vertical="top" wrapText="1"/>
    </xf>
    <xf numFmtId="0" fontId="18" fillId="11" borderId="34" xfId="8" applyFont="1" applyFill="1" applyBorder="1" applyAlignment="1">
      <alignment horizontal="center" vertical="top" wrapText="1"/>
    </xf>
    <xf numFmtId="0" fontId="18" fillId="3" borderId="132" xfId="0" applyFont="1" applyFill="1" applyBorder="1" applyAlignment="1">
      <alignment horizontal="left" vertical="top" wrapText="1"/>
    </xf>
    <xf numFmtId="0" fontId="18" fillId="3" borderId="5" xfId="0" applyFont="1" applyFill="1" applyBorder="1" applyAlignment="1">
      <alignment horizontal="left" vertical="top" wrapText="1"/>
    </xf>
    <xf numFmtId="0" fontId="18" fillId="3" borderId="58" xfId="0" applyFont="1" applyFill="1" applyBorder="1" applyAlignment="1">
      <alignment horizontal="left" vertical="top" wrapText="1"/>
    </xf>
    <xf numFmtId="49" fontId="18" fillId="0" borderId="90" xfId="8" applyNumberFormat="1" applyFont="1" applyBorder="1" applyAlignment="1">
      <alignment horizontal="left" vertical="top"/>
    </xf>
    <xf numFmtId="0" fontId="18" fillId="0" borderId="20" xfId="0" applyFont="1" applyBorder="1" applyAlignment="1">
      <alignment horizontal="left" vertical="top" wrapText="1"/>
    </xf>
    <xf numFmtId="0" fontId="18" fillId="0" borderId="147" xfId="0" applyFont="1" applyBorder="1" applyAlignment="1">
      <alignment horizontal="left" vertical="top" wrapText="1"/>
    </xf>
    <xf numFmtId="49" fontId="20" fillId="9" borderId="35" xfId="8" applyNumberFormat="1" applyFont="1" applyFill="1" applyBorder="1" applyAlignment="1">
      <alignment horizontal="left" vertical="top" wrapText="1"/>
    </xf>
    <xf numFmtId="49" fontId="20" fillId="9" borderId="26" xfId="8" applyNumberFormat="1" applyFont="1" applyFill="1" applyBorder="1" applyAlignment="1">
      <alignment horizontal="left" vertical="top" wrapText="1"/>
    </xf>
    <xf numFmtId="0" fontId="18" fillId="9" borderId="10" xfId="8" applyFont="1" applyFill="1" applyBorder="1" applyAlignment="1">
      <alignment horizontal="center" vertical="top"/>
    </xf>
    <xf numFmtId="0" fontId="20" fillId="10" borderId="37" xfId="8" applyFont="1" applyFill="1" applyBorder="1" applyAlignment="1">
      <alignment horizontal="left" vertical="top" wrapText="1"/>
    </xf>
    <xf numFmtId="0" fontId="20" fillId="10" borderId="37" xfId="8" applyFont="1" applyFill="1" applyBorder="1" applyAlignment="1">
      <alignment horizontal="left" vertical="top"/>
    </xf>
    <xf numFmtId="0" fontId="20" fillId="10" borderId="38" xfId="8" applyFont="1" applyFill="1" applyBorder="1" applyAlignment="1">
      <alignment horizontal="left" vertical="top"/>
    </xf>
    <xf numFmtId="0" fontId="18" fillId="10" borderId="49" xfId="8" applyFont="1" applyFill="1" applyBorder="1" applyAlignment="1">
      <alignment horizontal="center" vertical="top"/>
    </xf>
    <xf numFmtId="0" fontId="18" fillId="10" borderId="45" xfId="8" applyFont="1" applyFill="1" applyBorder="1" applyAlignment="1">
      <alignment horizontal="center" vertical="top"/>
    </xf>
    <xf numFmtId="49" fontId="20" fillId="6" borderId="37" xfId="8" applyNumberFormat="1" applyFont="1" applyFill="1" applyBorder="1" applyAlignment="1">
      <alignment horizontal="right" vertical="top"/>
    </xf>
    <xf numFmtId="49" fontId="20" fillId="6" borderId="38" xfId="8" applyNumberFormat="1" applyFont="1" applyFill="1" applyBorder="1" applyAlignment="1">
      <alignment horizontal="right" vertical="top"/>
    </xf>
    <xf numFmtId="49" fontId="20" fillId="11" borderId="26" xfId="8" applyNumberFormat="1" applyFont="1" applyFill="1" applyBorder="1" applyAlignment="1">
      <alignment horizontal="left" vertical="top"/>
    </xf>
    <xf numFmtId="49" fontId="20" fillId="11" borderId="27" xfId="8" applyNumberFormat="1" applyFont="1" applyFill="1" applyBorder="1" applyAlignment="1">
      <alignment horizontal="left" vertical="top"/>
    </xf>
    <xf numFmtId="0" fontId="18" fillId="0" borderId="71" xfId="0" applyFont="1" applyBorder="1" applyAlignment="1">
      <alignment horizontal="left" vertical="top" wrapText="1"/>
    </xf>
    <xf numFmtId="49" fontId="20" fillId="15" borderId="49" xfId="8" applyNumberFormat="1" applyFont="1" applyFill="1" applyBorder="1" applyAlignment="1">
      <alignment horizontal="center" vertical="top" wrapText="1"/>
    </xf>
    <xf numFmtId="0" fontId="18" fillId="15" borderId="10" xfId="8" applyFont="1" applyFill="1" applyBorder="1" applyAlignment="1">
      <alignment horizontal="center" vertical="top"/>
    </xf>
    <xf numFmtId="49" fontId="18" fillId="0" borderId="11" xfId="8" applyNumberFormat="1" applyFont="1" applyBorder="1" applyAlignment="1">
      <alignment horizontal="left" vertical="top"/>
    </xf>
    <xf numFmtId="49" fontId="18" fillId="0" borderId="7" xfId="8" applyNumberFormat="1" applyFont="1" applyBorder="1" applyAlignment="1">
      <alignment horizontal="left" vertical="top"/>
    </xf>
    <xf numFmtId="49" fontId="18" fillId="0" borderId="32" xfId="8" applyNumberFormat="1" applyFont="1" applyBorder="1" applyAlignment="1">
      <alignment horizontal="left" vertical="top"/>
    </xf>
    <xf numFmtId="49" fontId="20" fillId="0" borderId="71" xfId="8" applyNumberFormat="1" applyFont="1" applyBorder="1" applyAlignment="1">
      <alignment horizontal="left" vertical="top"/>
    </xf>
    <xf numFmtId="0" fontId="18" fillId="3" borderId="81" xfId="0" applyFont="1" applyFill="1" applyBorder="1" applyAlignment="1">
      <alignment horizontal="left" vertical="top" wrapText="1"/>
    </xf>
    <xf numFmtId="0" fontId="18" fillId="3" borderId="26" xfId="0" applyFont="1" applyFill="1" applyBorder="1" applyAlignment="1">
      <alignment horizontal="left" vertical="top" wrapText="1"/>
    </xf>
    <xf numFmtId="0" fontId="18" fillId="3" borderId="71" xfId="8" applyFont="1" applyFill="1" applyBorder="1" applyAlignment="1">
      <alignment horizontal="left" vertical="top"/>
    </xf>
    <xf numFmtId="0" fontId="18" fillId="0" borderId="72" xfId="0" applyFont="1" applyBorder="1" applyAlignment="1">
      <alignment horizontal="left" vertical="top" wrapText="1"/>
    </xf>
    <xf numFmtId="0" fontId="20" fillId="0" borderId="29" xfId="0" applyFont="1" applyBorder="1" applyAlignment="1">
      <alignment horizontal="left" vertical="top" wrapText="1"/>
    </xf>
    <xf numFmtId="0" fontId="18" fillId="0" borderId="73" xfId="0" applyFont="1" applyBorder="1" applyAlignment="1">
      <alignment horizontal="left" vertical="top" wrapText="1"/>
    </xf>
    <xf numFmtId="0" fontId="18" fillId="0" borderId="86" xfId="0" applyFont="1" applyBorder="1" applyAlignment="1">
      <alignment horizontal="left" vertical="top" wrapText="1"/>
    </xf>
    <xf numFmtId="0" fontId="34" fillId="0" borderId="19" xfId="1" applyFont="1" applyBorder="1" applyAlignment="1">
      <alignment horizontal="left" vertical="top" wrapText="1"/>
    </xf>
    <xf numFmtId="0" fontId="34" fillId="0" borderId="33" xfId="1" applyFont="1" applyBorder="1" applyAlignment="1">
      <alignment horizontal="left" vertical="top" wrapText="1"/>
    </xf>
    <xf numFmtId="0" fontId="20" fillId="3" borderId="36" xfId="0" applyFont="1" applyFill="1" applyBorder="1" applyAlignment="1">
      <alignment horizontal="left" vertical="top" wrapText="1"/>
    </xf>
    <xf numFmtId="49" fontId="18" fillId="0" borderId="19" xfId="8" applyNumberFormat="1" applyFont="1" applyBorder="1" applyAlignment="1">
      <alignment horizontal="left" vertical="top"/>
    </xf>
    <xf numFmtId="49" fontId="18" fillId="0" borderId="33" xfId="8" applyNumberFormat="1" applyFont="1" applyBorder="1" applyAlignment="1">
      <alignment horizontal="left" vertical="top"/>
    </xf>
    <xf numFmtId="0" fontId="18" fillId="0" borderId="29" xfId="0" applyFont="1" applyBorder="1" applyAlignment="1">
      <alignment horizontal="left" vertical="top"/>
    </xf>
    <xf numFmtId="0" fontId="18" fillId="0" borderId="26" xfId="8" applyFont="1" applyBorder="1" applyAlignment="1">
      <alignment vertical="top" wrapText="1"/>
    </xf>
    <xf numFmtId="0" fontId="42" fillId="0" borderId="73" xfId="0" applyFont="1" applyBorder="1" applyAlignment="1">
      <alignment horizontal="left" vertical="top" wrapText="1"/>
    </xf>
    <xf numFmtId="0" fontId="42" fillId="0" borderId="74" xfId="0" applyFont="1" applyBorder="1" applyAlignment="1">
      <alignment horizontal="left" vertical="top" wrapText="1"/>
    </xf>
    <xf numFmtId="0" fontId="42" fillId="0" borderId="72" xfId="0" applyFont="1" applyBorder="1" applyAlignment="1">
      <alignment horizontal="left" vertical="top" wrapText="1"/>
    </xf>
    <xf numFmtId="0" fontId="18" fillId="0" borderId="41" xfId="0" applyFont="1" applyBorder="1" applyAlignment="1">
      <alignment horizontal="left" vertical="top" wrapText="1"/>
    </xf>
    <xf numFmtId="0" fontId="18" fillId="0" borderId="46" xfId="0" applyFont="1" applyBorder="1" applyAlignment="1">
      <alignment horizontal="left" vertical="top" wrapText="1"/>
    </xf>
    <xf numFmtId="0" fontId="18" fillId="0" borderId="74" xfId="0" applyFont="1" applyBorder="1" applyAlignment="1">
      <alignment horizontal="left" vertical="top" wrapText="1"/>
    </xf>
    <xf numFmtId="0" fontId="20" fillId="9" borderId="37" xfId="8" applyFont="1" applyFill="1" applyBorder="1" applyAlignment="1">
      <alignment horizontal="right" vertical="top"/>
    </xf>
    <xf numFmtId="0" fontId="20" fillId="9" borderId="62" xfId="8" applyFont="1" applyFill="1" applyBorder="1" applyAlignment="1">
      <alignment horizontal="right" vertical="top"/>
    </xf>
    <xf numFmtId="0" fontId="20" fillId="10" borderId="37" xfId="8" applyFont="1" applyFill="1" applyBorder="1" applyAlignment="1">
      <alignment horizontal="right" vertical="top"/>
    </xf>
    <xf numFmtId="0" fontId="20" fillId="10" borderId="38" xfId="8" applyFont="1" applyFill="1" applyBorder="1" applyAlignment="1">
      <alignment horizontal="right" vertical="top"/>
    </xf>
    <xf numFmtId="0" fontId="20" fillId="10" borderId="37" xfId="8" applyFont="1" applyFill="1" applyBorder="1" applyAlignment="1">
      <alignment horizontal="center" vertical="top"/>
    </xf>
    <xf numFmtId="0" fontId="20" fillId="10" borderId="38" xfId="8" applyFont="1" applyFill="1" applyBorder="1" applyAlignment="1">
      <alignment horizontal="center" vertical="top"/>
    </xf>
    <xf numFmtId="0" fontId="18" fillId="0" borderId="159" xfId="8" applyFont="1" applyBorder="1" applyAlignment="1">
      <alignment horizontal="left" vertical="top" wrapText="1"/>
    </xf>
    <xf numFmtId="0" fontId="18" fillId="0" borderId="91" xfId="8" applyFont="1" applyBorder="1" applyAlignment="1">
      <alignment horizontal="left" vertical="top" wrapText="1"/>
    </xf>
    <xf numFmtId="0" fontId="18" fillId="0" borderId="92" xfId="8" applyFont="1" applyBorder="1" applyAlignment="1">
      <alignment horizontal="left" vertical="top" wrapText="1"/>
    </xf>
    <xf numFmtId="166" fontId="25" fillId="3" borderId="147" xfId="8" applyNumberFormat="1" applyFont="1" applyFill="1" applyBorder="1" applyAlignment="1">
      <alignment horizontal="left" vertical="top"/>
    </xf>
    <xf numFmtId="166" fontId="25" fillId="3" borderId="8" xfId="8" applyNumberFormat="1" applyFont="1" applyFill="1" applyBorder="1" applyAlignment="1">
      <alignment horizontal="left" vertical="top"/>
    </xf>
    <xf numFmtId="166" fontId="25" fillId="3" borderId="33" xfId="8" applyNumberFormat="1" applyFont="1" applyFill="1" applyBorder="1" applyAlignment="1">
      <alignment horizontal="left" vertical="top"/>
    </xf>
    <xf numFmtId="0" fontId="18" fillId="0" borderId="61" xfId="8" applyFont="1" applyBorder="1" applyAlignment="1">
      <alignment horizontal="left" vertical="top" wrapText="1"/>
    </xf>
    <xf numFmtId="0" fontId="18" fillId="0" borderId="9" xfId="8" applyFont="1" applyBorder="1" applyAlignment="1">
      <alignment horizontal="left" vertical="top" wrapText="1"/>
    </xf>
    <xf numFmtId="0" fontId="18" fillId="0" borderId="31" xfId="8" applyFont="1" applyBorder="1" applyAlignment="1">
      <alignment horizontal="left" vertical="top" wrapText="1"/>
    </xf>
    <xf numFmtId="0" fontId="18" fillId="9" borderId="37" xfId="8" applyFont="1" applyFill="1" applyBorder="1" applyAlignment="1">
      <alignment horizontal="center" vertical="top"/>
    </xf>
    <xf numFmtId="0" fontId="18" fillId="9" borderId="38" xfId="8" applyFont="1" applyFill="1" applyBorder="1" applyAlignment="1">
      <alignment horizontal="center" vertical="top"/>
    </xf>
    <xf numFmtId="49" fontId="20" fillId="3" borderId="73" xfId="8" applyNumberFormat="1" applyFont="1" applyFill="1" applyBorder="1" applyAlignment="1">
      <alignment horizontal="left" vertical="top" wrapText="1"/>
    </xf>
    <xf numFmtId="49" fontId="20" fillId="3" borderId="74" xfId="8" applyNumberFormat="1" applyFont="1" applyFill="1" applyBorder="1" applyAlignment="1">
      <alignment horizontal="left" vertical="top" wrapText="1"/>
    </xf>
    <xf numFmtId="49" fontId="20" fillId="3" borderId="72" xfId="8" applyNumberFormat="1" applyFont="1" applyFill="1" applyBorder="1" applyAlignment="1">
      <alignment horizontal="left" vertical="top" wrapText="1"/>
    </xf>
    <xf numFmtId="0" fontId="20" fillId="5" borderId="73" xfId="8" applyFont="1" applyFill="1" applyBorder="1" applyAlignment="1">
      <alignment horizontal="left" vertical="top" wrapText="1"/>
    </xf>
    <xf numFmtId="0" fontId="20" fillId="5" borderId="74" xfId="8" applyFont="1" applyFill="1" applyBorder="1" applyAlignment="1">
      <alignment horizontal="left" vertical="top" wrapText="1"/>
    </xf>
    <xf numFmtId="0" fontId="20" fillId="5" borderId="72" xfId="8" applyFont="1" applyFill="1" applyBorder="1" applyAlignment="1">
      <alignment horizontal="left" vertical="top" wrapText="1"/>
    </xf>
    <xf numFmtId="3" fontId="18" fillId="0" borderId="19" xfId="8" applyNumberFormat="1" applyFont="1" applyBorder="1" applyAlignment="1">
      <alignment horizontal="left" vertical="top" wrapText="1"/>
    </xf>
    <xf numFmtId="3" fontId="18" fillId="0" borderId="8" xfId="8" applyNumberFormat="1" applyFont="1" applyBorder="1" applyAlignment="1">
      <alignment horizontal="left" vertical="top" wrapText="1"/>
    </xf>
    <xf numFmtId="3" fontId="18" fillId="0" borderId="33" xfId="8" applyNumberFormat="1" applyFont="1" applyBorder="1" applyAlignment="1">
      <alignment horizontal="left" vertical="top" wrapText="1"/>
    </xf>
    <xf numFmtId="49" fontId="20" fillId="11" borderId="1" xfId="8" applyNumberFormat="1" applyFont="1" applyFill="1" applyBorder="1" applyAlignment="1">
      <alignment horizontal="right" vertical="top"/>
    </xf>
    <xf numFmtId="49" fontId="20" fillId="11" borderId="34" xfId="8" applyNumberFormat="1" applyFont="1" applyFill="1" applyBorder="1" applyAlignment="1">
      <alignment horizontal="right" vertical="top"/>
    </xf>
    <xf numFmtId="0" fontId="18" fillId="3" borderId="147" xfId="8" applyFont="1" applyFill="1" applyBorder="1" applyAlignment="1">
      <alignment horizontal="left" vertical="top" wrapText="1"/>
    </xf>
    <xf numFmtId="0" fontId="18" fillId="3" borderId="33" xfId="8" applyFont="1" applyFill="1" applyBorder="1" applyAlignment="1">
      <alignment horizontal="left" vertical="top" wrapText="1"/>
    </xf>
    <xf numFmtId="0" fontId="18" fillId="3" borderId="147" xfId="8" applyFont="1" applyFill="1" applyBorder="1" applyAlignment="1">
      <alignment horizontal="left" vertical="top"/>
    </xf>
    <xf numFmtId="49" fontId="60" fillId="11" borderId="175" xfId="1" applyNumberFormat="1" applyFont="1" applyFill="1" applyBorder="1" applyAlignment="1">
      <alignment horizontal="left" vertical="center" wrapText="1"/>
    </xf>
    <xf numFmtId="49" fontId="40" fillId="11" borderId="0" xfId="1" applyNumberFormat="1" applyFont="1" applyFill="1" applyAlignment="1">
      <alignment horizontal="left" vertical="center" wrapText="1"/>
    </xf>
    <xf numFmtId="49" fontId="40" fillId="11" borderId="178" xfId="1" applyNumberFormat="1" applyFont="1" applyFill="1" applyBorder="1" applyAlignment="1">
      <alignment horizontal="left" vertical="center" wrapText="1"/>
    </xf>
    <xf numFmtId="0" fontId="33" fillId="0" borderId="79" xfId="0" applyFont="1" applyBorder="1" applyAlignment="1">
      <alignment horizontal="left" vertical="top" wrapText="1"/>
    </xf>
    <xf numFmtId="0" fontId="33" fillId="0" borderId="80" xfId="0" applyFont="1" applyBorder="1" applyAlignment="1">
      <alignment horizontal="left" vertical="top" wrapText="1"/>
    </xf>
    <xf numFmtId="0" fontId="34" fillId="3" borderId="19" xfId="1" applyFont="1" applyFill="1" applyBorder="1" applyAlignment="1">
      <alignment horizontal="left" vertical="top" wrapText="1"/>
    </xf>
    <xf numFmtId="0" fontId="34" fillId="3" borderId="33" xfId="1" applyFont="1" applyFill="1" applyBorder="1" applyAlignment="1">
      <alignment horizontal="left" vertical="top" wrapText="1"/>
    </xf>
    <xf numFmtId="0" fontId="34" fillId="0" borderId="19" xfId="1" applyFont="1" applyBorder="1" applyAlignment="1">
      <alignment horizontal="left" vertical="top"/>
    </xf>
    <xf numFmtId="0" fontId="34" fillId="0" borderId="33" xfId="1" applyFont="1" applyBorder="1" applyAlignment="1">
      <alignment horizontal="left" vertical="top"/>
    </xf>
    <xf numFmtId="0" fontId="47" fillId="0" borderId="19" xfId="0" applyFont="1" applyBorder="1" applyAlignment="1">
      <alignment horizontal="left" vertical="top" wrapText="1"/>
    </xf>
    <xf numFmtId="0" fontId="47" fillId="0" borderId="33" xfId="0" applyFont="1" applyBorder="1" applyAlignment="1">
      <alignment horizontal="left" vertical="top" wrapText="1"/>
    </xf>
    <xf numFmtId="0" fontId="34" fillId="0" borderId="19" xfId="1" applyFont="1" applyBorder="1" applyAlignment="1">
      <alignment horizontal="left" vertical="center" wrapText="1"/>
    </xf>
    <xf numFmtId="0" fontId="34" fillId="0" borderId="33" xfId="1" applyFont="1" applyBorder="1" applyAlignment="1">
      <alignment horizontal="left" vertical="center" wrapText="1"/>
    </xf>
    <xf numFmtId="0" fontId="34" fillId="0" borderId="19" xfId="1" applyFont="1" applyBorder="1" applyAlignment="1">
      <alignment horizontal="left" vertical="center"/>
    </xf>
    <xf numFmtId="0" fontId="34" fillId="0" borderId="33" xfId="1" applyFont="1" applyBorder="1" applyAlignment="1">
      <alignment horizontal="left" vertical="center"/>
    </xf>
    <xf numFmtId="165" fontId="34" fillId="0" borderId="19" xfId="1" applyNumberFormat="1" applyFont="1" applyBorder="1" applyAlignment="1">
      <alignment horizontal="left" vertical="top"/>
    </xf>
    <xf numFmtId="165" fontId="34" fillId="0" borderId="33" xfId="1" applyNumberFormat="1" applyFont="1" applyBorder="1" applyAlignment="1">
      <alignment horizontal="left" vertical="top"/>
    </xf>
    <xf numFmtId="0" fontId="34" fillId="0" borderId="26" xfId="1" applyFont="1" applyBorder="1" applyAlignment="1">
      <alignment horizontal="center" vertical="top" wrapText="1"/>
    </xf>
    <xf numFmtId="0" fontId="34" fillId="0" borderId="27" xfId="1" applyFont="1" applyBorder="1" applyAlignment="1">
      <alignment horizontal="center" vertical="top" wrapText="1"/>
    </xf>
    <xf numFmtId="0" fontId="33" fillId="0" borderId="0" xfId="1" applyFont="1" applyAlignment="1">
      <alignment horizontal="center" vertical="top" wrapText="1"/>
    </xf>
    <xf numFmtId="0" fontId="33" fillId="0" borderId="30" xfId="1" applyFont="1" applyBorder="1" applyAlignment="1">
      <alignment horizontal="center" vertical="top" wrapText="1"/>
    </xf>
    <xf numFmtId="0" fontId="34" fillId="0" borderId="0" xfId="1" applyFont="1" applyAlignment="1">
      <alignment horizontal="center" vertical="top" wrapText="1"/>
    </xf>
    <xf numFmtId="0" fontId="34" fillId="0" borderId="30" xfId="1" applyFont="1" applyBorder="1" applyAlignment="1">
      <alignment horizontal="center" vertical="top" wrapText="1"/>
    </xf>
    <xf numFmtId="0" fontId="20" fillId="2" borderId="0" xfId="1" applyFont="1" applyFill="1" applyAlignment="1">
      <alignment horizontal="left" vertical="top" wrapText="1"/>
    </xf>
    <xf numFmtId="0" fontId="33" fillId="2" borderId="0" xfId="1" applyFont="1" applyFill="1" applyAlignment="1">
      <alignment horizontal="left" vertical="top" wrapText="1"/>
    </xf>
    <xf numFmtId="0" fontId="33" fillId="2" borderId="30" xfId="1" applyFont="1" applyFill="1" applyBorder="1" applyAlignment="1">
      <alignment horizontal="left" vertical="top" wrapText="1"/>
    </xf>
    <xf numFmtId="0" fontId="20" fillId="11" borderId="2" xfId="1" applyFont="1" applyFill="1" applyBorder="1" applyAlignment="1">
      <alignment horizontal="left" vertical="top" wrapText="1"/>
    </xf>
    <xf numFmtId="0" fontId="33" fillId="11" borderId="3" xfId="1" applyFont="1" applyFill="1" applyBorder="1" applyAlignment="1">
      <alignment horizontal="left" vertical="top" wrapText="1"/>
    </xf>
    <xf numFmtId="0" fontId="33" fillId="11" borderId="57" xfId="1" applyFont="1" applyFill="1" applyBorder="1" applyAlignment="1">
      <alignment horizontal="left" vertical="top" wrapText="1"/>
    </xf>
    <xf numFmtId="0" fontId="18" fillId="0" borderId="29" xfId="1" applyFont="1" applyBorder="1" applyAlignment="1">
      <alignment horizontal="left" vertical="top" wrapText="1"/>
    </xf>
    <xf numFmtId="0" fontId="18" fillId="0" borderId="60" xfId="1" applyFont="1" applyBorder="1" applyAlignment="1">
      <alignment horizontal="left" vertical="top" wrapText="1"/>
    </xf>
    <xf numFmtId="0" fontId="34" fillId="3" borderId="29" xfId="1" applyFont="1" applyFill="1" applyBorder="1" applyAlignment="1">
      <alignment horizontal="left" vertical="top" wrapText="1"/>
    </xf>
    <xf numFmtId="49" fontId="18" fillId="0" borderId="29" xfId="1" applyNumberFormat="1" applyFont="1" applyBorder="1" applyAlignment="1">
      <alignment horizontal="left" vertical="top" wrapText="1"/>
    </xf>
    <xf numFmtId="166" fontId="34" fillId="3" borderId="29" xfId="1" applyNumberFormat="1" applyFont="1" applyFill="1" applyBorder="1" applyAlignment="1">
      <alignment horizontal="left" vertical="top"/>
    </xf>
    <xf numFmtId="0" fontId="34" fillId="3" borderId="29" xfId="1" applyFont="1" applyFill="1" applyBorder="1" applyAlignment="1">
      <alignment horizontal="left" vertical="top"/>
    </xf>
    <xf numFmtId="49" fontId="33" fillId="3" borderId="29" xfId="8" applyNumberFormat="1" applyFont="1" applyFill="1" applyBorder="1" applyAlignment="1">
      <alignment horizontal="left" vertical="top"/>
    </xf>
    <xf numFmtId="49" fontId="18" fillId="0" borderId="33" xfId="1" applyNumberFormat="1" applyFont="1" applyBorder="1" applyAlignment="1">
      <alignment horizontal="left" vertical="top" wrapText="1"/>
    </xf>
    <xf numFmtId="0" fontId="34" fillId="0" borderId="29" xfId="1" applyFont="1" applyBorder="1" applyAlignment="1">
      <alignment horizontal="left" vertical="top" wrapText="1"/>
    </xf>
    <xf numFmtId="0" fontId="34" fillId="5" borderId="29" xfId="1" applyFont="1" applyFill="1" applyBorder="1" applyAlignment="1">
      <alignment horizontal="left" vertical="top" wrapText="1"/>
    </xf>
    <xf numFmtId="49" fontId="18" fillId="0" borderId="19" xfId="1" applyNumberFormat="1" applyFont="1" applyBorder="1" applyAlignment="1">
      <alignment horizontal="left" vertical="top" wrapText="1"/>
    </xf>
    <xf numFmtId="0" fontId="34" fillId="5" borderId="19" xfId="1" applyFont="1" applyFill="1" applyBorder="1" applyAlignment="1">
      <alignment horizontal="left" vertical="top" wrapText="1"/>
    </xf>
    <xf numFmtId="0" fontId="34" fillId="5" borderId="33" xfId="1" applyFont="1" applyFill="1" applyBorder="1" applyAlignment="1">
      <alignment horizontal="left" vertical="top" wrapText="1"/>
    </xf>
    <xf numFmtId="0" fontId="33" fillId="0" borderId="19" xfId="0" applyFont="1" applyBorder="1" applyAlignment="1">
      <alignment horizontal="left" vertical="top"/>
    </xf>
    <xf numFmtId="0" fontId="33" fillId="0" borderId="33" xfId="0" applyFont="1" applyBorder="1" applyAlignment="1">
      <alignment horizontal="left" vertical="top"/>
    </xf>
    <xf numFmtId="0" fontId="33" fillId="11" borderId="49" xfId="0" applyFont="1" applyFill="1" applyBorder="1" applyAlignment="1">
      <alignment horizontal="left" vertical="top"/>
    </xf>
    <xf numFmtId="0" fontId="33" fillId="11" borderId="36" xfId="0" applyFont="1" applyFill="1" applyBorder="1" applyAlignment="1">
      <alignment horizontal="left" vertical="top"/>
    </xf>
    <xf numFmtId="0" fontId="33" fillId="11" borderId="0" xfId="0" applyFont="1" applyFill="1" applyAlignment="1">
      <alignment horizontal="left" vertical="top"/>
    </xf>
    <xf numFmtId="0" fontId="33" fillId="11" borderId="64" xfId="0" applyFont="1" applyFill="1" applyBorder="1" applyAlignment="1">
      <alignment horizontal="left" vertical="top"/>
    </xf>
    <xf numFmtId="0" fontId="18" fillId="0" borderId="78" xfId="0" applyFont="1" applyBorder="1" applyAlignment="1">
      <alignment horizontal="left" vertical="top"/>
    </xf>
    <xf numFmtId="166" fontId="18" fillId="3" borderId="71" xfId="1" applyNumberFormat="1" applyFont="1" applyFill="1" applyBorder="1" applyAlignment="1">
      <alignment horizontal="left" vertical="top"/>
    </xf>
    <xf numFmtId="0" fontId="33" fillId="0" borderId="20" xfId="0" applyFont="1" applyBorder="1" applyAlignment="1">
      <alignment horizontal="left" vertical="top"/>
    </xf>
    <xf numFmtId="0" fontId="33" fillId="0" borderId="28" xfId="0" applyFont="1" applyBorder="1" applyAlignment="1">
      <alignment horizontal="left" vertical="top"/>
    </xf>
    <xf numFmtId="0" fontId="33" fillId="0" borderId="71" xfId="0" applyFont="1" applyBorder="1" applyAlignment="1">
      <alignment horizontal="left" vertical="top" wrapText="1"/>
    </xf>
    <xf numFmtId="0" fontId="34" fillId="0" borderId="57" xfId="1" applyFont="1" applyBorder="1" applyAlignment="1">
      <alignment horizontal="left" vertical="top" wrapText="1" shrinkToFit="1"/>
    </xf>
    <xf numFmtId="0" fontId="34" fillId="0" borderId="9" xfId="1" applyFont="1" applyBorder="1" applyAlignment="1">
      <alignment horizontal="left" vertical="top" wrapText="1" shrinkToFit="1"/>
    </xf>
    <xf numFmtId="49" fontId="42" fillId="3" borderId="8" xfId="1" applyNumberFormat="1" applyFont="1" applyFill="1" applyBorder="1" applyAlignment="1">
      <alignment horizontal="left" vertical="top" wrapText="1"/>
    </xf>
    <xf numFmtId="49" fontId="39" fillId="3" borderId="8" xfId="1" applyNumberFormat="1" applyFont="1" applyFill="1" applyBorder="1" applyAlignment="1">
      <alignment horizontal="left" vertical="top" wrapText="1"/>
    </xf>
    <xf numFmtId="49" fontId="34" fillId="3" borderId="19" xfId="1" applyNumberFormat="1" applyFont="1" applyFill="1" applyBorder="1" applyAlignment="1">
      <alignment horizontal="left" vertical="top" wrapText="1"/>
    </xf>
    <xf numFmtId="49" fontId="34" fillId="3" borderId="33" xfId="1" applyNumberFormat="1" applyFont="1" applyFill="1" applyBorder="1" applyAlignment="1">
      <alignment horizontal="left" vertical="top" wrapText="1"/>
    </xf>
    <xf numFmtId="2" fontId="33" fillId="3" borderId="41" xfId="1" applyNumberFormat="1" applyFont="1" applyFill="1" applyBorder="1" applyAlignment="1">
      <alignment horizontal="left" vertical="top" wrapText="1"/>
    </xf>
    <xf numFmtId="2" fontId="33" fillId="3" borderId="46" xfId="1" applyNumberFormat="1" applyFont="1" applyFill="1" applyBorder="1" applyAlignment="1">
      <alignment horizontal="left" vertical="top" wrapText="1"/>
    </xf>
    <xf numFmtId="0" fontId="34" fillId="0" borderId="25" xfId="1" applyFont="1" applyBorder="1" applyAlignment="1">
      <alignment horizontal="center" vertical="center" wrapText="1"/>
    </xf>
    <xf numFmtId="0" fontId="34" fillId="0" borderId="27" xfId="1" applyFont="1" applyBorder="1" applyAlignment="1">
      <alignment horizontal="center" vertical="center" wrapText="1"/>
    </xf>
    <xf numFmtId="0" fontId="34" fillId="0" borderId="28" xfId="1" applyFont="1" applyBorder="1" applyAlignment="1">
      <alignment horizontal="center" vertical="center" wrapText="1"/>
    </xf>
    <xf numFmtId="0" fontId="34" fillId="0" borderId="30" xfId="1" applyFont="1" applyBorder="1" applyAlignment="1">
      <alignment horizontal="center" vertical="center" wrapText="1"/>
    </xf>
    <xf numFmtId="0" fontId="33" fillId="0" borderId="20" xfId="0" applyFont="1" applyBorder="1" applyAlignment="1">
      <alignment horizontal="left" vertical="top" wrapText="1"/>
    </xf>
    <xf numFmtId="0" fontId="33" fillId="0" borderId="67" xfId="0" applyFont="1" applyBorder="1" applyAlignment="1">
      <alignment horizontal="left" vertical="top" wrapText="1"/>
    </xf>
    <xf numFmtId="0" fontId="33" fillId="0" borderId="63" xfId="0" applyFont="1" applyBorder="1" applyAlignment="1">
      <alignment horizontal="left" vertical="top" wrapText="1"/>
    </xf>
    <xf numFmtId="0" fontId="33" fillId="0" borderId="36" xfId="0" applyFont="1" applyBorder="1" applyAlignment="1">
      <alignment horizontal="left" vertical="top" wrapText="1"/>
    </xf>
    <xf numFmtId="0" fontId="34" fillId="0" borderId="2" xfId="1" applyFont="1" applyBorder="1" applyAlignment="1">
      <alignment horizontal="center" vertical="center" textRotation="90"/>
    </xf>
    <xf numFmtId="0" fontId="34" fillId="0" borderId="7" xfId="1" applyFont="1" applyBorder="1" applyAlignment="1">
      <alignment horizontal="center" vertical="center" textRotation="90"/>
    </xf>
    <xf numFmtId="0" fontId="34" fillId="0" borderId="16" xfId="1" applyFont="1" applyBorder="1" applyAlignment="1">
      <alignment horizontal="center" vertical="center" textRotation="90"/>
    </xf>
    <xf numFmtId="0" fontId="34" fillId="0" borderId="26" xfId="1" applyFont="1" applyBorder="1" applyAlignment="1">
      <alignment vertical="center" textRotation="90"/>
    </xf>
    <xf numFmtId="0" fontId="34" fillId="0" borderId="0" xfId="1" applyFont="1" applyAlignment="1">
      <alignment vertical="center" textRotation="90"/>
    </xf>
    <xf numFmtId="0" fontId="34" fillId="0" borderId="1" xfId="1" applyFont="1" applyBorder="1" applyAlignment="1">
      <alignment vertical="center" textRotation="90"/>
    </xf>
    <xf numFmtId="0" fontId="34" fillId="0" borderId="3" xfId="1" applyFont="1" applyBorder="1" applyAlignment="1">
      <alignment horizontal="center" vertical="center" textRotation="90" shrinkToFit="1"/>
    </xf>
    <xf numFmtId="0" fontId="34" fillId="0" borderId="8" xfId="1" applyFont="1" applyBorder="1" applyAlignment="1">
      <alignment horizontal="center" vertical="center" textRotation="90" shrinkToFit="1"/>
    </xf>
    <xf numFmtId="0" fontId="34" fillId="0" borderId="17" xfId="1" applyFont="1" applyBorder="1" applyAlignment="1">
      <alignment horizontal="center" vertical="center" textRotation="90" shrinkToFit="1"/>
    </xf>
    <xf numFmtId="0" fontId="34" fillId="0" borderId="3" xfId="1" applyFont="1" applyBorder="1" applyAlignment="1">
      <alignment horizontal="center" vertical="center" textRotation="90" wrapText="1" shrinkToFit="1"/>
    </xf>
    <xf numFmtId="0" fontId="34" fillId="0" borderId="8" xfId="1" applyFont="1" applyBorder="1" applyAlignment="1">
      <alignment horizontal="center" vertical="center" textRotation="90" wrapText="1" shrinkToFit="1"/>
    </xf>
    <xf numFmtId="0" fontId="34" fillId="0" borderId="17" xfId="1" applyFont="1" applyBorder="1" applyAlignment="1">
      <alignment horizontal="center" vertical="center" textRotation="90" wrapText="1" shrinkToFit="1"/>
    </xf>
    <xf numFmtId="0" fontId="34" fillId="0" borderId="25" xfId="1" applyFont="1" applyBorder="1" applyAlignment="1">
      <alignment horizontal="center" vertical="center" wrapText="1" shrinkToFit="1"/>
    </xf>
    <xf numFmtId="0" fontId="34" fillId="0" borderId="28" xfId="1" applyFont="1" applyBorder="1" applyAlignment="1">
      <alignment horizontal="center" vertical="center" wrapText="1" shrinkToFit="1"/>
    </xf>
    <xf numFmtId="0" fontId="34" fillId="0" borderId="66" xfId="1" applyFont="1" applyBorder="1" applyAlignment="1">
      <alignment horizontal="center" vertical="center" wrapText="1" shrinkToFit="1"/>
    </xf>
    <xf numFmtId="0" fontId="34" fillId="0" borderId="43" xfId="1" applyFont="1" applyBorder="1" applyAlignment="1">
      <alignment horizontal="center" vertical="center" textRotation="90" wrapText="1" shrinkToFit="1"/>
    </xf>
    <xf numFmtId="0" fontId="34" fillId="0" borderId="29" xfId="1" applyFont="1" applyBorder="1" applyAlignment="1">
      <alignment horizontal="center" vertical="center" textRotation="90" wrapText="1" shrinkToFit="1"/>
    </xf>
    <xf numFmtId="0" fontId="34" fillId="0" borderId="53" xfId="1" applyFont="1" applyBorder="1" applyAlignment="1">
      <alignment horizontal="center" vertical="center" textRotation="90" wrapText="1" shrinkToFit="1"/>
    </xf>
    <xf numFmtId="0" fontId="34" fillId="0" borderId="43" xfId="1" applyFont="1" applyBorder="1" applyAlignment="1">
      <alignment horizontal="center" vertical="center" textRotation="90" wrapText="1"/>
    </xf>
    <xf numFmtId="0" fontId="34" fillId="0" borderId="29" xfId="1" applyFont="1" applyBorder="1" applyAlignment="1">
      <alignment horizontal="center" vertical="center" textRotation="90" wrapText="1"/>
    </xf>
    <xf numFmtId="0" fontId="34" fillId="0" borderId="53" xfId="1" applyFont="1" applyBorder="1" applyAlignment="1">
      <alignment horizontal="center" vertical="center" textRotation="90" wrapText="1"/>
    </xf>
    <xf numFmtId="0" fontId="34" fillId="0" borderId="19" xfId="1" applyFont="1" applyBorder="1" applyAlignment="1">
      <alignment horizontal="center" vertical="center" wrapText="1"/>
    </xf>
    <xf numFmtId="0" fontId="34" fillId="0" borderId="17" xfId="1" applyFont="1" applyBorder="1" applyAlignment="1">
      <alignment horizontal="center" vertical="center" wrapText="1"/>
    </xf>
    <xf numFmtId="0" fontId="34" fillId="0" borderId="29" xfId="1" applyFont="1" applyBorder="1" applyAlignment="1">
      <alignment horizontal="center" vertical="center" textRotation="90"/>
    </xf>
    <xf numFmtId="0" fontId="34" fillId="0" borderId="53" xfId="1" applyFont="1" applyBorder="1" applyAlignment="1">
      <alignment horizontal="center" vertical="center" textRotation="90"/>
    </xf>
    <xf numFmtId="0" fontId="33" fillId="0" borderId="58" xfId="1" applyFont="1" applyBorder="1" applyAlignment="1">
      <alignment horizontal="center" vertical="center"/>
    </xf>
    <xf numFmtId="0" fontId="33" fillId="0" borderId="5" xfId="1" applyFont="1" applyBorder="1" applyAlignment="1">
      <alignment horizontal="center" vertical="center"/>
    </xf>
    <xf numFmtId="166" fontId="34" fillId="0" borderId="25" xfId="1" applyNumberFormat="1" applyFont="1" applyBorder="1" applyAlignment="1">
      <alignment horizontal="center" vertical="center" textRotation="90" wrapText="1" shrinkToFit="1"/>
    </xf>
    <xf numFmtId="166" fontId="34" fillId="0" borderId="28" xfId="1" applyNumberFormat="1" applyFont="1" applyBorder="1" applyAlignment="1">
      <alignment horizontal="center" vertical="center" textRotation="90" wrapText="1" shrinkToFit="1"/>
    </xf>
    <xf numFmtId="166" fontId="34" fillId="0" borderId="66" xfId="1" applyNumberFormat="1" applyFont="1" applyBorder="1" applyAlignment="1">
      <alignment horizontal="center" vertical="center" textRotation="90" wrapText="1" shrinkToFit="1"/>
    </xf>
    <xf numFmtId="49" fontId="33" fillId="11" borderId="45" xfId="1" applyNumberFormat="1" applyFont="1" applyFill="1" applyBorder="1" applyAlignment="1">
      <alignment horizontal="right" vertical="top" wrapText="1"/>
    </xf>
    <xf numFmtId="49" fontId="33" fillId="11" borderId="1" xfId="1" applyNumberFormat="1" applyFont="1" applyFill="1" applyBorder="1" applyAlignment="1">
      <alignment horizontal="right" vertical="top" wrapText="1"/>
    </xf>
    <xf numFmtId="0" fontId="34" fillId="11" borderId="1" xfId="1" applyFont="1" applyFill="1" applyBorder="1" applyAlignment="1">
      <alignment horizontal="center" vertical="top" wrapText="1"/>
    </xf>
    <xf numFmtId="0" fontId="34" fillId="11" borderId="34" xfId="1" applyFont="1" applyFill="1" applyBorder="1" applyAlignment="1">
      <alignment horizontal="center" vertical="top" wrapText="1"/>
    </xf>
    <xf numFmtId="49" fontId="34" fillId="3" borderId="8" xfId="1" applyNumberFormat="1" applyFont="1" applyFill="1" applyBorder="1" applyAlignment="1">
      <alignment horizontal="left" vertical="top" wrapText="1"/>
    </xf>
    <xf numFmtId="0" fontId="34" fillId="3" borderId="8" xfId="1" applyFont="1" applyFill="1" applyBorder="1" applyAlignment="1">
      <alignment horizontal="left" vertical="top" wrapText="1"/>
    </xf>
    <xf numFmtId="0" fontId="34" fillId="3" borderId="28" xfId="1" applyFont="1" applyFill="1" applyBorder="1" applyAlignment="1">
      <alignment horizontal="left" vertical="top" wrapText="1"/>
    </xf>
    <xf numFmtId="2" fontId="34" fillId="3" borderId="29" xfId="1" applyNumberFormat="1" applyFont="1" applyFill="1" applyBorder="1" applyAlignment="1">
      <alignment horizontal="left" vertical="top" wrapText="1"/>
    </xf>
    <xf numFmtId="2" fontId="34" fillId="3" borderId="19" xfId="1" applyNumberFormat="1" applyFont="1" applyFill="1" applyBorder="1" applyAlignment="1">
      <alignment horizontal="left" vertical="top" wrapText="1"/>
    </xf>
    <xf numFmtId="0" fontId="34" fillId="3" borderId="19" xfId="1" applyFont="1" applyFill="1" applyBorder="1" applyAlignment="1">
      <alignment horizontal="left" vertical="top"/>
    </xf>
    <xf numFmtId="0" fontId="34" fillId="3" borderId="33" xfId="1" applyFont="1" applyFill="1" applyBorder="1" applyAlignment="1">
      <alignment horizontal="left" vertical="top"/>
    </xf>
    <xf numFmtId="0" fontId="34" fillId="0" borderId="129" xfId="1" applyFont="1" applyBorder="1" applyAlignment="1">
      <alignment horizontal="left" vertical="top" wrapText="1"/>
    </xf>
    <xf numFmtId="0" fontId="34" fillId="0" borderId="130" xfId="1" applyFont="1" applyBorder="1" applyAlignment="1">
      <alignment horizontal="left" vertical="top" wrapText="1"/>
    </xf>
    <xf numFmtId="0" fontId="34" fillId="0" borderId="131" xfId="1" applyFont="1" applyBorder="1" applyAlignment="1">
      <alignment horizontal="left" vertical="top" wrapText="1"/>
    </xf>
    <xf numFmtId="165" fontId="34" fillId="0" borderId="73" xfId="1" applyNumberFormat="1" applyFont="1" applyBorder="1" applyAlignment="1">
      <alignment horizontal="left" vertical="top" wrapText="1"/>
    </xf>
    <xf numFmtId="165" fontId="34" fillId="0" borderId="72" xfId="1" applyNumberFormat="1" applyFont="1" applyBorder="1" applyAlignment="1">
      <alignment horizontal="left" vertical="top" wrapText="1"/>
    </xf>
    <xf numFmtId="0" fontId="34" fillId="3" borderId="29" xfId="0" applyFont="1" applyFill="1" applyBorder="1" applyAlignment="1">
      <alignment horizontal="left" vertical="top" wrapText="1"/>
    </xf>
    <xf numFmtId="165" fontId="34" fillId="0" borderId="74" xfId="1" applyNumberFormat="1" applyFont="1" applyBorder="1" applyAlignment="1">
      <alignment horizontal="left" vertical="top" wrapText="1"/>
    </xf>
    <xf numFmtId="165" fontId="34" fillId="0" borderId="46" xfId="1" applyNumberFormat="1" applyFont="1" applyBorder="1" applyAlignment="1">
      <alignment horizontal="left" vertical="top" wrapText="1"/>
    </xf>
    <xf numFmtId="165" fontId="34" fillId="0" borderId="41" xfId="1" applyNumberFormat="1" applyFont="1" applyBorder="1" applyAlignment="1">
      <alignment horizontal="left" vertical="top" wrapText="1"/>
    </xf>
    <xf numFmtId="49" fontId="34" fillId="3" borderId="71" xfId="1" applyNumberFormat="1" applyFont="1" applyFill="1" applyBorder="1" applyAlignment="1">
      <alignment horizontal="left" vertical="top" wrapText="1"/>
    </xf>
    <xf numFmtId="0" fontId="34" fillId="0" borderId="78" xfId="0" applyFont="1" applyBorder="1" applyAlignment="1">
      <alignment horizontal="left" vertical="top" wrapText="1"/>
    </xf>
    <xf numFmtId="3" fontId="34" fillId="5" borderId="68" xfId="1" applyNumberFormat="1" applyFont="1" applyFill="1" applyBorder="1" applyAlignment="1">
      <alignment horizontal="left" vertical="top" wrapText="1"/>
    </xf>
    <xf numFmtId="49" fontId="33" fillId="3" borderId="29" xfId="1" applyNumberFormat="1" applyFont="1" applyFill="1" applyBorder="1" applyAlignment="1">
      <alignment horizontal="left" vertical="top" wrapText="1"/>
    </xf>
    <xf numFmtId="0" fontId="34" fillId="3" borderId="126" xfId="1" applyFont="1" applyFill="1" applyBorder="1" applyAlignment="1">
      <alignment horizontal="left" vertical="top" wrapText="1"/>
    </xf>
    <xf numFmtId="0" fontId="34" fillId="3" borderId="127" xfId="1" applyFont="1" applyFill="1" applyBorder="1" applyAlignment="1">
      <alignment horizontal="left" vertical="top" wrapText="1"/>
    </xf>
    <xf numFmtId="0" fontId="34" fillId="3" borderId="128" xfId="1" applyFont="1" applyFill="1" applyBorder="1" applyAlignment="1">
      <alignment horizontal="left" vertical="top" wrapText="1"/>
    </xf>
    <xf numFmtId="166" fontId="34" fillId="3" borderId="63" xfId="1" applyNumberFormat="1" applyFont="1" applyFill="1" applyBorder="1" applyAlignment="1">
      <alignment horizontal="left" vertical="top"/>
    </xf>
    <xf numFmtId="166" fontId="34" fillId="3" borderId="12" xfId="1" applyNumberFormat="1" applyFont="1" applyFill="1" applyBorder="1" applyAlignment="1">
      <alignment horizontal="left" vertical="top"/>
    </xf>
    <xf numFmtId="166" fontId="34" fillId="3" borderId="132" xfId="1" applyNumberFormat="1" applyFont="1" applyFill="1" applyBorder="1" applyAlignment="1">
      <alignment horizontal="left" vertical="top"/>
    </xf>
    <xf numFmtId="166" fontId="34" fillId="3" borderId="13" xfId="1" applyNumberFormat="1" applyFont="1" applyFill="1" applyBorder="1" applyAlignment="1">
      <alignment horizontal="left" vertical="top"/>
    </xf>
    <xf numFmtId="166" fontId="34" fillId="3" borderId="133" xfId="1" applyNumberFormat="1" applyFont="1" applyFill="1" applyBorder="1" applyAlignment="1">
      <alignment horizontal="left" vertical="top"/>
    </xf>
    <xf numFmtId="49" fontId="33" fillId="11" borderId="45" xfId="1" applyNumberFormat="1" applyFont="1" applyFill="1" applyBorder="1" applyAlignment="1">
      <alignment horizontal="right" vertical="top"/>
    </xf>
    <xf numFmtId="49" fontId="33" fillId="11" borderId="1" xfId="1" applyNumberFormat="1" applyFont="1" applyFill="1" applyBorder="1" applyAlignment="1">
      <alignment horizontal="right" vertical="top"/>
    </xf>
    <xf numFmtId="49" fontId="33" fillId="11" borderId="56" xfId="1" applyNumberFormat="1" applyFont="1" applyFill="1" applyBorder="1" applyAlignment="1">
      <alignment horizontal="right" vertical="top"/>
    </xf>
    <xf numFmtId="0" fontId="47" fillId="3" borderId="29" xfId="1" applyFont="1" applyFill="1" applyBorder="1" applyAlignment="1">
      <alignment horizontal="left" vertical="top"/>
    </xf>
    <xf numFmtId="0" fontId="57" fillId="0" borderId="87" xfId="0" applyFont="1" applyBorder="1" applyAlignment="1">
      <alignment horizontal="left" vertical="top"/>
    </xf>
    <xf numFmtId="0" fontId="57" fillId="0" borderId="88" xfId="0" applyFont="1" applyBorder="1" applyAlignment="1">
      <alignment horizontal="left" vertical="top"/>
    </xf>
    <xf numFmtId="0" fontId="52" fillId="3" borderId="73" xfId="0" applyFont="1" applyFill="1" applyBorder="1" applyAlignment="1">
      <alignment horizontal="left" vertical="top" wrapText="1"/>
    </xf>
    <xf numFmtId="0" fontId="52" fillId="3" borderId="72" xfId="0" applyFont="1" applyFill="1" applyBorder="1" applyAlignment="1">
      <alignment horizontal="left" vertical="top" wrapText="1"/>
    </xf>
    <xf numFmtId="0" fontId="47" fillId="3" borderId="87" xfId="1" applyFont="1" applyFill="1" applyBorder="1" applyAlignment="1">
      <alignment horizontal="left" vertical="top" wrapText="1"/>
    </xf>
    <xf numFmtId="0" fontId="47" fillId="3" borderId="88" xfId="1" applyFont="1" applyFill="1" applyBorder="1" applyAlignment="1">
      <alignment horizontal="left" vertical="top" wrapText="1"/>
    </xf>
    <xf numFmtId="0" fontId="34" fillId="0" borderId="172" xfId="1" applyFont="1" applyBorder="1" applyAlignment="1">
      <alignment horizontal="left" vertical="top" wrapText="1"/>
    </xf>
    <xf numFmtId="0" fontId="34" fillId="0" borderId="74" xfId="1" applyFont="1" applyBorder="1" applyAlignment="1">
      <alignment horizontal="left" vertical="top" wrapText="1"/>
    </xf>
    <xf numFmtId="0" fontId="34" fillId="0" borderId="72" xfId="1" applyFont="1" applyBorder="1" applyAlignment="1">
      <alignment horizontal="left" vertical="top" wrapText="1"/>
    </xf>
    <xf numFmtId="165" fontId="34" fillId="0" borderId="71" xfId="1" applyNumberFormat="1" applyFont="1" applyBorder="1" applyAlignment="1">
      <alignment horizontal="left" vertical="top" wrapText="1"/>
    </xf>
    <xf numFmtId="1" fontId="34" fillId="5" borderId="19" xfId="1" applyNumberFormat="1" applyFont="1" applyFill="1" applyBorder="1" applyAlignment="1">
      <alignment horizontal="left" vertical="top" wrapText="1"/>
    </xf>
    <xf numFmtId="1" fontId="34" fillId="5" borderId="33" xfId="1" applyNumberFormat="1" applyFont="1" applyFill="1" applyBorder="1" applyAlignment="1">
      <alignment horizontal="left" vertical="top" wrapText="1"/>
    </xf>
    <xf numFmtId="0" fontId="47" fillId="3" borderId="29" xfId="1" applyFont="1" applyFill="1" applyBorder="1" applyAlignment="1">
      <alignment horizontal="left" vertical="top" wrapText="1"/>
    </xf>
    <xf numFmtId="49" fontId="33" fillId="3" borderId="71" xfId="1" applyNumberFormat="1" applyFont="1" applyFill="1" applyBorder="1" applyAlignment="1" applyProtection="1">
      <alignment horizontal="left" vertical="top" wrapText="1"/>
      <protection locked="0"/>
    </xf>
    <xf numFmtId="49" fontId="18" fillId="3" borderId="19" xfId="1" applyNumberFormat="1" applyFont="1" applyFill="1" applyBorder="1" applyAlignment="1">
      <alignment horizontal="left" vertical="top" wrapText="1"/>
    </xf>
    <xf numFmtId="49" fontId="18" fillId="3" borderId="33" xfId="1" applyNumberFormat="1" applyFont="1" applyFill="1" applyBorder="1" applyAlignment="1">
      <alignment horizontal="left" vertical="top" wrapText="1"/>
    </xf>
    <xf numFmtId="49" fontId="34" fillId="0" borderId="19" xfId="1" applyNumberFormat="1" applyFont="1" applyBorder="1" applyAlignment="1">
      <alignment horizontal="left" vertical="top" wrapText="1"/>
    </xf>
    <xf numFmtId="49" fontId="34" fillId="0" borderId="33" xfId="1" applyNumberFormat="1" applyFont="1" applyBorder="1" applyAlignment="1">
      <alignment horizontal="left" vertical="top" wrapText="1"/>
    </xf>
    <xf numFmtId="0" fontId="34" fillId="3" borderId="8" xfId="0" applyFont="1" applyFill="1" applyBorder="1" applyAlignment="1">
      <alignment horizontal="left" vertical="top" wrapText="1"/>
    </xf>
    <xf numFmtId="0" fontId="34" fillId="3" borderId="46" xfId="1" applyFont="1" applyFill="1" applyBorder="1" applyAlignment="1">
      <alignment horizontal="left" vertical="top" wrapText="1"/>
    </xf>
    <xf numFmtId="0" fontId="34" fillId="3" borderId="44" xfId="1" applyFont="1" applyFill="1" applyBorder="1" applyAlignment="1">
      <alignment horizontal="left" vertical="top" wrapText="1"/>
    </xf>
    <xf numFmtId="1" fontId="34" fillId="3" borderId="33" xfId="1" applyNumberFormat="1" applyFont="1" applyFill="1" applyBorder="1" applyAlignment="1">
      <alignment horizontal="left" vertical="top" wrapText="1"/>
    </xf>
    <xf numFmtId="1" fontId="34" fillId="3" borderId="29" xfId="1" applyNumberFormat="1" applyFont="1" applyFill="1" applyBorder="1" applyAlignment="1">
      <alignment horizontal="left" vertical="top" wrapText="1"/>
    </xf>
    <xf numFmtId="2" fontId="33" fillId="3" borderId="67" xfId="1" applyNumberFormat="1" applyFont="1" applyFill="1" applyBorder="1" applyAlignment="1">
      <alignment horizontal="left" vertical="top" wrapText="1"/>
    </xf>
    <xf numFmtId="2" fontId="33" fillId="3" borderId="0" xfId="1" applyNumberFormat="1" applyFont="1" applyFill="1" applyAlignment="1">
      <alignment horizontal="left" vertical="top" wrapText="1"/>
    </xf>
    <xf numFmtId="2" fontId="33" fillId="3" borderId="36" xfId="1" applyNumberFormat="1" applyFont="1" applyFill="1" applyBorder="1" applyAlignment="1">
      <alignment horizontal="left" vertical="top" wrapText="1"/>
    </xf>
    <xf numFmtId="49" fontId="33" fillId="2" borderId="35" xfId="1" applyNumberFormat="1" applyFont="1" applyFill="1" applyBorder="1" applyAlignment="1">
      <alignment horizontal="left" vertical="top"/>
    </xf>
    <xf numFmtId="49" fontId="33" fillId="2" borderId="26" xfId="1" applyNumberFormat="1" applyFont="1" applyFill="1" applyBorder="1" applyAlignment="1">
      <alignment horizontal="left" vertical="top"/>
    </xf>
    <xf numFmtId="49" fontId="33" fillId="2" borderId="27" xfId="1" applyNumberFormat="1" applyFont="1" applyFill="1" applyBorder="1" applyAlignment="1">
      <alignment horizontal="left" vertical="top"/>
    </xf>
    <xf numFmtId="49" fontId="33" fillId="11" borderId="35" xfId="1" applyNumberFormat="1" applyFont="1" applyFill="1" applyBorder="1" applyAlignment="1">
      <alignment horizontal="left" vertical="top" wrapText="1"/>
    </xf>
    <xf numFmtId="49" fontId="33" fillId="11" borderId="26" xfId="1" applyNumberFormat="1" applyFont="1" applyFill="1" applyBorder="1" applyAlignment="1">
      <alignment horizontal="left" vertical="top" wrapText="1"/>
    </xf>
    <xf numFmtId="49" fontId="33" fillId="11" borderId="27" xfId="1" applyNumberFormat="1" applyFont="1" applyFill="1" applyBorder="1" applyAlignment="1">
      <alignment horizontal="left" vertical="top" wrapText="1"/>
    </xf>
    <xf numFmtId="49" fontId="33" fillId="2" borderId="156" xfId="1" applyNumberFormat="1" applyFont="1" applyFill="1" applyBorder="1" applyAlignment="1">
      <alignment horizontal="center" vertical="top" wrapText="1"/>
    </xf>
    <xf numFmtId="165" fontId="34" fillId="0" borderId="79" xfId="1" applyNumberFormat="1" applyFont="1" applyBorder="1" applyAlignment="1">
      <alignment horizontal="left" vertical="top" wrapText="1"/>
    </xf>
    <xf numFmtId="0" fontId="47" fillId="3" borderId="29" xfId="1" applyFont="1" applyFill="1" applyBorder="1" applyAlignment="1" applyProtection="1">
      <alignment horizontal="left" vertical="top" wrapText="1"/>
      <protection locked="0"/>
    </xf>
    <xf numFmtId="49" fontId="33" fillId="3" borderId="29" xfId="1" applyNumberFormat="1" applyFont="1" applyFill="1" applyBorder="1" applyAlignment="1" applyProtection="1">
      <alignment horizontal="left" vertical="top" wrapText="1"/>
      <protection locked="0"/>
    </xf>
    <xf numFmtId="49" fontId="33" fillId="3" borderId="19" xfId="1" applyNumberFormat="1" applyFont="1" applyFill="1" applyBorder="1" applyAlignment="1" applyProtection="1">
      <alignment horizontal="left" vertical="top" wrapText="1"/>
      <protection locked="0"/>
    </xf>
    <xf numFmtId="49" fontId="44" fillId="3" borderId="33" xfId="1" applyNumberFormat="1" applyFont="1" applyFill="1" applyBorder="1" applyAlignment="1" applyProtection="1">
      <alignment horizontal="left" vertical="top" wrapText="1"/>
      <protection locked="0"/>
    </xf>
    <xf numFmtId="49" fontId="40" fillId="3" borderId="29" xfId="1" applyNumberFormat="1" applyFont="1" applyFill="1" applyBorder="1" applyAlignment="1" applyProtection="1">
      <alignment horizontal="left" vertical="top" wrapText="1"/>
      <protection locked="0"/>
    </xf>
    <xf numFmtId="2" fontId="33" fillId="3" borderId="33" xfId="1" applyNumberFormat="1" applyFont="1" applyFill="1" applyBorder="1" applyAlignment="1">
      <alignment horizontal="left" vertical="top" wrapText="1"/>
    </xf>
    <xf numFmtId="2" fontId="33" fillId="3" borderId="29" xfId="1" applyNumberFormat="1" applyFont="1" applyFill="1" applyBorder="1" applyAlignment="1">
      <alignment horizontal="left" vertical="top" wrapText="1"/>
    </xf>
    <xf numFmtId="166" fontId="34" fillId="3" borderId="73" xfId="1" applyNumberFormat="1" applyFont="1" applyFill="1" applyBorder="1" applyAlignment="1">
      <alignment horizontal="left" vertical="top"/>
    </xf>
    <xf numFmtId="166" fontId="34" fillId="3" borderId="72" xfId="1" applyNumberFormat="1" applyFont="1" applyFill="1" applyBorder="1" applyAlignment="1">
      <alignment horizontal="left" vertical="top"/>
    </xf>
    <xf numFmtId="49" fontId="33" fillId="3" borderId="8" xfId="1" applyNumberFormat="1" applyFont="1" applyFill="1" applyBorder="1" applyAlignment="1">
      <alignment horizontal="left" vertical="top" wrapText="1"/>
    </xf>
    <xf numFmtId="49" fontId="33" fillId="3" borderId="33" xfId="1" applyNumberFormat="1" applyFont="1" applyFill="1" applyBorder="1" applyAlignment="1">
      <alignment horizontal="left" vertical="top" wrapText="1"/>
    </xf>
    <xf numFmtId="0" fontId="33" fillId="0" borderId="29" xfId="0" applyFont="1" applyBorder="1" applyAlignment="1">
      <alignment horizontal="left" vertical="top" wrapText="1"/>
    </xf>
    <xf numFmtId="49" fontId="33" fillId="11" borderId="49" xfId="1" applyNumberFormat="1" applyFont="1" applyFill="1" applyBorder="1" applyAlignment="1">
      <alignment horizontal="left" vertical="top" wrapText="1"/>
    </xf>
    <xf numFmtId="49" fontId="33" fillId="11" borderId="0" xfId="1" applyNumberFormat="1" applyFont="1" applyFill="1" applyAlignment="1">
      <alignment horizontal="left" vertical="top" wrapText="1"/>
    </xf>
    <xf numFmtId="49" fontId="33" fillId="11" borderId="30" xfId="1" applyNumberFormat="1" applyFont="1" applyFill="1" applyBorder="1" applyAlignment="1">
      <alignment horizontal="left" vertical="top" wrapText="1"/>
    </xf>
    <xf numFmtId="0" fontId="34" fillId="0" borderId="83" xfId="1" applyFont="1" applyBorder="1" applyAlignment="1">
      <alignment horizontal="left" vertical="top" wrapText="1"/>
    </xf>
    <xf numFmtId="0" fontId="34" fillId="0" borderId="84" xfId="1" applyFont="1" applyBorder="1" applyAlignment="1">
      <alignment horizontal="left" vertical="top" wrapText="1"/>
    </xf>
    <xf numFmtId="0" fontId="34" fillId="0" borderId="147" xfId="1" applyFont="1" applyBorder="1" applyAlignment="1">
      <alignment horizontal="left" vertical="top" wrapText="1"/>
    </xf>
    <xf numFmtId="0" fontId="34" fillId="3" borderId="147" xfId="1" applyFont="1" applyFill="1" applyBorder="1" applyAlignment="1">
      <alignment horizontal="left" vertical="top" wrapText="1"/>
    </xf>
    <xf numFmtId="0" fontId="34" fillId="0" borderId="19" xfId="0" applyFont="1" applyBorder="1" applyAlignment="1">
      <alignment horizontal="left" vertical="top" wrapText="1"/>
    </xf>
    <xf numFmtId="0" fontId="34" fillId="0" borderId="33" xfId="0" applyFont="1" applyBorder="1" applyAlignment="1">
      <alignment horizontal="left" vertical="top" wrapText="1"/>
    </xf>
    <xf numFmtId="166" fontId="34" fillId="3" borderId="19" xfId="1" applyNumberFormat="1" applyFont="1" applyFill="1" applyBorder="1" applyAlignment="1">
      <alignment horizontal="left" vertical="top"/>
    </xf>
    <xf numFmtId="166" fontId="34" fillId="3" borderId="33" xfId="1" applyNumberFormat="1" applyFont="1" applyFill="1" applyBorder="1" applyAlignment="1">
      <alignment horizontal="left" vertical="top"/>
    </xf>
    <xf numFmtId="0" fontId="18" fillId="3" borderId="19" xfId="1" applyFont="1" applyFill="1" applyBorder="1" applyAlignment="1">
      <alignment horizontal="left" vertical="top" wrapText="1"/>
    </xf>
    <xf numFmtId="0" fontId="18" fillId="3" borderId="8" xfId="1" applyFont="1" applyFill="1" applyBorder="1" applyAlignment="1">
      <alignment horizontal="left" vertical="top" wrapText="1"/>
    </xf>
    <xf numFmtId="0" fontId="18" fillId="3" borderId="33" xfId="1" applyFont="1" applyFill="1" applyBorder="1" applyAlignment="1">
      <alignment horizontal="left" vertical="top" wrapText="1"/>
    </xf>
    <xf numFmtId="165" fontId="34" fillId="0" borderId="42" xfId="1" applyNumberFormat="1" applyFont="1" applyBorder="1" applyAlignment="1">
      <alignment horizontal="left" vertical="top" wrapText="1"/>
    </xf>
    <xf numFmtId="0" fontId="18" fillId="3" borderId="126" xfId="0" applyFont="1" applyFill="1" applyBorder="1" applyAlignment="1">
      <alignment horizontal="left" vertical="top" wrapText="1"/>
    </xf>
    <xf numFmtId="0" fontId="18" fillId="3" borderId="127" xfId="0" applyFont="1" applyFill="1" applyBorder="1" applyAlignment="1">
      <alignment horizontal="left" vertical="top" wrapText="1"/>
    </xf>
    <xf numFmtId="0" fontId="18" fillId="3" borderId="128" xfId="0" applyFont="1" applyFill="1" applyBorder="1" applyAlignment="1">
      <alignment horizontal="left" vertical="top" wrapText="1"/>
    </xf>
    <xf numFmtId="49" fontId="34" fillId="3" borderId="29" xfId="1" applyNumberFormat="1" applyFont="1" applyFill="1" applyBorder="1" applyAlignment="1">
      <alignment horizontal="left" vertical="top" wrapText="1"/>
    </xf>
    <xf numFmtId="49" fontId="33" fillId="3" borderId="126" xfId="1" applyNumberFormat="1" applyFont="1" applyFill="1" applyBorder="1" applyAlignment="1" applyProtection="1">
      <alignment horizontal="left" vertical="top" wrapText="1"/>
      <protection locked="0"/>
    </xf>
    <xf numFmtId="49" fontId="33" fillId="3" borderId="96" xfId="1" applyNumberFormat="1" applyFont="1" applyFill="1" applyBorder="1" applyAlignment="1" applyProtection="1">
      <alignment horizontal="left" vertical="top" wrapText="1"/>
      <protection locked="0"/>
    </xf>
    <xf numFmtId="49" fontId="20" fillId="3" borderId="79" xfId="1" applyNumberFormat="1" applyFont="1" applyFill="1" applyBorder="1" applyAlignment="1">
      <alignment horizontal="left" vertical="top" wrapText="1"/>
    </xf>
    <xf numFmtId="49" fontId="20" fillId="3" borderId="80" xfId="1" applyNumberFormat="1" applyFont="1" applyFill="1" applyBorder="1" applyAlignment="1">
      <alignment horizontal="left" vertical="top" wrapText="1"/>
    </xf>
    <xf numFmtId="0" fontId="33" fillId="11" borderId="1" xfId="1" applyFont="1" applyFill="1" applyBorder="1" applyAlignment="1">
      <alignment horizontal="center" vertical="top" wrapText="1"/>
    </xf>
    <xf numFmtId="0" fontId="34" fillId="2" borderId="110" xfId="1" applyFont="1" applyFill="1" applyBorder="1" applyAlignment="1">
      <alignment horizontal="center" vertical="top" wrapText="1"/>
    </xf>
    <xf numFmtId="0" fontId="34" fillId="2" borderId="111" xfId="1" applyFont="1" applyFill="1" applyBorder="1" applyAlignment="1">
      <alignment horizontal="center" vertical="top" wrapText="1"/>
    </xf>
    <xf numFmtId="49" fontId="20" fillId="3" borderId="151" xfId="1" applyNumberFormat="1" applyFont="1" applyFill="1" applyBorder="1" applyAlignment="1">
      <alignment horizontal="left" vertical="top" wrapText="1"/>
    </xf>
    <xf numFmtId="49" fontId="20" fillId="3" borderId="84" xfId="1" applyNumberFormat="1" applyFont="1" applyFill="1" applyBorder="1" applyAlignment="1">
      <alignment horizontal="left" vertical="top" wrapText="1"/>
    </xf>
    <xf numFmtId="49" fontId="34" fillId="3" borderId="12" xfId="1" applyNumberFormat="1" applyFont="1" applyFill="1" applyBorder="1" applyAlignment="1">
      <alignment horizontal="left" vertical="top" wrapText="1"/>
    </xf>
    <xf numFmtId="0" fontId="34" fillId="0" borderId="78" xfId="1" applyFont="1" applyBorder="1" applyAlignment="1">
      <alignment horizontal="left" vertical="top" wrapText="1" shrinkToFit="1"/>
    </xf>
    <xf numFmtId="0" fontId="34" fillId="3" borderId="129" xfId="1" applyFont="1" applyFill="1" applyBorder="1" applyAlignment="1">
      <alignment horizontal="left" vertical="top"/>
    </xf>
    <xf numFmtId="0" fontId="34" fillId="3" borderId="130" xfId="1" applyFont="1" applyFill="1" applyBorder="1" applyAlignment="1">
      <alignment horizontal="left" vertical="top"/>
    </xf>
    <xf numFmtId="0" fontId="34" fillId="3" borderId="131" xfId="1" applyFont="1" applyFill="1" applyBorder="1" applyAlignment="1">
      <alignment horizontal="left" vertical="top"/>
    </xf>
    <xf numFmtId="3" fontId="34" fillId="5" borderId="69" xfId="1" applyNumberFormat="1" applyFont="1" applyFill="1" applyBorder="1" applyAlignment="1">
      <alignment horizontal="left" vertical="top" wrapText="1"/>
    </xf>
    <xf numFmtId="3" fontId="34" fillId="5" borderId="149" xfId="1" applyNumberFormat="1" applyFont="1" applyFill="1" applyBorder="1" applyAlignment="1">
      <alignment horizontal="left" vertical="top" wrapText="1"/>
    </xf>
    <xf numFmtId="3" fontId="34" fillId="5" borderId="70" xfId="1" applyNumberFormat="1" applyFont="1" applyFill="1" applyBorder="1" applyAlignment="1">
      <alignment horizontal="left" vertical="top" wrapText="1"/>
    </xf>
    <xf numFmtId="0" fontId="47" fillId="3" borderId="19" xfId="1" applyFont="1" applyFill="1" applyBorder="1" applyAlignment="1">
      <alignment horizontal="left" vertical="top" wrapText="1" shrinkToFit="1"/>
    </xf>
    <xf numFmtId="0" fontId="47" fillId="3" borderId="33" xfId="1" applyFont="1" applyFill="1" applyBorder="1" applyAlignment="1">
      <alignment horizontal="left" vertical="top" wrapText="1" shrinkToFit="1"/>
    </xf>
    <xf numFmtId="0" fontId="34" fillId="0" borderId="48" xfId="1" applyFont="1" applyBorder="1" applyAlignment="1">
      <alignment horizontal="center" wrapText="1"/>
    </xf>
    <xf numFmtId="0" fontId="34" fillId="0" borderId="23" xfId="1" applyFont="1" applyBorder="1" applyAlignment="1">
      <alignment horizontal="center" wrapText="1"/>
    </xf>
    <xf numFmtId="0" fontId="34" fillId="0" borderId="24" xfId="1" applyFont="1" applyBorder="1" applyAlignment="1">
      <alignment horizontal="center" wrapText="1"/>
    </xf>
    <xf numFmtId="0" fontId="33" fillId="17" borderId="1" xfId="0" applyFont="1" applyFill="1" applyBorder="1" applyAlignment="1">
      <alignment horizontal="right" vertical="top" wrapText="1"/>
    </xf>
    <xf numFmtId="0" fontId="33" fillId="17" borderId="34" xfId="0" applyFont="1" applyFill="1" applyBorder="1" applyAlignment="1">
      <alignment horizontal="right" vertical="top" wrapText="1"/>
    </xf>
    <xf numFmtId="1" fontId="18" fillId="0" borderId="69" xfId="1" applyNumberFormat="1" applyFont="1" applyBorder="1" applyAlignment="1">
      <alignment horizontal="left" vertical="top" wrapText="1"/>
    </xf>
    <xf numFmtId="1" fontId="18" fillId="0" borderId="149" xfId="1" applyNumberFormat="1" applyFont="1" applyBorder="1" applyAlignment="1">
      <alignment horizontal="left" vertical="top" wrapText="1"/>
    </xf>
    <xf numFmtId="1" fontId="18" fillId="0" borderId="70" xfId="1" applyNumberFormat="1" applyFont="1" applyBorder="1" applyAlignment="1">
      <alignment horizontal="left" vertical="top" wrapText="1"/>
    </xf>
    <xf numFmtId="0" fontId="34" fillId="6" borderId="40" xfId="1" applyFont="1" applyFill="1" applyBorder="1" applyAlignment="1">
      <alignment horizontal="center" vertical="top"/>
    </xf>
    <xf numFmtId="0" fontId="34" fillId="6" borderId="37" xfId="1" applyFont="1" applyFill="1" applyBorder="1" applyAlignment="1">
      <alignment horizontal="center" vertical="top"/>
    </xf>
    <xf numFmtId="0" fontId="34" fillId="6" borderId="38" xfId="1" applyFont="1" applyFill="1" applyBorder="1" applyAlignment="1">
      <alignment horizontal="center" vertical="top"/>
    </xf>
    <xf numFmtId="0" fontId="33" fillId="15" borderId="40" xfId="1" applyFont="1" applyFill="1" applyBorder="1" applyAlignment="1">
      <alignment horizontal="left" vertical="top" wrapText="1"/>
    </xf>
    <xf numFmtId="0" fontId="33" fillId="15" borderId="37" xfId="1" applyFont="1" applyFill="1" applyBorder="1" applyAlignment="1">
      <alignment horizontal="left" vertical="top" wrapText="1"/>
    </xf>
    <xf numFmtId="0" fontId="33" fillId="15" borderId="38" xfId="1" applyFont="1" applyFill="1" applyBorder="1" applyAlignment="1">
      <alignment horizontal="left" vertical="top" wrapText="1"/>
    </xf>
    <xf numFmtId="49" fontId="33" fillId="0" borderId="29" xfId="1" applyNumberFormat="1" applyFont="1" applyBorder="1" applyAlignment="1">
      <alignment horizontal="left" vertical="top" wrapText="1"/>
    </xf>
    <xf numFmtId="0" fontId="18" fillId="0" borderId="19" xfId="1" applyFont="1" applyBorder="1" applyAlignment="1">
      <alignment horizontal="left" vertical="top"/>
    </xf>
    <xf numFmtId="0" fontId="18" fillId="0" borderId="33" xfId="1" applyFont="1" applyBorder="1" applyAlignment="1">
      <alignment horizontal="left" vertical="top"/>
    </xf>
    <xf numFmtId="0" fontId="47" fillId="3" borderId="19" xfId="0" applyFont="1" applyFill="1" applyBorder="1" applyAlignment="1">
      <alignment horizontal="left" vertical="top" wrapText="1"/>
    </xf>
    <xf numFmtId="0" fontId="47" fillId="3" borderId="33" xfId="0" applyFont="1" applyFill="1" applyBorder="1" applyAlignment="1">
      <alignment horizontal="left" vertical="top" wrapText="1"/>
    </xf>
    <xf numFmtId="0" fontId="47" fillId="3" borderId="19" xfId="1" applyFont="1" applyFill="1" applyBorder="1" applyAlignment="1">
      <alignment horizontal="left" vertical="top" wrapText="1"/>
    </xf>
    <xf numFmtId="0" fontId="47" fillId="3" borderId="33" xfId="1" applyFont="1" applyFill="1" applyBorder="1" applyAlignment="1">
      <alignment horizontal="left" vertical="top" wrapText="1"/>
    </xf>
    <xf numFmtId="0" fontId="61" fillId="0" borderId="81" xfId="0" applyFont="1" applyBorder="1" applyAlignment="1">
      <alignment horizontal="left" vertical="top" wrapText="1"/>
    </xf>
    <xf numFmtId="0" fontId="42" fillId="0" borderId="0" xfId="0" applyFont="1" applyAlignment="1">
      <alignment horizontal="left" vertical="top" wrapText="1"/>
    </xf>
    <xf numFmtId="0" fontId="42" fillId="0" borderId="108" xfId="0" applyFont="1" applyBorder="1" applyAlignment="1">
      <alignment horizontal="left" vertical="top" wrapText="1"/>
    </xf>
    <xf numFmtId="166" fontId="34" fillId="0" borderId="29" xfId="1" applyNumberFormat="1" applyFont="1" applyBorder="1" applyAlignment="1">
      <alignment horizontal="left" vertical="top"/>
    </xf>
    <xf numFmtId="0" fontId="47" fillId="3" borderId="19" xfId="1" applyFont="1" applyFill="1" applyBorder="1" applyAlignment="1">
      <alignment horizontal="left" vertical="top"/>
    </xf>
    <xf numFmtId="0" fontId="47" fillId="3" borderId="33" xfId="1" applyFont="1" applyFill="1" applyBorder="1" applyAlignment="1">
      <alignment horizontal="left" vertical="top"/>
    </xf>
    <xf numFmtId="0" fontId="34" fillId="11" borderId="184" xfId="1" applyFont="1" applyFill="1" applyBorder="1" applyAlignment="1">
      <alignment vertical="top" wrapText="1"/>
    </xf>
    <xf numFmtId="0" fontId="34" fillId="11" borderId="182" xfId="1" applyFont="1" applyFill="1" applyBorder="1" applyAlignment="1">
      <alignment vertical="top" wrapText="1"/>
    </xf>
    <xf numFmtId="0" fontId="34" fillId="11" borderId="185" xfId="1" applyFont="1" applyFill="1" applyBorder="1" applyAlignment="1">
      <alignment vertical="top" wrapText="1"/>
    </xf>
    <xf numFmtId="0" fontId="33" fillId="11" borderId="181" xfId="1" applyFont="1" applyFill="1" applyBorder="1" applyAlignment="1">
      <alignment horizontal="right" vertical="center" wrapText="1"/>
    </xf>
    <xf numFmtId="0" fontId="33" fillId="11" borderId="182" xfId="1" applyFont="1" applyFill="1" applyBorder="1" applyAlignment="1">
      <alignment horizontal="right" vertical="center" wrapText="1"/>
    </xf>
    <xf numFmtId="49" fontId="18" fillId="0" borderId="68" xfId="1" applyNumberFormat="1" applyFont="1" applyBorder="1" applyAlignment="1">
      <alignment horizontal="left" vertical="top" wrapText="1"/>
    </xf>
    <xf numFmtId="0" fontId="33" fillId="4" borderId="40" xfId="1" applyFont="1" applyFill="1" applyBorder="1" applyAlignment="1">
      <alignment horizontal="center" vertical="top" wrapText="1"/>
    </xf>
    <xf numFmtId="0" fontId="33" fillId="4" borderId="37" xfId="1" applyFont="1" applyFill="1" applyBorder="1" applyAlignment="1">
      <alignment horizontal="center" vertical="top" wrapText="1"/>
    </xf>
    <xf numFmtId="0" fontId="33" fillId="4" borderId="38" xfId="1" applyFont="1" applyFill="1" applyBorder="1" applyAlignment="1">
      <alignment horizontal="center" vertical="top" wrapText="1"/>
    </xf>
    <xf numFmtId="0" fontId="33" fillId="0" borderId="40" xfId="1" applyFont="1" applyBorder="1" applyAlignment="1">
      <alignment horizontal="center" vertical="center" wrapText="1"/>
    </xf>
    <xf numFmtId="0" fontId="33" fillId="0" borderId="37" xfId="1" applyFont="1" applyBorder="1" applyAlignment="1">
      <alignment horizontal="center" vertical="center" wrapText="1"/>
    </xf>
    <xf numFmtId="0" fontId="33" fillId="0" borderId="38" xfId="1" applyFont="1" applyBorder="1" applyAlignment="1">
      <alignment horizontal="center" vertical="center" wrapText="1"/>
    </xf>
    <xf numFmtId="0" fontId="20" fillId="6" borderId="4" xfId="1" applyFont="1" applyFill="1" applyBorder="1" applyAlignment="1">
      <alignment horizontal="center" vertical="top" wrapText="1"/>
    </xf>
    <xf numFmtId="0" fontId="20" fillId="6" borderId="5" xfId="1" applyFont="1" applyFill="1" applyBorder="1" applyAlignment="1">
      <alignment horizontal="center" vertical="top" wrapText="1"/>
    </xf>
    <xf numFmtId="0" fontId="20" fillId="6" borderId="6" xfId="1" applyFont="1" applyFill="1" applyBorder="1" applyAlignment="1">
      <alignment horizontal="center" vertical="top" wrapText="1"/>
    </xf>
    <xf numFmtId="0" fontId="33" fillId="6" borderId="21" xfId="1" applyFont="1" applyFill="1" applyBorder="1" applyAlignment="1">
      <alignment horizontal="center" vertical="top" wrapText="1"/>
    </xf>
    <xf numFmtId="0" fontId="33" fillId="6" borderId="13" xfId="1" applyFont="1" applyFill="1" applyBorder="1" applyAlignment="1">
      <alignment horizontal="center" vertical="top" wrapText="1"/>
    </xf>
    <xf numFmtId="0" fontId="33" fillId="6" borderId="14" xfId="1" applyFont="1" applyFill="1" applyBorder="1" applyAlignment="1">
      <alignment horizontal="center" vertical="top" wrapText="1"/>
    </xf>
    <xf numFmtId="0" fontId="33" fillId="0" borderId="21" xfId="1" applyFont="1" applyBorder="1" applyAlignment="1">
      <alignment horizontal="center" vertical="top" wrapText="1"/>
    </xf>
    <xf numFmtId="0" fontId="33" fillId="0" borderId="13" xfId="1" applyFont="1" applyBorder="1" applyAlignment="1">
      <alignment horizontal="center" vertical="top" wrapText="1"/>
    </xf>
    <xf numFmtId="0" fontId="33" fillId="0" borderId="14" xfId="1" applyFont="1" applyBorder="1" applyAlignment="1">
      <alignment horizontal="center" vertical="top" wrapText="1"/>
    </xf>
    <xf numFmtId="0" fontId="34" fillId="5" borderId="21" xfId="1" applyFont="1" applyFill="1" applyBorder="1" applyAlignment="1">
      <alignment horizontal="center" vertical="top" wrapText="1"/>
    </xf>
    <xf numFmtId="0" fontId="34" fillId="5" borderId="13" xfId="1" applyFont="1" applyFill="1" applyBorder="1" applyAlignment="1">
      <alignment horizontal="center" vertical="top" wrapText="1"/>
    </xf>
    <xf numFmtId="0" fontId="34" fillId="5" borderId="14" xfId="1" applyFont="1" applyFill="1" applyBorder="1" applyAlignment="1">
      <alignment horizontal="center" vertical="top" wrapText="1"/>
    </xf>
    <xf numFmtId="0" fontId="33" fillId="15" borderId="45" xfId="1" applyFont="1" applyFill="1" applyBorder="1" applyAlignment="1">
      <alignment horizontal="right" vertical="top" wrapText="1"/>
    </xf>
    <xf numFmtId="0" fontId="33" fillId="15" borderId="1" xfId="1" applyFont="1" applyFill="1" applyBorder="1" applyAlignment="1">
      <alignment horizontal="right" vertical="top" wrapText="1"/>
    </xf>
    <xf numFmtId="0" fontId="33" fillId="15" borderId="34" xfId="1" applyFont="1" applyFill="1" applyBorder="1" applyAlignment="1">
      <alignment horizontal="right" vertical="top" wrapText="1"/>
    </xf>
    <xf numFmtId="0" fontId="34" fillId="17" borderId="45" xfId="1" applyFont="1" applyFill="1" applyBorder="1" applyAlignment="1">
      <alignment vertical="top" wrapText="1"/>
    </xf>
    <xf numFmtId="0" fontId="34" fillId="17" borderId="1" xfId="1" applyFont="1" applyFill="1" applyBorder="1" applyAlignment="1">
      <alignment vertical="top" wrapText="1"/>
    </xf>
    <xf numFmtId="0" fontId="34" fillId="17" borderId="34" xfId="1" applyFont="1" applyFill="1" applyBorder="1" applyAlignment="1">
      <alignment vertical="top" wrapText="1"/>
    </xf>
    <xf numFmtId="0" fontId="18" fillId="3" borderId="68" xfId="1" applyFont="1" applyFill="1" applyBorder="1" applyAlignment="1">
      <alignment horizontal="left" vertical="top" wrapText="1"/>
    </xf>
    <xf numFmtId="0" fontId="18" fillId="0" borderId="68" xfId="1" applyFont="1" applyBorder="1" applyAlignment="1">
      <alignment horizontal="left" vertical="top"/>
    </xf>
    <xf numFmtId="0" fontId="34" fillId="0" borderId="21" xfId="1" applyFont="1" applyBorder="1" applyAlignment="1">
      <alignment horizontal="center" wrapText="1"/>
    </xf>
    <xf numFmtId="0" fontId="34" fillId="0" borderId="13" xfId="1" applyFont="1" applyBorder="1" applyAlignment="1">
      <alignment horizontal="center" wrapText="1"/>
    </xf>
    <xf numFmtId="0" fontId="34" fillId="0" borderId="14" xfId="1" applyFont="1" applyBorder="1" applyAlignment="1">
      <alignment horizontal="center" wrapText="1"/>
    </xf>
    <xf numFmtId="0" fontId="33" fillId="6" borderId="37" xfId="1" applyFont="1" applyFill="1" applyBorder="1" applyAlignment="1">
      <alignment horizontal="right" vertical="top"/>
    </xf>
    <xf numFmtId="0" fontId="33" fillId="6" borderId="38" xfId="1" applyFont="1" applyFill="1" applyBorder="1" applyAlignment="1">
      <alignment horizontal="right" vertical="top"/>
    </xf>
    <xf numFmtId="0" fontId="18" fillId="0" borderId="60" xfId="0" applyFont="1" applyBorder="1" applyAlignment="1">
      <alignment horizontal="left" vertical="top" wrapText="1"/>
    </xf>
    <xf numFmtId="1" fontId="34" fillId="5" borderId="8" xfId="1" applyNumberFormat="1" applyFont="1" applyFill="1" applyBorder="1" applyAlignment="1">
      <alignment horizontal="left" vertical="top" wrapText="1"/>
    </xf>
    <xf numFmtId="0" fontId="34" fillId="0" borderId="151" xfId="1" applyFont="1" applyBorder="1" applyAlignment="1">
      <alignment horizontal="left" vertical="top" wrapText="1"/>
    </xf>
    <xf numFmtId="0" fontId="18" fillId="3" borderId="29" xfId="0" applyFont="1" applyFill="1" applyBorder="1" applyAlignment="1">
      <alignment horizontal="left" vertical="top"/>
    </xf>
    <xf numFmtId="0" fontId="18" fillId="3" borderId="29" xfId="0" applyFont="1" applyFill="1" applyBorder="1" applyAlignment="1">
      <alignment horizontal="left" vertical="top" wrapText="1"/>
    </xf>
    <xf numFmtId="1" fontId="34" fillId="5" borderId="79" xfId="1" applyNumberFormat="1" applyFont="1" applyFill="1" applyBorder="1" applyAlignment="1">
      <alignment horizontal="left" vertical="top" wrapText="1"/>
    </xf>
    <xf numFmtId="0" fontId="34" fillId="0" borderId="71" xfId="1" applyFont="1" applyBorder="1" applyAlignment="1">
      <alignment horizontal="left" vertical="top" wrapText="1"/>
    </xf>
    <xf numFmtId="0" fontId="52" fillId="3" borderId="29" xfId="1" applyFont="1" applyFill="1" applyBorder="1" applyAlignment="1">
      <alignment horizontal="left" vertical="top" wrapText="1"/>
    </xf>
    <xf numFmtId="0" fontId="33" fillId="3" borderId="29" xfId="1" applyFont="1" applyFill="1" applyBorder="1" applyAlignment="1">
      <alignment horizontal="left" vertical="top" wrapText="1"/>
    </xf>
    <xf numFmtId="0" fontId="33" fillId="0" borderId="151" xfId="0" applyFont="1" applyBorder="1" applyAlignment="1">
      <alignment horizontal="left" vertical="top"/>
    </xf>
    <xf numFmtId="0" fontId="33" fillId="0" borderId="155" xfId="0" applyFont="1" applyBorder="1" applyAlignment="1">
      <alignment horizontal="left" vertical="top"/>
    </xf>
    <xf numFmtId="0" fontId="33" fillId="0" borderId="108" xfId="0" applyFont="1" applyBorder="1" applyAlignment="1">
      <alignment horizontal="left" vertical="top" wrapText="1"/>
    </xf>
    <xf numFmtId="0" fontId="42" fillId="0" borderId="179" xfId="0" applyFont="1" applyBorder="1" applyAlignment="1">
      <alignment horizontal="left" vertical="top" wrapText="1"/>
    </xf>
    <xf numFmtId="0" fontId="42" fillId="0" borderId="178" xfId="0" applyFont="1" applyBorder="1" applyAlignment="1">
      <alignment horizontal="left" vertical="top" wrapText="1"/>
    </xf>
    <xf numFmtId="0" fontId="42" fillId="0" borderId="180" xfId="0" applyFont="1" applyBorder="1" applyAlignment="1">
      <alignment horizontal="left" vertical="top" wrapText="1"/>
    </xf>
    <xf numFmtId="166" fontId="47" fillId="3" borderId="19" xfId="1" applyNumberFormat="1" applyFont="1" applyFill="1" applyBorder="1" applyAlignment="1">
      <alignment horizontal="left" vertical="top"/>
    </xf>
    <xf numFmtId="166" fontId="47" fillId="3" borderId="33" xfId="1" applyNumberFormat="1" applyFont="1" applyFill="1" applyBorder="1" applyAlignment="1">
      <alignment horizontal="left" vertical="top"/>
    </xf>
    <xf numFmtId="0" fontId="25" fillId="3" borderId="186" xfId="1" applyFont="1" applyFill="1" applyBorder="1" applyAlignment="1">
      <alignment horizontal="left" vertical="top" wrapText="1"/>
    </xf>
    <xf numFmtId="0" fontId="25" fillId="3" borderId="187" xfId="1" applyFont="1" applyFill="1" applyBorder="1" applyAlignment="1">
      <alignment horizontal="left" vertical="top" wrapText="1"/>
    </xf>
    <xf numFmtId="0" fontId="25" fillId="3" borderId="188" xfId="1" applyFont="1" applyFill="1" applyBorder="1" applyAlignment="1">
      <alignment horizontal="left" vertical="top" wrapText="1"/>
    </xf>
    <xf numFmtId="0" fontId="25" fillId="0" borderId="87" xfId="1" applyFont="1" applyBorder="1" applyAlignment="1">
      <alignment horizontal="left" vertical="top"/>
    </xf>
    <xf numFmtId="0" fontId="25" fillId="0" borderId="82" xfId="1" applyFont="1" applyBorder="1" applyAlignment="1">
      <alignment horizontal="left" vertical="top"/>
    </xf>
    <xf numFmtId="0" fontId="25" fillId="0" borderId="88" xfId="1" applyFont="1" applyBorder="1" applyAlignment="1">
      <alignment horizontal="left" vertical="top"/>
    </xf>
    <xf numFmtId="0" fontId="18" fillId="3" borderId="69" xfId="1" applyFont="1" applyFill="1" applyBorder="1" applyAlignment="1">
      <alignment horizontal="left" vertical="top" wrapText="1"/>
    </xf>
    <xf numFmtId="0" fontId="18" fillId="3" borderId="70" xfId="1" applyFont="1" applyFill="1" applyBorder="1" applyAlignment="1">
      <alignment horizontal="left" vertical="top" wrapText="1"/>
    </xf>
    <xf numFmtId="166" fontId="18" fillId="3" borderId="69" xfId="1" applyNumberFormat="1" applyFont="1" applyFill="1" applyBorder="1" applyAlignment="1">
      <alignment horizontal="left" vertical="top"/>
    </xf>
    <xf numFmtId="166" fontId="18" fillId="3" borderId="70" xfId="1" applyNumberFormat="1" applyFont="1" applyFill="1" applyBorder="1" applyAlignment="1">
      <alignment horizontal="left" vertical="top"/>
    </xf>
    <xf numFmtId="0" fontId="25" fillId="0" borderId="69" xfId="1" applyFont="1" applyBorder="1" applyAlignment="1">
      <alignment horizontal="left" vertical="top" wrapText="1"/>
    </xf>
    <xf numFmtId="0" fontId="25" fillId="0" borderId="149" xfId="1" applyFont="1" applyBorder="1" applyAlignment="1">
      <alignment horizontal="left" vertical="top" wrapText="1"/>
    </xf>
    <xf numFmtId="0" fontId="25" fillId="0" borderId="70" xfId="1" applyFont="1" applyBorder="1" applyAlignment="1">
      <alignment horizontal="left" vertical="top" wrapText="1"/>
    </xf>
    <xf numFmtId="166" fontId="25" fillId="0" borderId="69" xfId="1" applyNumberFormat="1" applyFont="1" applyBorder="1" applyAlignment="1">
      <alignment horizontal="left" vertical="top"/>
    </xf>
    <xf numFmtId="166" fontId="25" fillId="0" borderId="149" xfId="1" applyNumberFormat="1" applyFont="1" applyBorder="1" applyAlignment="1">
      <alignment horizontal="left" vertical="top"/>
    </xf>
    <xf numFmtId="166" fontId="25" fillId="0" borderId="70" xfId="1" applyNumberFormat="1" applyFont="1" applyBorder="1" applyAlignment="1">
      <alignment horizontal="left" vertical="top"/>
    </xf>
    <xf numFmtId="0" fontId="34" fillId="0" borderId="19" xfId="1" applyFont="1" applyBorder="1" applyAlignment="1">
      <alignment horizontal="left" vertical="top" wrapText="1" shrinkToFit="1"/>
    </xf>
    <xf numFmtId="0" fontId="34" fillId="0" borderId="33" xfId="1" applyFont="1" applyBorder="1" applyAlignment="1">
      <alignment horizontal="left" vertical="top" wrapText="1" shrinkToFit="1"/>
    </xf>
    <xf numFmtId="49" fontId="33" fillId="2" borderId="1" xfId="1" applyNumberFormat="1" applyFont="1" applyFill="1" applyBorder="1" applyAlignment="1">
      <alignment horizontal="right" vertical="top" wrapText="1"/>
    </xf>
    <xf numFmtId="49" fontId="33" fillId="2" borderId="34" xfId="1" applyNumberFormat="1" applyFont="1" applyFill="1" applyBorder="1" applyAlignment="1">
      <alignment horizontal="right" vertical="top" wrapText="1"/>
    </xf>
    <xf numFmtId="0" fontId="34" fillId="2" borderId="45" xfId="1" applyFont="1" applyFill="1" applyBorder="1" applyAlignment="1">
      <alignment horizontal="center" vertical="top" wrapText="1"/>
    </xf>
    <xf numFmtId="0" fontId="34" fillId="2" borderId="1" xfId="1" applyFont="1" applyFill="1" applyBorder="1" applyAlignment="1">
      <alignment horizontal="center" vertical="top" wrapText="1"/>
    </xf>
    <xf numFmtId="0" fontId="34" fillId="2" borderId="34" xfId="1" applyFont="1" applyFill="1" applyBorder="1" applyAlignment="1">
      <alignment horizontal="center" vertical="top" wrapText="1"/>
    </xf>
    <xf numFmtId="49" fontId="18" fillId="3" borderId="29" xfId="1" applyNumberFormat="1" applyFont="1" applyFill="1" applyBorder="1" applyAlignment="1">
      <alignment horizontal="left" vertical="top" wrapText="1"/>
    </xf>
    <xf numFmtId="1" fontId="34" fillId="5" borderId="29" xfId="1" applyNumberFormat="1" applyFont="1" applyFill="1" applyBorder="1" applyAlignment="1">
      <alignment horizontal="left" vertical="top" wrapText="1"/>
    </xf>
    <xf numFmtId="1" fontId="34" fillId="5" borderId="13" xfId="1" applyNumberFormat="1" applyFont="1" applyFill="1" applyBorder="1" applyAlignment="1">
      <alignment horizontal="left" vertical="top" wrapText="1"/>
    </xf>
    <xf numFmtId="0" fontId="47" fillId="0" borderId="169" xfId="1" applyFont="1" applyBorder="1" applyAlignment="1">
      <alignment horizontal="left" vertical="top" wrapText="1"/>
    </xf>
    <xf numFmtId="0" fontId="47" fillId="0" borderId="171" xfId="1" applyFont="1" applyBorder="1" applyAlignment="1">
      <alignment horizontal="left" vertical="top" wrapText="1"/>
    </xf>
    <xf numFmtId="49" fontId="33" fillId="2" borderId="49" xfId="1" applyNumberFormat="1" applyFont="1" applyFill="1" applyBorder="1" applyAlignment="1">
      <alignment horizontal="left" vertical="center"/>
    </xf>
    <xf numFmtId="49" fontId="33" fillId="2" borderId="0" xfId="1" applyNumberFormat="1" applyFont="1" applyFill="1" applyAlignment="1">
      <alignment horizontal="left" vertical="center"/>
    </xf>
    <xf numFmtId="0" fontId="33" fillId="11" borderId="176" xfId="1" applyFont="1" applyFill="1" applyBorder="1" applyAlignment="1">
      <alignment horizontal="right" vertical="center" wrapText="1"/>
    </xf>
    <xf numFmtId="0" fontId="33" fillId="11" borderId="36" xfId="1" applyFont="1" applyFill="1" applyBorder="1" applyAlignment="1">
      <alignment horizontal="right" vertical="center" wrapText="1"/>
    </xf>
    <xf numFmtId="0" fontId="34" fillId="11" borderId="88" xfId="1" applyFont="1" applyFill="1" applyBorder="1" applyAlignment="1">
      <alignment vertical="top" wrapText="1"/>
    </xf>
    <xf numFmtId="0" fontId="34" fillId="11" borderId="85" xfId="1" applyFont="1" applyFill="1" applyBorder="1" applyAlignment="1">
      <alignment vertical="top" wrapText="1"/>
    </xf>
    <xf numFmtId="0" fontId="34" fillId="11" borderId="177" xfId="1" applyFont="1" applyFill="1" applyBorder="1" applyAlignment="1">
      <alignment vertical="top" wrapText="1"/>
    </xf>
    <xf numFmtId="0" fontId="18" fillId="0" borderId="29" xfId="0" applyFont="1" applyBorder="1" applyAlignment="1">
      <alignment horizontal="left" vertical="top" wrapText="1"/>
    </xf>
    <xf numFmtId="0" fontId="33" fillId="4" borderId="37" xfId="0" applyFont="1" applyFill="1" applyBorder="1" applyAlignment="1">
      <alignment vertical="top"/>
    </xf>
    <xf numFmtId="0" fontId="33" fillId="4" borderId="38" xfId="0" applyFont="1" applyFill="1" applyBorder="1" applyAlignment="1">
      <alignment vertical="top"/>
    </xf>
    <xf numFmtId="164" fontId="33" fillId="11" borderId="35" xfId="2571" applyFont="1" applyFill="1" applyBorder="1" applyAlignment="1">
      <alignment horizontal="left" vertical="center" wrapText="1"/>
    </xf>
    <xf numFmtId="164" fontId="33" fillId="11" borderId="26" xfId="2571" applyFont="1" applyFill="1" applyBorder="1" applyAlignment="1">
      <alignment horizontal="left" vertical="center" wrapText="1"/>
    </xf>
    <xf numFmtId="164" fontId="33" fillId="11" borderId="27" xfId="2571" applyFont="1" applyFill="1" applyBorder="1" applyAlignment="1">
      <alignment horizontal="left" vertical="center" wrapText="1"/>
    </xf>
    <xf numFmtId="0" fontId="34" fillId="0" borderId="61" xfId="0" applyFont="1" applyBorder="1" applyAlignment="1">
      <alignment horizontal="left" vertical="top" wrapText="1"/>
    </xf>
    <xf numFmtId="0" fontId="34" fillId="0" borderId="9" xfId="0" applyFont="1" applyBorder="1" applyAlignment="1">
      <alignment horizontal="left" vertical="top" wrapText="1"/>
    </xf>
    <xf numFmtId="0" fontId="34" fillId="0" borderId="31" xfId="0" applyFont="1" applyBorder="1" applyAlignment="1">
      <alignment horizontal="left" vertical="top" wrapText="1"/>
    </xf>
    <xf numFmtId="0" fontId="33" fillId="0" borderId="28" xfId="0" applyFont="1" applyBorder="1" applyAlignment="1">
      <alignment horizontal="left" vertical="top" wrapText="1"/>
    </xf>
    <xf numFmtId="0" fontId="33" fillId="0" borderId="0" xfId="0" applyFont="1" applyAlignment="1">
      <alignment horizontal="left" vertical="top" wrapText="1"/>
    </xf>
    <xf numFmtId="0" fontId="33" fillId="0" borderId="148" xfId="0" applyFont="1" applyBorder="1" applyAlignment="1">
      <alignment horizontal="left" vertical="top" wrapText="1"/>
    </xf>
    <xf numFmtId="0" fontId="34" fillId="0" borderId="67" xfId="0" applyFont="1" applyBorder="1" applyAlignment="1">
      <alignment horizontal="left" vertical="top" wrapText="1"/>
    </xf>
    <xf numFmtId="0" fontId="34" fillId="0" borderId="0" xfId="0" applyFont="1" applyAlignment="1">
      <alignment horizontal="left" vertical="top" wrapText="1"/>
    </xf>
    <xf numFmtId="0" fontId="34" fillId="0" borderId="28" xfId="0" applyFont="1" applyBorder="1" applyAlignment="1">
      <alignment horizontal="left" vertical="top" wrapText="1"/>
    </xf>
    <xf numFmtId="0" fontId="34" fillId="0" borderId="36" xfId="0" applyFont="1" applyBorder="1" applyAlignment="1">
      <alignment horizontal="left" vertical="top" wrapText="1"/>
    </xf>
    <xf numFmtId="0" fontId="18" fillId="3" borderId="71" xfId="1" applyFont="1" applyFill="1" applyBorder="1" applyAlignment="1">
      <alignment horizontal="left" vertical="top"/>
    </xf>
    <xf numFmtId="0" fontId="47" fillId="0" borderId="87" xfId="0" applyFont="1" applyBorder="1" applyAlignment="1">
      <alignment horizontal="left" vertical="top" wrapText="1"/>
    </xf>
    <xf numFmtId="0" fontId="47" fillId="0" borderId="88" xfId="0" applyFont="1" applyBorder="1" applyAlignment="1">
      <alignment horizontal="lef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33" fillId="11" borderId="1" xfId="0" applyFont="1" applyFill="1" applyBorder="1" applyAlignment="1">
      <alignment horizontal="right" vertical="top"/>
    </xf>
    <xf numFmtId="0" fontId="33" fillId="0" borderId="1" xfId="0" applyFont="1" applyBorder="1" applyAlignment="1">
      <alignment horizontal="right" vertical="top"/>
    </xf>
    <xf numFmtId="0" fontId="34" fillId="0" borderId="1" xfId="0" applyFont="1" applyBorder="1" applyAlignment="1">
      <alignment vertical="top"/>
    </xf>
    <xf numFmtId="0" fontId="47" fillId="3" borderId="87" xfId="1" applyFont="1" applyFill="1" applyBorder="1" applyAlignment="1">
      <alignment horizontal="left" vertical="top"/>
    </xf>
    <xf numFmtId="0" fontId="47" fillId="3" borderId="88" xfId="1" applyFont="1" applyFill="1" applyBorder="1" applyAlignment="1">
      <alignment horizontal="left" vertical="top"/>
    </xf>
    <xf numFmtId="0" fontId="47" fillId="3" borderId="102" xfId="1" applyFont="1" applyFill="1" applyBorder="1" applyAlignment="1">
      <alignment horizontal="left" vertical="top" wrapText="1"/>
    </xf>
    <xf numFmtId="0" fontId="47" fillId="3" borderId="31" xfId="1" applyFont="1" applyFill="1" applyBorder="1" applyAlignment="1">
      <alignment horizontal="left" vertical="top" wrapText="1"/>
    </xf>
    <xf numFmtId="0" fontId="43" fillId="3" borderId="71" xfId="1" applyFont="1" applyFill="1" applyBorder="1" applyAlignment="1">
      <alignment horizontal="left" vertical="top" wrapText="1"/>
    </xf>
    <xf numFmtId="0" fontId="34" fillId="3" borderId="71" xfId="1" applyFont="1" applyFill="1" applyBorder="1" applyAlignment="1">
      <alignment horizontal="left" vertical="top" wrapText="1"/>
    </xf>
    <xf numFmtId="49" fontId="33" fillId="2" borderId="62" xfId="1" applyNumberFormat="1" applyFont="1" applyFill="1" applyBorder="1" applyAlignment="1">
      <alignment horizontal="right" vertical="top" wrapText="1"/>
    </xf>
    <xf numFmtId="49" fontId="33" fillId="2" borderId="110" xfId="1" applyNumberFormat="1" applyFont="1" applyFill="1" applyBorder="1" applyAlignment="1">
      <alignment horizontal="right" vertical="top" wrapText="1"/>
    </xf>
    <xf numFmtId="49" fontId="33" fillId="11" borderId="0" xfId="1" applyNumberFormat="1" applyFont="1" applyFill="1" applyAlignment="1">
      <alignment horizontal="right" vertical="top"/>
    </xf>
    <xf numFmtId="0" fontId="33" fillId="3" borderId="12" xfId="1" applyFont="1" applyFill="1" applyBorder="1" applyAlignment="1">
      <alignment horizontal="left" vertical="top" wrapText="1"/>
    </xf>
    <xf numFmtId="0" fontId="33" fillId="3" borderId="13" xfId="1" applyFont="1" applyFill="1" applyBorder="1" applyAlignment="1">
      <alignment horizontal="left" vertical="top" wrapText="1"/>
    </xf>
    <xf numFmtId="0" fontId="47" fillId="5" borderId="19" xfId="1" applyFont="1" applyFill="1" applyBorder="1" applyAlignment="1">
      <alignment horizontal="left" vertical="top" wrapText="1"/>
    </xf>
    <xf numFmtId="0" fontId="47" fillId="5" borderId="33" xfId="1" applyFont="1" applyFill="1" applyBorder="1" applyAlignment="1">
      <alignment horizontal="left" vertical="top" wrapText="1"/>
    </xf>
    <xf numFmtId="0" fontId="33" fillId="3" borderId="20" xfId="1" applyFont="1" applyFill="1" applyBorder="1" applyAlignment="1">
      <alignment horizontal="left" vertical="top" wrapText="1"/>
    </xf>
    <xf numFmtId="0" fontId="33" fillId="3" borderId="67" xfId="1" applyFont="1" applyFill="1" applyBorder="1" applyAlignment="1">
      <alignment horizontal="left" vertical="top" wrapText="1"/>
    </xf>
    <xf numFmtId="0" fontId="33" fillId="3" borderId="63" xfId="1" applyFont="1" applyFill="1" applyBorder="1" applyAlignment="1">
      <alignment horizontal="left" vertical="top" wrapText="1"/>
    </xf>
    <xf numFmtId="0" fontId="33" fillId="3" borderId="36" xfId="1" applyFont="1" applyFill="1" applyBorder="1" applyAlignment="1">
      <alignment horizontal="left" vertical="top" wrapText="1"/>
    </xf>
    <xf numFmtId="49" fontId="20" fillId="3" borderId="19" xfId="1" applyNumberFormat="1" applyFont="1" applyFill="1" applyBorder="1" applyAlignment="1">
      <alignment horizontal="left" vertical="top" wrapText="1"/>
    </xf>
    <xf numFmtId="49" fontId="20" fillId="3" borderId="33" xfId="1" applyNumberFormat="1" applyFont="1" applyFill="1" applyBorder="1" applyAlignment="1">
      <alignment horizontal="left" vertical="top" wrapText="1"/>
    </xf>
    <xf numFmtId="0" fontId="44" fillId="3" borderId="19" xfId="0" applyFont="1" applyFill="1" applyBorder="1" applyAlignment="1">
      <alignment horizontal="left" vertical="top" wrapText="1"/>
    </xf>
    <xf numFmtId="0" fontId="44" fillId="3" borderId="33" xfId="0" applyFont="1" applyFill="1" applyBorder="1" applyAlignment="1">
      <alignment horizontal="left" vertical="top" wrapText="1"/>
    </xf>
    <xf numFmtId="0" fontId="25" fillId="3" borderId="19" xfId="0" applyFont="1" applyFill="1" applyBorder="1" applyAlignment="1">
      <alignment horizontal="left" vertical="top" wrapText="1"/>
    </xf>
    <xf numFmtId="0" fontId="25" fillId="3" borderId="33" xfId="0" applyFont="1" applyFill="1" applyBorder="1" applyAlignment="1">
      <alignment horizontal="left" vertical="top" wrapText="1"/>
    </xf>
    <xf numFmtId="0" fontId="22" fillId="3" borderId="19" xfId="0" applyFont="1" applyFill="1" applyBorder="1" applyAlignment="1">
      <alignment horizontal="left" vertical="top" wrapText="1"/>
    </xf>
    <xf numFmtId="0" fontId="22" fillId="3" borderId="33" xfId="0" applyFont="1" applyFill="1" applyBorder="1" applyAlignment="1">
      <alignment horizontal="left" vertical="top" wrapText="1"/>
    </xf>
    <xf numFmtId="49" fontId="20" fillId="11" borderId="1" xfId="1" applyNumberFormat="1" applyFont="1" applyFill="1" applyBorder="1" applyAlignment="1">
      <alignment horizontal="right" vertical="top" wrapText="1"/>
    </xf>
    <xf numFmtId="0" fontId="18" fillId="11" borderId="45" xfId="1" applyFont="1" applyFill="1" applyBorder="1" applyAlignment="1">
      <alignment horizontal="left" vertical="top" wrapText="1"/>
    </xf>
    <xf numFmtId="0" fontId="18" fillId="11" borderId="1" xfId="1" applyFont="1" applyFill="1" applyBorder="1" applyAlignment="1">
      <alignment horizontal="left" vertical="top" wrapText="1"/>
    </xf>
    <xf numFmtId="0" fontId="18" fillId="11" borderId="34" xfId="1" applyFont="1" applyFill="1" applyBorder="1" applyAlignment="1">
      <alignment horizontal="left" vertical="top" wrapText="1"/>
    </xf>
    <xf numFmtId="0" fontId="20" fillId="3" borderId="29" xfId="1" applyFont="1" applyFill="1" applyBorder="1" applyAlignment="1">
      <alignment horizontal="left" vertical="top" wrapText="1"/>
    </xf>
    <xf numFmtId="0" fontId="18" fillId="3" borderId="29" xfId="1" applyFont="1" applyFill="1" applyBorder="1" applyAlignment="1">
      <alignment horizontal="left" vertical="top" wrapText="1"/>
    </xf>
    <xf numFmtId="49" fontId="20" fillId="3" borderId="29" xfId="1" applyNumberFormat="1" applyFont="1" applyFill="1" applyBorder="1" applyAlignment="1">
      <alignment horizontal="left" vertical="top"/>
    </xf>
    <xf numFmtId="49" fontId="18" fillId="3" borderId="12" xfId="1" applyNumberFormat="1" applyFont="1" applyFill="1" applyBorder="1" applyAlignment="1">
      <alignment horizontal="left" vertical="top" wrapText="1"/>
    </xf>
    <xf numFmtId="49" fontId="20" fillId="10" borderId="45" xfId="1" applyNumberFormat="1" applyFont="1" applyFill="1" applyBorder="1" applyAlignment="1">
      <alignment horizontal="right" vertical="top" wrapText="1"/>
    </xf>
    <xf numFmtId="49" fontId="20" fillId="10" borderId="34" xfId="1" applyNumberFormat="1" applyFont="1" applyFill="1" applyBorder="1" applyAlignment="1">
      <alignment horizontal="right" vertical="top" wrapText="1"/>
    </xf>
    <xf numFmtId="0" fontId="18" fillId="9" borderId="37" xfId="8" applyFont="1" applyFill="1" applyBorder="1" applyAlignment="1">
      <alignment horizontal="center" vertical="top" wrapText="1"/>
    </xf>
    <xf numFmtId="0" fontId="18" fillId="9" borderId="38" xfId="8" applyFont="1" applyFill="1" applyBorder="1" applyAlignment="1">
      <alignment horizontal="center" vertical="top" wrapText="1"/>
    </xf>
    <xf numFmtId="0" fontId="20" fillId="9" borderId="37" xfId="8" applyFont="1" applyFill="1" applyBorder="1" applyAlignment="1">
      <alignment horizontal="right" vertical="top" wrapText="1"/>
    </xf>
    <xf numFmtId="49" fontId="20" fillId="11" borderId="52" xfId="1" applyNumberFormat="1" applyFont="1" applyFill="1" applyBorder="1" applyAlignment="1">
      <alignment horizontal="right" vertical="top" wrapText="1"/>
    </xf>
    <xf numFmtId="49" fontId="20" fillId="11" borderId="53" xfId="1" applyNumberFormat="1" applyFont="1" applyFill="1" applyBorder="1" applyAlignment="1">
      <alignment horizontal="right" vertical="top" wrapText="1"/>
    </xf>
    <xf numFmtId="0" fontId="18" fillId="10" borderId="45" xfId="1" applyFont="1" applyFill="1" applyBorder="1" applyAlignment="1">
      <alignment horizontal="left" vertical="top" wrapText="1"/>
    </xf>
    <xf numFmtId="0" fontId="18" fillId="10" borderId="1" xfId="1" applyFont="1" applyFill="1" applyBorder="1" applyAlignment="1">
      <alignment horizontal="left" vertical="top" wrapText="1"/>
    </xf>
    <xf numFmtId="0" fontId="18" fillId="10" borderId="34" xfId="1" applyFont="1" applyFill="1" applyBorder="1" applyAlignment="1">
      <alignment horizontal="left" vertical="top" wrapText="1"/>
    </xf>
    <xf numFmtId="0" fontId="25" fillId="3" borderId="29" xfId="8" applyFont="1" applyFill="1" applyBorder="1" applyAlignment="1">
      <alignment horizontal="left" vertical="top"/>
    </xf>
    <xf numFmtId="0" fontId="25" fillId="3" borderId="29" xfId="1" applyFont="1" applyFill="1" applyBorder="1" applyAlignment="1">
      <alignment horizontal="left" vertical="top" wrapText="1"/>
    </xf>
    <xf numFmtId="0" fontId="25" fillId="0" borderId="19" xfId="1" applyFont="1" applyBorder="1" applyAlignment="1">
      <alignment horizontal="left" vertical="top" wrapText="1"/>
    </xf>
    <xf numFmtId="0" fontId="25" fillId="0" borderId="33" xfId="1" applyFont="1" applyBorder="1" applyAlignment="1">
      <alignment horizontal="left" vertical="top" wrapText="1"/>
    </xf>
    <xf numFmtId="0" fontId="25" fillId="0" borderId="29" xfId="0" applyFont="1" applyBorder="1" applyAlignment="1">
      <alignment horizontal="left" vertical="top" wrapText="1"/>
    </xf>
    <xf numFmtId="0" fontId="25" fillId="0" borderId="29" xfId="8" applyFont="1" applyBorder="1" applyAlignment="1">
      <alignment horizontal="left" vertical="top"/>
    </xf>
    <xf numFmtId="0" fontId="25" fillId="0" borderId="19" xfId="8" applyFont="1" applyBorder="1" applyAlignment="1">
      <alignment horizontal="left" vertical="top"/>
    </xf>
    <xf numFmtId="0" fontId="25" fillId="0" borderId="33" xfId="8" applyFont="1" applyBorder="1" applyAlignment="1">
      <alignment horizontal="left" vertical="top"/>
    </xf>
    <xf numFmtId="0" fontId="20" fillId="3" borderId="19" xfId="1" applyFont="1" applyFill="1" applyBorder="1" applyAlignment="1">
      <alignment horizontal="left" vertical="top" wrapText="1"/>
    </xf>
    <xf numFmtId="0" fontId="20" fillId="3" borderId="33" xfId="1" applyFont="1" applyFill="1" applyBorder="1" applyAlignment="1">
      <alignment horizontal="left" vertical="top" wrapText="1"/>
    </xf>
    <xf numFmtId="0" fontId="18" fillId="0" borderId="29" xfId="8" applyFont="1" applyBorder="1" applyAlignment="1">
      <alignment horizontal="left" vertical="top"/>
    </xf>
    <xf numFmtId="0" fontId="18" fillId="11" borderId="53" xfId="8" applyFont="1" applyFill="1" applyBorder="1" applyAlignment="1">
      <alignment horizontal="center" vertical="top" wrapText="1"/>
    </xf>
    <xf numFmtId="0" fontId="18" fillId="11" borderId="17" xfId="8" applyFont="1" applyFill="1" applyBorder="1" applyAlignment="1">
      <alignment horizontal="center" vertical="top" wrapText="1"/>
    </xf>
    <xf numFmtId="0" fontId="18" fillId="11" borderId="161" xfId="8" applyFont="1" applyFill="1" applyBorder="1" applyAlignment="1">
      <alignment horizontal="center" vertical="top" wrapText="1"/>
    </xf>
    <xf numFmtId="0" fontId="20" fillId="3" borderId="12" xfId="8" applyFont="1" applyFill="1" applyBorder="1" applyAlignment="1">
      <alignment horizontal="left" vertical="top" wrapText="1"/>
    </xf>
    <xf numFmtId="0" fontId="20" fillId="3" borderId="13" xfId="8" applyFont="1" applyFill="1" applyBorder="1" applyAlignment="1">
      <alignment horizontal="left" vertical="top" wrapText="1"/>
    </xf>
    <xf numFmtId="0" fontId="18" fillId="3" borderId="29" xfId="8" applyFont="1" applyFill="1" applyBorder="1" applyAlignment="1">
      <alignment horizontal="left" vertical="top" wrapText="1"/>
    </xf>
    <xf numFmtId="49" fontId="20" fillId="11" borderId="52" xfId="8" applyNumberFormat="1" applyFont="1" applyFill="1" applyBorder="1" applyAlignment="1">
      <alignment horizontal="right" vertical="top"/>
    </xf>
    <xf numFmtId="49" fontId="20" fillId="11" borderId="53" xfId="8" applyNumberFormat="1" applyFont="1" applyFill="1" applyBorder="1" applyAlignment="1">
      <alignment horizontal="right" vertical="top"/>
    </xf>
    <xf numFmtId="0" fontId="18" fillId="6" borderId="40" xfId="8" applyFont="1" applyFill="1" applyBorder="1" applyAlignment="1">
      <alignment horizontal="center" vertical="top"/>
    </xf>
    <xf numFmtId="0" fontId="18" fillId="6" borderId="37" xfId="8" applyFont="1" applyFill="1" applyBorder="1" applyAlignment="1">
      <alignment horizontal="center" vertical="top"/>
    </xf>
    <xf numFmtId="0" fontId="18" fillId="6" borderId="38" xfId="8" applyFont="1" applyFill="1" applyBorder="1" applyAlignment="1">
      <alignment horizontal="center" vertical="top"/>
    </xf>
    <xf numFmtId="49" fontId="18" fillId="3" borderId="29" xfId="8" applyNumberFormat="1" applyFont="1" applyFill="1" applyBorder="1" applyAlignment="1">
      <alignment horizontal="left" vertical="top" wrapText="1"/>
    </xf>
    <xf numFmtId="49" fontId="18" fillId="3" borderId="19" xfId="8" applyNumberFormat="1" applyFont="1" applyFill="1" applyBorder="1" applyAlignment="1">
      <alignment horizontal="left" vertical="top" wrapText="1"/>
    </xf>
    <xf numFmtId="0" fontId="18" fillId="3" borderId="19" xfId="8" applyFont="1" applyFill="1" applyBorder="1" applyAlignment="1">
      <alignment horizontal="left" vertical="top" wrapText="1"/>
    </xf>
    <xf numFmtId="0" fontId="18" fillId="15" borderId="1" xfId="8" applyFont="1" applyFill="1" applyBorder="1" applyAlignment="1">
      <alignment horizontal="center" vertical="top"/>
    </xf>
    <xf numFmtId="0" fontId="18" fillId="15" borderId="34" xfId="8" applyFont="1" applyFill="1" applyBorder="1" applyAlignment="1">
      <alignment horizontal="center" vertical="top"/>
    </xf>
    <xf numFmtId="0" fontId="20" fillId="15" borderId="37" xfId="8" applyFont="1" applyFill="1" applyBorder="1" applyAlignment="1">
      <alignment horizontal="right" vertical="top"/>
    </xf>
    <xf numFmtId="0" fontId="20" fillId="15" borderId="38" xfId="8" applyFont="1" applyFill="1" applyBorder="1" applyAlignment="1">
      <alignment horizontal="right" vertical="top"/>
    </xf>
    <xf numFmtId="0" fontId="20" fillId="10" borderId="1" xfId="8" applyFont="1" applyFill="1" applyBorder="1" applyAlignment="1">
      <alignment horizontal="center" vertical="top"/>
    </xf>
    <xf numFmtId="0" fontId="20" fillId="10" borderId="34" xfId="8" applyFont="1" applyFill="1" applyBorder="1" applyAlignment="1">
      <alignment horizontal="center" vertical="top"/>
    </xf>
    <xf numFmtId="0" fontId="20" fillId="10" borderId="0" xfId="8" applyFont="1" applyFill="1" applyAlignment="1">
      <alignment horizontal="right" vertical="top"/>
    </xf>
    <xf numFmtId="0" fontId="20" fillId="10" borderId="30" xfId="8" applyFont="1" applyFill="1" applyBorder="1" applyAlignment="1">
      <alignment horizontal="right" vertical="top"/>
    </xf>
    <xf numFmtId="0" fontId="18" fillId="11" borderId="50" xfId="8" applyFont="1" applyFill="1" applyBorder="1" applyAlignment="1">
      <alignment horizontal="center" vertical="top" wrapText="1"/>
    </xf>
    <xf numFmtId="0" fontId="18" fillId="3" borderId="29" xfId="8" applyFont="1" applyFill="1" applyBorder="1" applyAlignment="1">
      <alignment horizontal="left" vertical="top"/>
    </xf>
    <xf numFmtId="0" fontId="18" fillId="0" borderId="60" xfId="8" applyFont="1" applyBorder="1" applyAlignment="1">
      <alignment horizontal="left" vertical="top" wrapText="1"/>
    </xf>
    <xf numFmtId="3" fontId="18" fillId="3" borderId="29" xfId="8" applyNumberFormat="1" applyFont="1" applyFill="1" applyBorder="1" applyAlignment="1">
      <alignment horizontal="left" vertical="top"/>
    </xf>
    <xf numFmtId="49" fontId="20" fillId="11" borderId="4" xfId="8" applyNumberFormat="1" applyFont="1" applyFill="1" applyBorder="1" applyAlignment="1">
      <alignment horizontal="center" vertical="top"/>
    </xf>
    <xf numFmtId="49" fontId="20" fillId="11" borderId="22" xfId="8" applyNumberFormat="1" applyFont="1" applyFill="1" applyBorder="1" applyAlignment="1">
      <alignment horizontal="center" vertical="top"/>
    </xf>
    <xf numFmtId="49" fontId="20" fillId="11" borderId="48" xfId="8" applyNumberFormat="1" applyFont="1" applyFill="1" applyBorder="1" applyAlignment="1">
      <alignment horizontal="center" vertical="top"/>
    </xf>
    <xf numFmtId="0" fontId="20" fillId="3" borderId="12" xfId="1" applyFont="1" applyFill="1" applyBorder="1" applyAlignment="1">
      <alignment horizontal="left" vertical="top" wrapText="1"/>
    </xf>
    <xf numFmtId="0" fontId="20" fillId="3" borderId="13" xfId="1" applyFont="1" applyFill="1" applyBorder="1" applyAlignment="1">
      <alignment horizontal="left" vertical="top" wrapText="1"/>
    </xf>
    <xf numFmtId="49" fontId="20" fillId="11" borderId="35" xfId="1" applyNumberFormat="1" applyFont="1" applyFill="1" applyBorder="1" applyAlignment="1">
      <alignment horizontal="left" vertical="top" wrapText="1"/>
    </xf>
    <xf numFmtId="49" fontId="20" fillId="11" borderId="26" xfId="1" applyNumberFormat="1" applyFont="1" applyFill="1" applyBorder="1" applyAlignment="1">
      <alignment horizontal="left" vertical="top" wrapText="1"/>
    </xf>
    <xf numFmtId="49" fontId="20" fillId="11" borderId="117" xfId="1" applyNumberFormat="1" applyFont="1" applyFill="1" applyBorder="1" applyAlignment="1">
      <alignment horizontal="left" vertical="top" wrapText="1"/>
    </xf>
    <xf numFmtId="0" fontId="20" fillId="2" borderId="26" xfId="8" applyFont="1" applyFill="1" applyBorder="1" applyAlignment="1">
      <alignment horizontal="left" vertical="top"/>
    </xf>
    <xf numFmtId="0" fontId="20" fillId="2" borderId="27" xfId="8" applyFont="1" applyFill="1" applyBorder="1" applyAlignment="1">
      <alignment horizontal="left" vertical="top"/>
    </xf>
    <xf numFmtId="49" fontId="20" fillId="11" borderId="54" xfId="8" applyNumberFormat="1" applyFont="1" applyFill="1" applyBorder="1" applyAlignment="1">
      <alignment horizontal="left" vertical="top"/>
    </xf>
    <xf numFmtId="49" fontId="20" fillId="11" borderId="43" xfId="8" applyNumberFormat="1" applyFont="1" applyFill="1" applyBorder="1" applyAlignment="1">
      <alignment horizontal="left" vertical="top"/>
    </xf>
    <xf numFmtId="49" fontId="20" fillId="11" borderId="59" xfId="8" applyNumberFormat="1" applyFont="1" applyFill="1" applyBorder="1" applyAlignment="1">
      <alignment horizontal="left" vertical="top"/>
    </xf>
    <xf numFmtId="1" fontId="25" fillId="3" borderId="13" xfId="1" applyNumberFormat="1" applyFont="1" applyFill="1" applyBorder="1" applyAlignment="1">
      <alignment horizontal="center" vertical="top" wrapText="1"/>
    </xf>
    <xf numFmtId="1" fontId="25" fillId="3" borderId="14" xfId="1" applyNumberFormat="1" applyFont="1" applyFill="1" applyBorder="1" applyAlignment="1">
      <alignment horizontal="center" vertical="top" wrapText="1"/>
    </xf>
    <xf numFmtId="0" fontId="18" fillId="9" borderId="49" xfId="8" applyFont="1" applyFill="1" applyBorder="1" applyAlignment="1">
      <alignment horizontal="center" vertical="top"/>
    </xf>
    <xf numFmtId="0" fontId="20" fillId="6" borderId="37" xfId="8" applyFont="1" applyFill="1" applyBorder="1" applyAlignment="1">
      <alignment horizontal="right" vertical="top"/>
    </xf>
    <xf numFmtId="0" fontId="20" fillId="6" borderId="1" xfId="8" applyFont="1" applyFill="1" applyBorder="1" applyAlignment="1">
      <alignment horizontal="right" vertical="top"/>
    </xf>
    <xf numFmtId="0" fontId="20" fillId="6" borderId="34" xfId="8" applyFont="1" applyFill="1" applyBorder="1" applyAlignment="1">
      <alignment horizontal="right" vertical="top"/>
    </xf>
    <xf numFmtId="49" fontId="20" fillId="11" borderId="11" xfId="1" applyNumberFormat="1" applyFont="1" applyFill="1" applyBorder="1" applyAlignment="1">
      <alignment horizontal="center" vertical="top" wrapText="1"/>
    </xf>
    <xf numFmtId="49" fontId="20" fillId="11" borderId="7" xfId="1" applyNumberFormat="1" applyFont="1" applyFill="1" applyBorder="1" applyAlignment="1">
      <alignment horizontal="center" vertical="top" wrapText="1"/>
    </xf>
    <xf numFmtId="49" fontId="20" fillId="11" borderId="45" xfId="1" applyNumberFormat="1" applyFont="1" applyFill="1" applyBorder="1" applyAlignment="1">
      <alignment horizontal="center" vertical="top" wrapText="1"/>
    </xf>
    <xf numFmtId="0" fontId="18" fillId="3" borderId="61" xfId="1" applyFont="1" applyFill="1" applyBorder="1" applyAlignment="1">
      <alignment horizontal="left" vertical="top" wrapText="1"/>
    </xf>
    <xf numFmtId="0" fontId="18" fillId="3" borderId="9" xfId="1" applyFont="1" applyFill="1" applyBorder="1" applyAlignment="1">
      <alignment horizontal="left" vertical="top" wrapText="1"/>
    </xf>
    <xf numFmtId="0" fontId="18" fillId="3" borderId="31" xfId="1" applyFont="1" applyFill="1" applyBorder="1" applyAlignment="1">
      <alignment horizontal="left" vertical="top" wrapText="1"/>
    </xf>
    <xf numFmtId="3" fontId="18" fillId="0" borderId="29" xfId="8" applyNumberFormat="1" applyFont="1" applyBorder="1" applyAlignment="1">
      <alignment horizontal="left" vertical="top" wrapText="1"/>
    </xf>
    <xf numFmtId="166" fontId="18" fillId="3" borderId="19" xfId="8" applyNumberFormat="1" applyFont="1" applyFill="1" applyBorder="1" applyAlignment="1">
      <alignment horizontal="left" vertical="top"/>
    </xf>
    <xf numFmtId="166" fontId="18" fillId="3" borderId="33" xfId="8" applyNumberFormat="1" applyFont="1" applyFill="1" applyBorder="1" applyAlignment="1">
      <alignment horizontal="left" vertical="top"/>
    </xf>
    <xf numFmtId="49" fontId="20" fillId="3" borderId="19" xfId="1" applyNumberFormat="1" applyFont="1" applyFill="1" applyBorder="1" applyAlignment="1">
      <alignment horizontal="left" vertical="top"/>
    </xf>
    <xf numFmtId="49" fontId="20" fillId="3" borderId="33" xfId="1" applyNumberFormat="1" applyFont="1" applyFill="1" applyBorder="1" applyAlignment="1">
      <alignment horizontal="left" vertical="top"/>
    </xf>
    <xf numFmtId="0" fontId="18" fillId="3" borderId="20" xfId="1" applyFont="1" applyFill="1" applyBorder="1" applyAlignment="1">
      <alignment horizontal="left" vertical="top" wrapText="1"/>
    </xf>
    <xf numFmtId="0" fontId="18" fillId="3" borderId="67" xfId="1" applyFont="1" applyFill="1" applyBorder="1" applyAlignment="1">
      <alignment horizontal="left" vertical="top" wrapText="1"/>
    </xf>
    <xf numFmtId="0" fontId="18" fillId="3" borderId="28" xfId="1" applyFont="1" applyFill="1" applyBorder="1" applyAlignment="1">
      <alignment horizontal="left" vertical="top" wrapText="1"/>
    </xf>
    <xf numFmtId="0" fontId="18" fillId="3" borderId="0" xfId="1" applyFont="1" applyFill="1" applyAlignment="1">
      <alignment horizontal="left" vertical="top" wrapText="1"/>
    </xf>
    <xf numFmtId="0" fontId="18" fillId="3" borderId="63" xfId="1" applyFont="1" applyFill="1" applyBorder="1" applyAlignment="1">
      <alignment horizontal="left" vertical="top" wrapText="1"/>
    </xf>
    <xf numFmtId="0" fontId="18" fillId="3" borderId="36" xfId="1" applyFont="1" applyFill="1" applyBorder="1" applyAlignment="1">
      <alignment horizontal="left" vertical="top" wrapText="1"/>
    </xf>
    <xf numFmtId="49" fontId="20" fillId="11" borderId="51" xfId="1" applyNumberFormat="1" applyFont="1" applyFill="1" applyBorder="1" applyAlignment="1">
      <alignment horizontal="left" vertical="top" wrapText="1"/>
    </xf>
    <xf numFmtId="49" fontId="20" fillId="11" borderId="43" xfId="1" applyNumberFormat="1" applyFont="1" applyFill="1" applyBorder="1" applyAlignment="1">
      <alignment horizontal="left" vertical="top" wrapText="1"/>
    </xf>
    <xf numFmtId="49" fontId="20" fillId="11" borderId="59" xfId="1" applyNumberFormat="1" applyFont="1" applyFill="1" applyBorder="1" applyAlignment="1">
      <alignment horizontal="left" vertical="top" wrapText="1"/>
    </xf>
    <xf numFmtId="0" fontId="19" fillId="0" borderId="49" xfId="8" applyFont="1" applyBorder="1" applyAlignment="1">
      <alignment horizontal="center" vertical="top" wrapText="1"/>
    </xf>
    <xf numFmtId="0" fontId="17" fillId="0" borderId="49" xfId="8" applyFont="1" applyBorder="1" applyAlignment="1">
      <alignment horizontal="center" vertical="top" wrapText="1"/>
    </xf>
    <xf numFmtId="0" fontId="17" fillId="0" borderId="45" xfId="8" applyFont="1" applyBorder="1" applyAlignment="1">
      <alignment horizontal="center" vertical="top" wrapText="1"/>
    </xf>
    <xf numFmtId="0" fontId="18" fillId="0" borderId="51" xfId="8" applyFont="1" applyBorder="1" applyAlignment="1">
      <alignment horizontal="center" vertical="center" textRotation="90"/>
    </xf>
    <xf numFmtId="0" fontId="18" fillId="0" borderId="43" xfId="8" applyFont="1" applyBorder="1" applyAlignment="1">
      <alignment horizontal="center" vertical="center" textRotation="90"/>
    </xf>
    <xf numFmtId="0" fontId="18" fillId="0" borderId="43" xfId="8" applyFont="1" applyBorder="1" applyAlignment="1">
      <alignment horizontal="center" vertical="center" textRotation="90" wrapText="1" shrinkToFit="1"/>
    </xf>
    <xf numFmtId="0" fontId="18" fillId="0" borderId="43" xfId="8" applyFont="1" applyBorder="1" applyAlignment="1">
      <alignment horizontal="center" vertical="center" wrapText="1" shrinkToFit="1"/>
    </xf>
    <xf numFmtId="0" fontId="18" fillId="0" borderId="43" xfId="8" applyFont="1" applyBorder="1" applyAlignment="1">
      <alignment horizontal="center" vertical="center" wrapText="1"/>
    </xf>
    <xf numFmtId="0" fontId="18" fillId="3" borderId="29" xfId="1" applyFont="1" applyFill="1" applyBorder="1" applyAlignment="1">
      <alignment horizontal="center" vertical="center" textRotation="90"/>
    </xf>
    <xf numFmtId="0" fontId="18" fillId="0" borderId="58" xfId="1" applyFont="1" applyBorder="1" applyAlignment="1">
      <alignment horizontal="center" vertical="center"/>
    </xf>
    <xf numFmtId="0" fontId="18" fillId="0" borderId="43" xfId="1" applyFont="1" applyBorder="1" applyAlignment="1">
      <alignment horizontal="center" vertical="center" textRotation="90" wrapText="1"/>
    </xf>
    <xf numFmtId="166" fontId="18" fillId="3" borderId="43" xfId="1" applyNumberFormat="1" applyFont="1" applyFill="1" applyBorder="1" applyAlignment="1">
      <alignment horizontal="center" vertical="center" textRotation="90" wrapText="1" shrinkToFit="1"/>
    </xf>
    <xf numFmtId="1" fontId="25" fillId="3" borderId="128" xfId="1" applyNumberFormat="1" applyFont="1" applyFill="1" applyBorder="1" applyAlignment="1">
      <alignment horizontal="left" vertical="top" wrapText="1"/>
    </xf>
    <xf numFmtId="1" fontId="25" fillId="3" borderId="71" xfId="1" applyNumberFormat="1" applyFont="1" applyFill="1" applyBorder="1" applyAlignment="1">
      <alignment horizontal="left" vertical="top" wrapText="1"/>
    </xf>
    <xf numFmtId="1" fontId="25" fillId="3" borderId="80" xfId="1" applyNumberFormat="1" applyFont="1" applyFill="1" applyBorder="1" applyAlignment="1">
      <alignment horizontal="left" vertical="top" wrapText="1"/>
    </xf>
    <xf numFmtId="1" fontId="25" fillId="3" borderId="79" xfId="1" applyNumberFormat="1" applyFont="1" applyFill="1" applyBorder="1" applyAlignment="1">
      <alignment horizontal="left" vertical="top" wrapText="1"/>
    </xf>
    <xf numFmtId="1" fontId="25" fillId="3" borderId="87" xfId="1" applyNumberFormat="1" applyFont="1" applyFill="1" applyBorder="1" applyAlignment="1">
      <alignment horizontal="left" vertical="top" wrapText="1"/>
    </xf>
    <xf numFmtId="1" fontId="25" fillId="3" borderId="126" xfId="1" applyNumberFormat="1" applyFont="1" applyFill="1" applyBorder="1" applyAlignment="1">
      <alignment horizontal="left" vertical="top" wrapText="1"/>
    </xf>
    <xf numFmtId="0" fontId="42" fillId="3" borderId="61" xfId="1" applyFont="1" applyFill="1" applyBorder="1" applyAlignment="1">
      <alignment horizontal="left" vertical="top" wrapText="1"/>
    </xf>
    <xf numFmtId="0" fontId="43" fillId="3" borderId="31" xfId="1" applyFont="1" applyFill="1" applyBorder="1" applyAlignment="1">
      <alignment horizontal="left" vertical="top" wrapText="1"/>
    </xf>
    <xf numFmtId="0" fontId="49" fillId="3" borderId="71" xfId="1" applyFont="1" applyFill="1" applyBorder="1" applyAlignment="1">
      <alignment horizontal="left" vertical="top" wrapText="1"/>
    </xf>
    <xf numFmtId="0" fontId="49" fillId="3" borderId="33" xfId="1" applyFont="1" applyFill="1" applyBorder="1" applyAlignment="1">
      <alignment horizontal="left" vertical="top" wrapText="1"/>
    </xf>
    <xf numFmtId="0" fontId="49" fillId="3" borderId="29" xfId="1" applyFont="1" applyFill="1" applyBorder="1" applyAlignment="1">
      <alignment horizontal="left" vertical="top" wrapText="1"/>
    </xf>
    <xf numFmtId="0" fontId="18" fillId="11" borderId="53" xfId="1" applyFont="1" applyFill="1" applyBorder="1" applyAlignment="1">
      <alignment horizontal="left" vertical="top" wrapText="1"/>
    </xf>
    <xf numFmtId="0" fontId="18" fillId="11" borderId="50" xfId="1" applyFont="1" applyFill="1" applyBorder="1" applyAlignment="1">
      <alignment horizontal="left" vertical="top" wrapText="1"/>
    </xf>
    <xf numFmtId="3" fontId="18" fillId="3" borderId="29" xfId="1" applyNumberFormat="1" applyFont="1" applyFill="1" applyBorder="1" applyAlignment="1">
      <alignment horizontal="left" vertical="top" wrapText="1"/>
    </xf>
    <xf numFmtId="0" fontId="20" fillId="6" borderId="71" xfId="8" applyFont="1" applyFill="1" applyBorder="1" applyAlignment="1">
      <alignment horizontal="left" vertical="top" wrapText="1"/>
    </xf>
    <xf numFmtId="0" fontId="20" fillId="9" borderId="49" xfId="8" applyFont="1" applyFill="1" applyBorder="1" applyAlignment="1">
      <alignment horizontal="left" vertical="top" wrapText="1"/>
    </xf>
    <xf numFmtId="0" fontId="20" fillId="10" borderId="35" xfId="8" applyFont="1" applyFill="1" applyBorder="1" applyAlignment="1">
      <alignment horizontal="left" vertical="top" wrapText="1"/>
    </xf>
    <xf numFmtId="49" fontId="20" fillId="10" borderId="49" xfId="8" applyNumberFormat="1" applyFont="1" applyFill="1" applyBorder="1" applyAlignment="1">
      <alignment horizontal="center" vertical="top" wrapText="1"/>
    </xf>
    <xf numFmtId="0" fontId="18" fillId="3" borderId="20" xfId="8" applyFont="1" applyFill="1" applyBorder="1" applyAlignment="1">
      <alignment horizontal="left" vertical="top" wrapText="1"/>
    </xf>
    <xf numFmtId="0" fontId="20" fillId="3" borderId="20" xfId="8" applyFont="1" applyFill="1" applyBorder="1" applyAlignment="1">
      <alignment horizontal="left" vertical="top" wrapText="1"/>
    </xf>
    <xf numFmtId="0" fontId="18" fillId="3" borderId="71" xfId="8" applyFont="1" applyFill="1" applyBorder="1" applyAlignment="1">
      <alignment horizontal="left" vertical="top" wrapText="1"/>
    </xf>
    <xf numFmtId="49" fontId="20" fillId="3" borderId="29" xfId="10" applyNumberFormat="1" applyFont="1" applyFill="1" applyBorder="1" applyAlignment="1">
      <alignment horizontal="left" vertical="top"/>
    </xf>
    <xf numFmtId="49" fontId="18" fillId="3" borderId="71" xfId="10" applyNumberFormat="1" applyFont="1" applyFill="1" applyBorder="1" applyAlignment="1">
      <alignment horizontal="left" vertical="top"/>
    </xf>
    <xf numFmtId="0" fontId="18" fillId="3" borderId="192" xfId="8" applyFont="1" applyFill="1" applyBorder="1" applyAlignment="1">
      <alignment horizontal="left" vertical="top" wrapText="1"/>
    </xf>
    <xf numFmtId="49" fontId="49" fillId="0" borderId="19" xfId="10" applyNumberFormat="1" applyFont="1" applyBorder="1" applyAlignment="1">
      <alignment horizontal="left" vertical="top"/>
    </xf>
    <xf numFmtId="0" fontId="18" fillId="3" borderId="73" xfId="8" applyFont="1" applyFill="1" applyBorder="1" applyAlignment="1">
      <alignment horizontal="left" vertical="top"/>
    </xf>
    <xf numFmtId="166" fontId="18" fillId="3" borderId="72" xfId="8" applyNumberFormat="1" applyFont="1" applyFill="1" applyBorder="1" applyAlignment="1">
      <alignment horizontal="left" vertical="top"/>
    </xf>
    <xf numFmtId="0" fontId="25" fillId="3" borderId="71" xfId="1" applyFont="1" applyFill="1" applyBorder="1" applyAlignment="1">
      <alignment horizontal="left" vertical="top" wrapText="1"/>
    </xf>
    <xf numFmtId="0" fontId="18" fillId="10" borderId="45" xfId="8" applyFont="1" applyFill="1" applyBorder="1" applyAlignment="1">
      <alignment horizontal="left" vertical="top" wrapText="1"/>
    </xf>
    <xf numFmtId="0" fontId="18" fillId="10" borderId="1" xfId="8" applyFont="1" applyFill="1" applyBorder="1" applyAlignment="1">
      <alignment horizontal="left" vertical="top" wrapText="1"/>
    </xf>
    <xf numFmtId="0" fontId="18" fillId="10" borderId="146" xfId="8" applyFont="1" applyFill="1" applyBorder="1" applyAlignment="1">
      <alignment horizontal="left" vertical="top" wrapText="1"/>
    </xf>
    <xf numFmtId="49" fontId="20" fillId="10" borderId="1" xfId="8" applyNumberFormat="1" applyFont="1" applyFill="1" applyBorder="1" applyAlignment="1">
      <alignment horizontal="right" vertical="top" wrapText="1"/>
    </xf>
    <xf numFmtId="49" fontId="20" fillId="10" borderId="34" xfId="8" applyNumberFormat="1" applyFont="1" applyFill="1" applyBorder="1" applyAlignment="1">
      <alignment horizontal="right" vertical="top" wrapText="1"/>
    </xf>
    <xf numFmtId="0" fontId="25" fillId="3" borderId="80" xfId="0" applyFont="1" applyFill="1" applyBorder="1" applyAlignment="1">
      <alignment horizontal="left" vertical="top" wrapText="1"/>
    </xf>
    <xf numFmtId="0" fontId="25" fillId="3" borderId="79" xfId="0" applyFont="1" applyFill="1" applyBorder="1" applyAlignment="1">
      <alignment horizontal="left" vertical="top" wrapText="1"/>
    </xf>
    <xf numFmtId="0" fontId="25" fillId="3" borderId="79" xfId="8" applyFont="1" applyFill="1" applyBorder="1" applyAlignment="1">
      <alignment horizontal="left" vertical="top"/>
    </xf>
    <xf numFmtId="0" fontId="25" fillId="3" borderId="118" xfId="1" applyFont="1" applyFill="1" applyBorder="1" applyAlignment="1">
      <alignment horizontal="left" vertical="top" wrapText="1"/>
    </xf>
    <xf numFmtId="0" fontId="25" fillId="3" borderId="119" xfId="1" applyFont="1" applyFill="1" applyBorder="1" applyAlignment="1">
      <alignment horizontal="left" vertical="top" wrapText="1"/>
    </xf>
    <xf numFmtId="1" fontId="25" fillId="3" borderId="163" xfId="1" applyNumberFormat="1" applyFont="1" applyFill="1" applyBorder="1" applyAlignment="1">
      <alignment horizontal="center" vertical="top" wrapText="1"/>
    </xf>
    <xf numFmtId="0" fontId="20" fillId="3" borderId="109" xfId="8" applyFont="1" applyFill="1" applyBorder="1" applyAlignment="1">
      <alignment horizontal="left" vertical="top" wrapText="1"/>
    </xf>
    <xf numFmtId="0" fontId="20" fillId="10" borderId="35" xfId="1" applyFont="1" applyFill="1" applyBorder="1" applyAlignment="1">
      <alignment horizontal="left" vertical="top" wrapText="1"/>
    </xf>
    <xf numFmtId="49" fontId="20" fillId="3" borderId="73" xfId="10" applyNumberFormat="1" applyFont="1" applyFill="1" applyBorder="1" applyAlignment="1">
      <alignment horizontal="left" vertical="top"/>
    </xf>
    <xf numFmtId="49" fontId="20" fillId="3" borderId="72" xfId="10" applyNumberFormat="1" applyFont="1" applyFill="1" applyBorder="1" applyAlignment="1">
      <alignment horizontal="left" vertical="top"/>
    </xf>
    <xf numFmtId="0" fontId="20" fillId="3" borderId="73" xfId="8" applyFont="1" applyFill="1" applyBorder="1" applyAlignment="1">
      <alignment horizontal="left" vertical="top" wrapText="1"/>
    </xf>
    <xf numFmtId="0" fontId="20" fillId="3" borderId="72" xfId="8" applyFont="1" applyFill="1" applyBorder="1" applyAlignment="1">
      <alignment horizontal="left" vertical="top" wrapText="1"/>
    </xf>
    <xf numFmtId="0" fontId="18" fillId="0" borderId="77" xfId="8" applyFont="1" applyBorder="1" applyAlignment="1">
      <alignment horizontal="left" vertical="top" wrapText="1"/>
    </xf>
    <xf numFmtId="49" fontId="18" fillId="3" borderId="29" xfId="10" applyNumberFormat="1" applyFont="1" applyFill="1" applyBorder="1" applyAlignment="1">
      <alignment horizontal="left" vertical="top"/>
    </xf>
    <xf numFmtId="49" fontId="18" fillId="3" borderId="19" xfId="10" applyNumberFormat="1" applyFont="1" applyFill="1" applyBorder="1" applyAlignment="1">
      <alignment horizontal="left" vertical="top"/>
    </xf>
    <xf numFmtId="3" fontId="18" fillId="3" borderId="73" xfId="8" applyNumberFormat="1" applyFont="1" applyFill="1" applyBorder="1" applyAlignment="1">
      <alignment horizontal="left" vertical="top" wrapText="1"/>
    </xf>
    <xf numFmtId="0" fontId="25" fillId="3" borderId="73" xfId="0" applyFont="1" applyFill="1" applyBorder="1" applyAlignment="1">
      <alignment horizontal="left" vertical="top"/>
    </xf>
    <xf numFmtId="0" fontId="25" fillId="3" borderId="72" xfId="0" applyFont="1" applyFill="1" applyBorder="1" applyAlignment="1">
      <alignment horizontal="left" vertical="top"/>
    </xf>
    <xf numFmtId="3" fontId="18" fillId="0" borderId="83" xfId="8" applyNumberFormat="1" applyFont="1" applyBorder="1" applyAlignment="1">
      <alignment horizontal="left" vertical="top" wrapText="1"/>
    </xf>
    <xf numFmtId="3" fontId="18" fillId="0" borderId="151" xfId="8" applyNumberFormat="1" applyFont="1" applyBorder="1" applyAlignment="1">
      <alignment horizontal="left" vertical="top" wrapText="1"/>
    </xf>
    <xf numFmtId="3" fontId="18" fillId="0" borderId="158" xfId="8" applyNumberFormat="1" applyFont="1" applyBorder="1" applyAlignment="1">
      <alignment horizontal="left" vertical="top" wrapText="1"/>
    </xf>
    <xf numFmtId="49" fontId="20" fillId="3" borderId="19" xfId="10" applyNumberFormat="1" applyFont="1" applyFill="1" applyBorder="1" applyAlignment="1">
      <alignment horizontal="left" vertical="top"/>
    </xf>
    <xf numFmtId="0" fontId="18" fillId="3" borderId="73" xfId="8" applyFont="1" applyFill="1" applyBorder="1" applyAlignment="1">
      <alignment horizontal="left" vertical="top" wrapText="1"/>
    </xf>
    <xf numFmtId="0" fontId="18" fillId="3" borderId="72" xfId="8" applyFont="1" applyFill="1" applyBorder="1" applyAlignment="1">
      <alignment horizontal="left" vertical="top" wrapText="1"/>
    </xf>
    <xf numFmtId="49" fontId="18" fillId="3" borderId="147" xfId="10" applyNumberFormat="1" applyFont="1" applyFill="1" applyBorder="1" applyAlignment="1">
      <alignment horizontal="left" vertical="top"/>
    </xf>
    <xf numFmtId="49" fontId="18" fillId="3" borderId="33" xfId="10" applyNumberFormat="1" applyFont="1" applyFill="1" applyBorder="1" applyAlignment="1">
      <alignment horizontal="left" vertical="top"/>
    </xf>
    <xf numFmtId="0" fontId="18" fillId="3" borderId="8" xfId="8" applyFont="1" applyFill="1" applyBorder="1" applyAlignment="1">
      <alignment horizontal="left" vertical="top" wrapText="1"/>
    </xf>
    <xf numFmtId="0" fontId="20" fillId="11" borderId="56" xfId="8" applyFont="1" applyFill="1" applyBorder="1" applyAlignment="1">
      <alignment horizontal="right" vertical="top"/>
    </xf>
    <xf numFmtId="0" fontId="20" fillId="11" borderId="17" xfId="8" applyFont="1" applyFill="1" applyBorder="1" applyAlignment="1">
      <alignment horizontal="right" vertical="top"/>
    </xf>
    <xf numFmtId="0" fontId="18" fillId="3" borderId="71" xfId="0" applyFont="1" applyFill="1" applyBorder="1" applyAlignment="1">
      <alignment horizontal="left" vertical="top" wrapText="1"/>
    </xf>
    <xf numFmtId="0" fontId="18" fillId="0" borderId="71" xfId="8" applyFont="1" applyBorder="1" applyAlignment="1">
      <alignment horizontal="left" vertical="top" wrapText="1"/>
    </xf>
    <xf numFmtId="0" fontId="18" fillId="0" borderId="41" xfId="8" applyFont="1" applyBorder="1" applyAlignment="1">
      <alignment horizontal="left" vertical="top"/>
    </xf>
    <xf numFmtId="49" fontId="20" fillId="0" borderId="71" xfId="10" applyNumberFormat="1" applyFont="1" applyBorder="1" applyAlignment="1">
      <alignment horizontal="left" vertical="top"/>
    </xf>
    <xf numFmtId="0" fontId="20" fillId="0" borderId="71" xfId="8" applyFont="1" applyBorder="1" applyAlignment="1">
      <alignment horizontal="left" vertical="top" wrapText="1"/>
    </xf>
    <xf numFmtId="0" fontId="20" fillId="3" borderId="88" xfId="8" applyFont="1" applyFill="1" applyBorder="1" applyAlignment="1">
      <alignment horizontal="left" vertical="top" wrapText="1"/>
    </xf>
    <xf numFmtId="0" fontId="20" fillId="3" borderId="19" xfId="8" applyFont="1" applyFill="1" applyBorder="1" applyAlignment="1">
      <alignment horizontal="left" vertical="top" wrapText="1"/>
    </xf>
    <xf numFmtId="3" fontId="18" fillId="0" borderId="150" xfId="8" applyNumberFormat="1" applyFont="1" applyBorder="1" applyAlignment="1">
      <alignment horizontal="left" vertical="top" wrapText="1"/>
    </xf>
    <xf numFmtId="165" fontId="18" fillId="0" borderId="71" xfId="0" applyNumberFormat="1" applyFont="1" applyBorder="1" applyAlignment="1">
      <alignment horizontal="left" vertical="top"/>
    </xf>
    <xf numFmtId="0" fontId="42" fillId="0" borderId="73" xfId="0" applyFont="1" applyBorder="1" applyAlignment="1">
      <alignment horizontal="left" vertical="top"/>
    </xf>
    <xf numFmtId="166" fontId="18" fillId="0" borderId="19" xfId="8" applyNumberFormat="1" applyFont="1" applyBorder="1" applyAlignment="1">
      <alignment horizontal="left" vertical="top"/>
    </xf>
    <xf numFmtId="166" fontId="18" fillId="0" borderId="8" xfId="8" applyNumberFormat="1" applyFont="1" applyBorder="1" applyAlignment="1">
      <alignment horizontal="left" vertical="top"/>
    </xf>
    <xf numFmtId="0" fontId="42" fillId="3" borderId="71" xfId="0" applyFont="1" applyFill="1" applyBorder="1" applyAlignment="1">
      <alignment horizontal="left" vertical="top"/>
    </xf>
    <xf numFmtId="0" fontId="18" fillId="3" borderId="73" xfId="0" applyFont="1" applyFill="1" applyBorder="1" applyAlignment="1">
      <alignment horizontal="left" vertical="top" wrapText="1"/>
    </xf>
    <xf numFmtId="0" fontId="20" fillId="3" borderId="94" xfId="8" applyFont="1" applyFill="1" applyBorder="1" applyAlignment="1">
      <alignment horizontal="left" vertical="top" wrapText="1"/>
    </xf>
    <xf numFmtId="166" fontId="18" fillId="3" borderId="90" xfId="8" applyNumberFormat="1" applyFont="1" applyFill="1" applyBorder="1" applyAlignment="1">
      <alignment horizontal="left" vertical="top"/>
    </xf>
    <xf numFmtId="166" fontId="18" fillId="3" borderId="92" xfId="8" applyNumberFormat="1" applyFont="1" applyFill="1" applyBorder="1" applyAlignment="1">
      <alignment horizontal="left" vertical="top"/>
    </xf>
    <xf numFmtId="3" fontId="18" fillId="3" borderId="74" xfId="8" applyNumberFormat="1" applyFont="1" applyFill="1" applyBorder="1" applyAlignment="1">
      <alignment horizontal="left" vertical="top" wrapText="1"/>
    </xf>
    <xf numFmtId="0" fontId="18" fillId="0" borderId="60" xfId="1" applyFont="1" applyBorder="1" applyAlignment="1">
      <alignment horizontal="left" vertical="top" wrapText="1" shrinkToFit="1"/>
    </xf>
    <xf numFmtId="49" fontId="20" fillId="7" borderId="49" xfId="1" applyNumberFormat="1" applyFont="1" applyFill="1" applyBorder="1" applyAlignment="1">
      <alignment horizontal="center" vertical="top" wrapText="1"/>
    </xf>
    <xf numFmtId="49" fontId="20" fillId="7" borderId="45" xfId="1" applyNumberFormat="1" applyFont="1" applyFill="1" applyBorder="1" applyAlignment="1">
      <alignment horizontal="center" vertical="top" wrapText="1"/>
    </xf>
    <xf numFmtId="49" fontId="20" fillId="2" borderId="49" xfId="1" applyNumberFormat="1" applyFont="1" applyFill="1" applyBorder="1" applyAlignment="1">
      <alignment horizontal="left" vertical="top" wrapText="1"/>
    </xf>
    <xf numFmtId="49" fontId="20" fillId="11" borderId="2" xfId="1" applyNumberFormat="1" applyFont="1" applyFill="1" applyBorder="1" applyAlignment="1">
      <alignment horizontal="left" vertical="top" wrapText="1"/>
    </xf>
    <xf numFmtId="0" fontId="18" fillId="11" borderId="32" xfId="1" applyFont="1" applyFill="1" applyBorder="1" applyAlignment="1">
      <alignment horizontal="center" vertical="top" wrapText="1"/>
    </xf>
    <xf numFmtId="0" fontId="18" fillId="11" borderId="22" xfId="1" applyFont="1" applyFill="1" applyBorder="1" applyAlignment="1">
      <alignment horizontal="center" vertical="top" wrapText="1"/>
    </xf>
    <xf numFmtId="0" fontId="18" fillId="11" borderId="48" xfId="1" applyFont="1" applyFill="1" applyBorder="1" applyAlignment="1">
      <alignment horizontal="center" vertical="top" wrapText="1"/>
    </xf>
    <xf numFmtId="3" fontId="18" fillId="0" borderId="29" xfId="1" applyNumberFormat="1" applyFont="1" applyBorder="1" applyAlignment="1">
      <alignment horizontal="left" vertical="top" wrapText="1"/>
    </xf>
    <xf numFmtId="0" fontId="20" fillId="0" borderId="29" xfId="1" applyFont="1" applyBorder="1" applyAlignment="1">
      <alignment horizontal="left" vertical="top" wrapText="1"/>
    </xf>
    <xf numFmtId="0" fontId="18" fillId="2" borderId="40" xfId="1" applyFont="1" applyFill="1" applyBorder="1" applyAlignment="1">
      <alignment horizontal="center" vertical="top" wrapText="1"/>
    </xf>
    <xf numFmtId="0" fontId="18" fillId="2" borderId="37" xfId="1" applyFont="1" applyFill="1" applyBorder="1" applyAlignment="1">
      <alignment horizontal="center" vertical="top" wrapText="1"/>
    </xf>
    <xf numFmtId="0" fontId="18" fillId="2" borderId="38" xfId="1" applyFont="1" applyFill="1" applyBorder="1" applyAlignment="1">
      <alignment horizontal="center" vertical="top" wrapText="1"/>
    </xf>
    <xf numFmtId="49" fontId="20" fillId="0" borderId="29" xfId="1" applyNumberFormat="1" applyFont="1" applyBorder="1" applyAlignment="1">
      <alignment horizontal="left" vertical="top" wrapText="1"/>
    </xf>
    <xf numFmtId="165" fontId="18" fillId="3" borderId="19" xfId="1" applyNumberFormat="1" applyFont="1" applyFill="1" applyBorder="1" applyAlignment="1">
      <alignment horizontal="left" vertical="top"/>
    </xf>
    <xf numFmtId="165" fontId="18" fillId="3" borderId="33" xfId="1" applyNumberFormat="1" applyFont="1" applyFill="1" applyBorder="1" applyAlignment="1">
      <alignment horizontal="left" vertical="top"/>
    </xf>
    <xf numFmtId="0" fontId="18" fillId="3" borderId="19" xfId="1" applyFont="1" applyFill="1" applyBorder="1" applyAlignment="1">
      <alignment horizontal="left" vertical="top"/>
    </xf>
    <xf numFmtId="0" fontId="18" fillId="3" borderId="33" xfId="1" applyFont="1" applyFill="1" applyBorder="1" applyAlignment="1">
      <alignment horizontal="left" vertical="top"/>
    </xf>
    <xf numFmtId="0" fontId="17" fillId="0" borderId="1" xfId="1" applyFont="1" applyBorder="1" applyAlignment="1">
      <alignment horizontal="center" vertical="top" wrapText="1"/>
    </xf>
    <xf numFmtId="0" fontId="17" fillId="0" borderId="34" xfId="1" applyFont="1" applyBorder="1" applyAlignment="1">
      <alignment horizontal="center" vertical="top" wrapText="1"/>
    </xf>
    <xf numFmtId="0" fontId="18" fillId="0" borderId="25" xfId="1" applyFont="1" applyBorder="1" applyAlignment="1">
      <alignment horizontal="center" vertical="center"/>
    </xf>
    <xf numFmtId="0" fontId="18" fillId="0" borderId="26" xfId="1" applyFont="1" applyBorder="1" applyAlignment="1">
      <alignment horizontal="center" vertical="center"/>
    </xf>
    <xf numFmtId="0" fontId="18" fillId="0" borderId="3" xfId="1"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7" xfId="0" applyFont="1" applyBorder="1" applyAlignment="1">
      <alignment horizontal="center" vertical="center" textRotation="90" wrapText="1"/>
    </xf>
    <xf numFmtId="0" fontId="1" fillId="0" borderId="27"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8" fillId="0" borderId="53" xfId="1" applyFont="1" applyBorder="1" applyAlignment="1">
      <alignment horizontal="center" vertical="center" wrapText="1"/>
    </xf>
    <xf numFmtId="0" fontId="18" fillId="3" borderId="19" xfId="1" applyFont="1" applyFill="1" applyBorder="1" applyAlignment="1">
      <alignment horizontal="center" vertical="center" textRotation="90"/>
    </xf>
    <xf numFmtId="0" fontId="1" fillId="3" borderId="17" xfId="0" applyFont="1" applyFill="1" applyBorder="1" applyAlignment="1">
      <alignment horizontal="center" vertical="center" textRotation="90"/>
    </xf>
    <xf numFmtId="0" fontId="18" fillId="0" borderId="43" xfId="1" applyFont="1" applyBorder="1" applyAlignment="1">
      <alignment vertical="center" textRotation="90"/>
    </xf>
    <xf numFmtId="0" fontId="18" fillId="0" borderId="29" xfId="1" applyFont="1" applyBorder="1" applyAlignment="1">
      <alignment vertical="center" textRotation="90"/>
    </xf>
    <xf numFmtId="0" fontId="18" fillId="0" borderId="53" xfId="1" applyFont="1" applyBorder="1" applyAlignment="1">
      <alignment vertical="center" textRotation="90"/>
    </xf>
    <xf numFmtId="0" fontId="18" fillId="0" borderId="43" xfId="1" applyFont="1" applyBorder="1" applyAlignment="1">
      <alignment horizontal="center" vertical="center" textRotation="90" shrinkToFit="1"/>
    </xf>
    <xf numFmtId="0" fontId="18" fillId="0" borderId="29" xfId="1" applyFont="1" applyBorder="1" applyAlignment="1">
      <alignment horizontal="center" vertical="center" textRotation="90" shrinkToFit="1"/>
    </xf>
    <xf numFmtId="0" fontId="18" fillId="0" borderId="53" xfId="1" applyFont="1" applyBorder="1" applyAlignment="1">
      <alignment horizontal="center" vertical="center" textRotation="90" shrinkToFit="1"/>
    </xf>
    <xf numFmtId="0" fontId="18" fillId="0" borderId="43" xfId="1" applyFont="1" applyBorder="1" applyAlignment="1">
      <alignment horizontal="center" vertical="center" textRotation="90"/>
    </xf>
    <xf numFmtId="0" fontId="1" fillId="0" borderId="29" xfId="0" applyFont="1" applyBorder="1" applyAlignment="1">
      <alignment horizontal="center" vertical="center" textRotation="90"/>
    </xf>
    <xf numFmtId="0" fontId="1" fillId="0" borderId="53" xfId="0" applyFont="1" applyBorder="1" applyAlignment="1">
      <alignment horizontal="center" vertical="center" textRotation="90"/>
    </xf>
    <xf numFmtId="0" fontId="18" fillId="0" borderId="43" xfId="1" applyFont="1" applyBorder="1" applyAlignment="1">
      <alignment horizontal="center" vertical="center" textRotation="90" wrapText="1" shrinkToFit="1"/>
    </xf>
    <xf numFmtId="0" fontId="18" fillId="0" borderId="29" xfId="1" applyFont="1" applyBorder="1" applyAlignment="1">
      <alignment horizontal="center" vertical="center" textRotation="90" wrapText="1" shrinkToFit="1"/>
    </xf>
    <xf numFmtId="0" fontId="18" fillId="0" borderId="53" xfId="1" applyFont="1" applyBorder="1" applyAlignment="1">
      <alignment horizontal="center" vertical="center" textRotation="90" wrapText="1" shrinkToFit="1"/>
    </xf>
    <xf numFmtId="0" fontId="18" fillId="0" borderId="43" xfId="1" applyFont="1" applyBorder="1" applyAlignment="1">
      <alignment horizontal="center" vertical="center" wrapText="1" shrinkToFit="1"/>
    </xf>
    <xf numFmtId="0" fontId="18" fillId="0" borderId="29" xfId="1" applyFont="1" applyBorder="1" applyAlignment="1">
      <alignment horizontal="center" vertical="center" wrapText="1" shrinkToFit="1"/>
    </xf>
    <xf numFmtId="0" fontId="18" fillId="0" borderId="53" xfId="1" applyFont="1" applyBorder="1" applyAlignment="1">
      <alignment horizontal="center" vertical="center" wrapText="1" shrinkToFit="1"/>
    </xf>
    <xf numFmtId="165" fontId="18" fillId="3" borderId="43" xfId="1" applyNumberFormat="1" applyFont="1" applyFill="1" applyBorder="1" applyAlignment="1">
      <alignment horizontal="center" vertical="center" textRotation="90" wrapText="1" shrinkToFit="1"/>
    </xf>
    <xf numFmtId="165" fontId="18" fillId="3" borderId="29" xfId="1" applyNumberFormat="1" applyFont="1" applyFill="1" applyBorder="1" applyAlignment="1">
      <alignment horizontal="center" vertical="center" textRotation="90" wrapText="1" shrinkToFit="1"/>
    </xf>
    <xf numFmtId="165" fontId="18" fillId="3" borderId="53" xfId="1" applyNumberFormat="1" applyFont="1" applyFill="1" applyBorder="1" applyAlignment="1">
      <alignment horizontal="center" vertical="center" textRotation="90" wrapText="1" shrinkToFit="1"/>
    </xf>
    <xf numFmtId="0" fontId="18" fillId="6" borderId="40" xfId="1" applyFont="1" applyFill="1" applyBorder="1" applyAlignment="1">
      <alignment vertical="top"/>
    </xf>
    <xf numFmtId="0" fontId="18" fillId="6" borderId="37" xfId="1" applyFont="1" applyFill="1" applyBorder="1" applyAlignment="1">
      <alignment vertical="top"/>
    </xf>
    <xf numFmtId="0" fontId="18" fillId="6" borderId="38" xfId="1" applyFont="1" applyFill="1" applyBorder="1" applyAlignment="1">
      <alignment vertical="top"/>
    </xf>
    <xf numFmtId="0" fontId="20" fillId="6" borderId="37" xfId="1" applyFont="1" applyFill="1" applyBorder="1" applyAlignment="1">
      <alignment horizontal="right" vertical="top"/>
    </xf>
    <xf numFmtId="0" fontId="20" fillId="6" borderId="38" xfId="1" applyFont="1" applyFill="1" applyBorder="1" applyAlignment="1">
      <alignment horizontal="right" vertical="top"/>
    </xf>
    <xf numFmtId="49" fontId="20" fillId="7" borderId="37" xfId="1" applyNumberFormat="1" applyFont="1" applyFill="1" applyBorder="1" applyAlignment="1">
      <alignment horizontal="right" vertical="top" wrapText="1"/>
    </xf>
    <xf numFmtId="49" fontId="20" fillId="7" borderId="38" xfId="1" applyNumberFormat="1" applyFont="1" applyFill="1" applyBorder="1" applyAlignment="1">
      <alignment horizontal="right" vertical="top" wrapText="1"/>
    </xf>
    <xf numFmtId="49" fontId="20" fillId="2" borderId="45" xfId="1" applyNumberFormat="1" applyFont="1" applyFill="1" applyBorder="1" applyAlignment="1">
      <alignment horizontal="right" vertical="top" wrapText="1"/>
    </xf>
    <xf numFmtId="49" fontId="20" fillId="2" borderId="1" xfId="1" applyNumberFormat="1" applyFont="1" applyFill="1" applyBorder="1" applyAlignment="1">
      <alignment horizontal="right" vertical="top" wrapText="1"/>
    </xf>
    <xf numFmtId="49" fontId="20" fillId="2" borderId="34" xfId="1" applyNumberFormat="1" applyFont="1" applyFill="1" applyBorder="1" applyAlignment="1">
      <alignment horizontal="right" vertical="top" wrapText="1"/>
    </xf>
    <xf numFmtId="0" fontId="18" fillId="0" borderId="51" xfId="1" applyFont="1" applyBorder="1" applyAlignment="1">
      <alignment horizontal="center" vertical="center" textRotation="90"/>
    </xf>
    <xf numFmtId="0" fontId="1" fillId="0" borderId="22" xfId="0" applyFont="1" applyBorder="1" applyAlignment="1">
      <alignment horizontal="center" vertical="center" textRotation="90"/>
    </xf>
    <xf numFmtId="0" fontId="1" fillId="0" borderId="55" xfId="0" applyFont="1" applyBorder="1" applyAlignment="1">
      <alignment horizontal="center" vertical="center" textRotation="90"/>
    </xf>
    <xf numFmtId="0" fontId="16" fillId="6" borderId="49" xfId="1" applyFill="1" applyBorder="1"/>
    <xf numFmtId="0" fontId="16" fillId="6" borderId="45" xfId="1" applyFill="1" applyBorder="1"/>
    <xf numFmtId="0" fontId="20" fillId="7" borderId="49" xfId="1" applyFont="1" applyFill="1" applyBorder="1" applyAlignment="1">
      <alignment horizontal="left" vertical="top" wrapText="1"/>
    </xf>
    <xf numFmtId="0" fontId="20" fillId="2" borderId="35" xfId="1" applyFont="1" applyFill="1" applyBorder="1" applyAlignment="1">
      <alignment vertical="center" wrapText="1"/>
    </xf>
    <xf numFmtId="0" fontId="20" fillId="2" borderId="26" xfId="1" applyFont="1" applyFill="1" applyBorder="1" applyAlignment="1">
      <alignment vertical="center"/>
    </xf>
    <xf numFmtId="0" fontId="20" fillId="2" borderId="27" xfId="1" applyFont="1" applyFill="1" applyBorder="1" applyAlignment="1">
      <alignment vertical="center"/>
    </xf>
    <xf numFmtId="0" fontId="18" fillId="11" borderId="19" xfId="1" applyFont="1" applyFill="1" applyBorder="1" applyAlignment="1">
      <alignment horizontal="center" vertical="top" wrapText="1"/>
    </xf>
    <xf numFmtId="0" fontId="18" fillId="11" borderId="61" xfId="1" applyFont="1" applyFill="1" applyBorder="1" applyAlignment="1">
      <alignment horizontal="center" vertical="top" wrapText="1"/>
    </xf>
    <xf numFmtId="0" fontId="23" fillId="6" borderId="0" xfId="0" applyFont="1" applyFill="1" applyAlignment="1">
      <alignment horizontal="left" vertical="center"/>
    </xf>
    <xf numFmtId="0" fontId="23" fillId="6" borderId="30" xfId="0" applyFont="1" applyFill="1" applyBorder="1" applyAlignment="1">
      <alignment horizontal="left" vertical="center"/>
    </xf>
    <xf numFmtId="165" fontId="18" fillId="0" borderId="29" xfId="1" applyNumberFormat="1" applyFont="1" applyBorder="1" applyAlignment="1">
      <alignment horizontal="left" vertical="top"/>
    </xf>
    <xf numFmtId="49" fontId="20" fillId="11" borderId="165" xfId="1" applyNumberFormat="1" applyFont="1" applyFill="1" applyBorder="1" applyAlignment="1">
      <alignment horizontal="left" vertical="top" wrapText="1"/>
    </xf>
    <xf numFmtId="49" fontId="20" fillId="11" borderId="166" xfId="1" applyNumberFormat="1" applyFont="1" applyFill="1" applyBorder="1" applyAlignment="1">
      <alignment horizontal="left" vertical="top" wrapText="1"/>
    </xf>
    <xf numFmtId="49" fontId="20" fillId="11" borderId="167" xfId="1" applyNumberFormat="1" applyFont="1" applyFill="1" applyBorder="1" applyAlignment="1">
      <alignment horizontal="left" vertical="top" wrapText="1"/>
    </xf>
    <xf numFmtId="0" fontId="0" fillId="11" borderId="162" xfId="0" applyFill="1" applyBorder="1" applyAlignment="1">
      <alignment horizontal="center" vertical="top" wrapText="1"/>
    </xf>
    <xf numFmtId="0" fontId="0" fillId="11" borderId="49" xfId="0" applyFill="1" applyBorder="1" applyAlignment="1">
      <alignment horizontal="center" vertical="top" wrapText="1"/>
    </xf>
    <xf numFmtId="0" fontId="0" fillId="11" borderId="45" xfId="0" applyFill="1" applyBorder="1" applyAlignment="1">
      <alignment horizontal="center" vertical="top" wrapText="1"/>
    </xf>
    <xf numFmtId="0" fontId="20" fillId="22" borderId="40" xfId="1" applyFont="1" applyFill="1" applyBorder="1" applyAlignment="1">
      <alignment horizontal="right" vertical="top" wrapText="1"/>
    </xf>
    <xf numFmtId="0" fontId="20" fillId="22" borderId="37" xfId="1" applyFont="1" applyFill="1" applyBorder="1" applyAlignment="1">
      <alignment horizontal="right" vertical="top" wrapText="1"/>
    </xf>
    <xf numFmtId="0" fontId="20" fillId="22" borderId="38" xfId="1" applyFont="1" applyFill="1" applyBorder="1" applyAlignment="1">
      <alignment horizontal="right" vertical="top" wrapText="1"/>
    </xf>
    <xf numFmtId="0" fontId="20" fillId="0" borderId="79" xfId="1" applyFont="1" applyBorder="1" applyAlignment="1">
      <alignment horizontal="left" vertical="top" wrapText="1"/>
    </xf>
    <xf numFmtId="0" fontId="20" fillId="0" borderId="80" xfId="1" applyFont="1" applyBorder="1" applyAlignment="1">
      <alignment horizontal="left" vertical="top" wrapText="1"/>
    </xf>
    <xf numFmtId="0" fontId="18" fillId="0" borderId="71" xfId="1" applyFont="1" applyBorder="1" applyAlignment="1">
      <alignment horizontal="left" vertical="top" wrapText="1"/>
    </xf>
    <xf numFmtId="0" fontId="18" fillId="0" borderId="78" xfId="1" applyFont="1" applyBorder="1" applyAlignment="1">
      <alignment horizontal="left" vertical="top" wrapText="1" shrinkToFit="1"/>
    </xf>
    <xf numFmtId="0" fontId="18" fillId="0" borderId="71" xfId="1" applyFont="1" applyBorder="1" applyAlignment="1">
      <alignment horizontal="left" vertical="top" wrapText="1" shrinkToFit="1"/>
    </xf>
    <xf numFmtId="49" fontId="18" fillId="0" borderId="71" xfId="1" applyNumberFormat="1" applyFont="1" applyBorder="1" applyAlignment="1">
      <alignment horizontal="left" vertical="top" wrapText="1"/>
    </xf>
    <xf numFmtId="165" fontId="18" fillId="0" borderId="71" xfId="1" applyNumberFormat="1" applyFont="1" applyBorder="1" applyAlignment="1">
      <alignment horizontal="left" vertical="top"/>
    </xf>
    <xf numFmtId="0" fontId="18" fillId="0" borderId="78" xfId="1" applyFont="1" applyBorder="1" applyAlignment="1">
      <alignment horizontal="left" vertical="top" wrapText="1"/>
    </xf>
    <xf numFmtId="0" fontId="42" fillId="0" borderId="72" xfId="0" applyFont="1" applyBorder="1" applyAlignment="1">
      <alignment horizontal="left" vertical="top"/>
    </xf>
    <xf numFmtId="0" fontId="25" fillId="0" borderId="73" xfId="1" applyFont="1" applyBorder="1" applyAlignment="1">
      <alignment horizontal="left" vertical="top" wrapText="1"/>
    </xf>
    <xf numFmtId="0" fontId="25" fillId="0" borderId="72" xfId="1" applyFont="1" applyBorder="1" applyAlignment="1">
      <alignment horizontal="left" vertical="top" wrapText="1"/>
    </xf>
    <xf numFmtId="0" fontId="25" fillId="0" borderId="73" xfId="1" applyFont="1" applyBorder="1" applyAlignment="1">
      <alignment horizontal="left" vertical="top"/>
    </xf>
    <xf numFmtId="0" fontId="25" fillId="0" borderId="72" xfId="1" applyFont="1" applyBorder="1" applyAlignment="1">
      <alignment horizontal="left" vertical="top"/>
    </xf>
    <xf numFmtId="49" fontId="20" fillId="0" borderId="19" xfId="1" applyNumberFormat="1" applyFont="1" applyBorder="1" applyAlignment="1">
      <alignment horizontal="left" vertical="top" wrapText="1"/>
    </xf>
    <xf numFmtId="49" fontId="20" fillId="0" borderId="33" xfId="1" applyNumberFormat="1" applyFont="1" applyBorder="1" applyAlignment="1">
      <alignment horizontal="left" vertical="top" wrapText="1"/>
    </xf>
    <xf numFmtId="0" fontId="20" fillId="0" borderId="20" xfId="1" applyFont="1" applyBorder="1" applyAlignment="1">
      <alignment horizontal="left" vertical="top" wrapText="1"/>
    </xf>
    <xf numFmtId="0" fontId="20" fillId="0" borderId="63" xfId="1" applyFont="1" applyBorder="1" applyAlignment="1">
      <alignment horizontal="left" vertical="top" wrapText="1"/>
    </xf>
    <xf numFmtId="0" fontId="18" fillId="0" borderId="67" xfId="1" applyFont="1" applyBorder="1" applyAlignment="1">
      <alignment horizontal="left" vertical="top" wrapText="1"/>
    </xf>
    <xf numFmtId="0" fontId="18" fillId="0" borderId="85" xfId="1" applyFont="1" applyBorder="1" applyAlignment="1">
      <alignment horizontal="left" vertical="top" wrapText="1"/>
    </xf>
    <xf numFmtId="0" fontId="18" fillId="3" borderId="79" xfId="1" applyFont="1" applyFill="1" applyBorder="1" applyAlignment="1">
      <alignment horizontal="left" vertical="top"/>
    </xf>
    <xf numFmtId="0" fontId="18" fillId="0" borderId="95" xfId="1" applyFont="1" applyBorder="1" applyAlignment="1">
      <alignment horizontal="left" vertical="top" wrapText="1"/>
    </xf>
    <xf numFmtId="0" fontId="18" fillId="0" borderId="97" xfId="1" applyFont="1" applyBorder="1" applyAlignment="1">
      <alignment horizontal="left" vertical="top" wrapText="1"/>
    </xf>
    <xf numFmtId="0" fontId="20" fillId="0" borderId="19" xfId="1" applyFont="1" applyBorder="1" applyAlignment="1">
      <alignment horizontal="left" vertical="top" wrapText="1"/>
    </xf>
    <xf numFmtId="0" fontId="20" fillId="0" borderId="33" xfId="1" applyFont="1" applyBorder="1" applyAlignment="1">
      <alignment horizontal="left" vertical="top" wrapText="1"/>
    </xf>
    <xf numFmtId="165" fontId="18" fillId="3" borderId="19" xfId="1" applyNumberFormat="1" applyFont="1" applyFill="1" applyBorder="1" applyAlignment="1">
      <alignment horizontal="left" vertical="top" wrapText="1"/>
    </xf>
    <xf numFmtId="165" fontId="18" fillId="3" borderId="33" xfId="1" applyNumberFormat="1" applyFont="1" applyFill="1" applyBorder="1" applyAlignment="1">
      <alignment horizontal="left" vertical="top" wrapText="1"/>
    </xf>
    <xf numFmtId="0" fontId="18" fillId="0" borderId="8" xfId="1" applyFont="1" applyBorder="1" applyAlignment="1">
      <alignment horizontal="left" vertical="top"/>
    </xf>
    <xf numFmtId="0" fontId="18" fillId="0" borderId="67" xfId="0" applyFont="1" applyBorder="1" applyAlignment="1">
      <alignment vertical="top" wrapText="1"/>
    </xf>
    <xf numFmtId="0" fontId="18" fillId="0" borderId="0" xfId="0" applyFont="1" applyAlignment="1">
      <alignment vertical="top" wrapText="1"/>
    </xf>
    <xf numFmtId="0" fontId="20" fillId="0" borderId="12" xfId="1" applyFont="1" applyBorder="1" applyAlignment="1">
      <alignment horizontal="left" vertical="top" wrapText="1"/>
    </xf>
    <xf numFmtId="49" fontId="18" fillId="0" borderId="8" xfId="1" applyNumberFormat="1" applyFont="1" applyBorder="1" applyAlignment="1">
      <alignment horizontal="left" vertical="top" wrapText="1"/>
    </xf>
    <xf numFmtId="0" fontId="18" fillId="0" borderId="8" xfId="1" applyFont="1" applyBorder="1" applyAlignment="1">
      <alignment horizontal="left" vertical="top" wrapText="1"/>
    </xf>
    <xf numFmtId="0" fontId="18" fillId="0" borderId="28" xfId="1" applyFont="1" applyBorder="1" applyAlignment="1">
      <alignment horizontal="left" vertical="top" wrapText="1"/>
    </xf>
    <xf numFmtId="0" fontId="18" fillId="0" borderId="63" xfId="1" applyFont="1" applyBorder="1" applyAlignment="1">
      <alignment horizontal="left" vertical="top" wrapText="1"/>
    </xf>
    <xf numFmtId="0" fontId="18" fillId="0" borderId="71" xfId="1" applyFont="1" applyBorder="1" applyAlignment="1">
      <alignment horizontal="left" vertical="top"/>
    </xf>
    <xf numFmtId="0" fontId="18" fillId="0" borderId="36" xfId="0" applyFont="1" applyBorder="1" applyAlignment="1">
      <alignment horizontal="left" vertical="top" wrapText="1"/>
    </xf>
    <xf numFmtId="0" fontId="18" fillId="0" borderId="20" xfId="1" applyFont="1" applyBorder="1" applyAlignment="1">
      <alignment horizontal="left" vertical="top" wrapText="1"/>
    </xf>
    <xf numFmtId="0" fontId="18" fillId="0" borderId="72" xfId="1" applyFont="1" applyBorder="1" applyAlignment="1">
      <alignment horizontal="left" vertical="top"/>
    </xf>
    <xf numFmtId="49" fontId="18" fillId="0" borderId="86" xfId="1" applyNumberFormat="1" applyFont="1" applyBorder="1" applyAlignment="1">
      <alignment horizontal="left" vertical="top" wrapText="1"/>
    </xf>
    <xf numFmtId="49" fontId="20" fillId="11" borderId="23" xfId="1" applyNumberFormat="1" applyFont="1" applyFill="1" applyBorder="1" applyAlignment="1">
      <alignment horizontal="right" vertical="top" wrapText="1"/>
    </xf>
    <xf numFmtId="0" fontId="18" fillId="11" borderId="66" xfId="1" applyFont="1" applyFill="1" applyBorder="1" applyAlignment="1">
      <alignment horizontal="center" vertical="top" wrapText="1"/>
    </xf>
    <xf numFmtId="0" fontId="18" fillId="11" borderId="1" xfId="1" applyFont="1" applyFill="1" applyBorder="1" applyAlignment="1">
      <alignment horizontal="center" vertical="top" wrapText="1"/>
    </xf>
    <xf numFmtId="0" fontId="18" fillId="11" borderId="34" xfId="1" applyFont="1" applyFill="1" applyBorder="1" applyAlignment="1">
      <alignment horizontal="center" vertical="top" wrapText="1"/>
    </xf>
    <xf numFmtId="49" fontId="20" fillId="11" borderId="49" xfId="8" applyNumberFormat="1" applyFont="1" applyFill="1" applyBorder="1" applyAlignment="1">
      <alignment horizontal="left" vertical="top" wrapText="1"/>
    </xf>
    <xf numFmtId="49" fontId="20" fillId="11" borderId="0" xfId="8" applyNumberFormat="1" applyFont="1" applyFill="1" applyAlignment="1">
      <alignment horizontal="left" vertical="top" wrapText="1"/>
    </xf>
    <xf numFmtId="49" fontId="20" fillId="11" borderId="30" xfId="8" applyNumberFormat="1" applyFont="1" applyFill="1" applyBorder="1" applyAlignment="1">
      <alignment horizontal="left" vertical="top" wrapText="1"/>
    </xf>
    <xf numFmtId="0" fontId="18" fillId="3" borderId="77" xfId="0" applyFont="1" applyFill="1" applyBorder="1" applyAlignment="1">
      <alignment horizontal="left" vertical="top" wrapText="1"/>
    </xf>
    <xf numFmtId="0" fontId="18" fillId="3" borderId="76" xfId="0" applyFont="1" applyFill="1" applyBorder="1" applyAlignment="1">
      <alignment horizontal="left" vertical="top" wrapText="1"/>
    </xf>
    <xf numFmtId="0" fontId="18" fillId="3" borderId="28" xfId="0" applyFont="1" applyFill="1" applyBorder="1" applyAlignment="1">
      <alignment horizontal="left" vertical="top" wrapText="1"/>
    </xf>
    <xf numFmtId="0" fontId="18" fillId="3" borderId="63" xfId="0" applyFont="1" applyFill="1" applyBorder="1" applyAlignment="1">
      <alignment horizontal="left" vertical="top" wrapText="1"/>
    </xf>
    <xf numFmtId="0" fontId="20" fillId="0" borderId="190" xfId="0" applyFont="1" applyBorder="1" applyAlignment="1">
      <alignment horizontal="left" vertical="top" wrapText="1"/>
    </xf>
    <xf numFmtId="0" fontId="20" fillId="0" borderId="132" xfId="0" applyFont="1" applyBorder="1" applyAlignment="1">
      <alignment horizontal="left" vertical="top" wrapText="1"/>
    </xf>
    <xf numFmtId="0" fontId="18" fillId="3" borderId="8" xfId="0" applyFont="1" applyFill="1" applyBorder="1" applyAlignment="1">
      <alignment horizontal="left" vertical="top" wrapText="1"/>
    </xf>
    <xf numFmtId="3" fontId="18" fillId="3" borderId="19" xfId="8" applyNumberFormat="1" applyFont="1" applyFill="1" applyBorder="1" applyAlignment="1">
      <alignment horizontal="left" vertical="top" wrapText="1"/>
    </xf>
    <xf numFmtId="3" fontId="18" fillId="3" borderId="33" xfId="8" applyNumberFormat="1" applyFont="1" applyFill="1" applyBorder="1" applyAlignment="1">
      <alignment horizontal="left" vertical="top" wrapText="1"/>
    </xf>
    <xf numFmtId="3" fontId="18" fillId="3" borderId="19" xfId="8" applyNumberFormat="1" applyFont="1" applyFill="1" applyBorder="1" applyAlignment="1">
      <alignment horizontal="left" vertical="top"/>
    </xf>
    <xf numFmtId="3" fontId="18" fillId="3" borderId="33" xfId="8" applyNumberFormat="1" applyFont="1" applyFill="1" applyBorder="1" applyAlignment="1">
      <alignment horizontal="left" vertical="top"/>
    </xf>
    <xf numFmtId="0" fontId="18" fillId="0" borderId="71" xfId="0" applyFont="1" applyBorder="1" applyAlignment="1">
      <alignment horizontal="left" vertical="top"/>
    </xf>
    <xf numFmtId="0" fontId="18" fillId="0" borderId="29" xfId="8" applyFont="1" applyBorder="1" applyAlignment="1">
      <alignment horizontal="left" vertical="top" wrapText="1"/>
    </xf>
    <xf numFmtId="49" fontId="20" fillId="15" borderId="35" xfId="8" applyNumberFormat="1" applyFont="1" applyFill="1" applyBorder="1" applyAlignment="1">
      <alignment horizontal="left" vertical="top" wrapText="1"/>
    </xf>
    <xf numFmtId="49" fontId="20" fillId="15" borderId="26" xfId="8" applyNumberFormat="1" applyFont="1" applyFill="1" applyBorder="1" applyAlignment="1">
      <alignment horizontal="left" vertical="top" wrapText="1"/>
    </xf>
    <xf numFmtId="49" fontId="20" fillId="15" borderId="117" xfId="8" applyNumberFormat="1" applyFont="1" applyFill="1" applyBorder="1" applyAlignment="1">
      <alignment horizontal="left" vertical="top" wrapText="1"/>
    </xf>
    <xf numFmtId="0" fontId="18" fillId="15" borderId="45" xfId="8" applyFont="1" applyFill="1" applyBorder="1" applyAlignment="1">
      <alignment horizontal="center" vertical="top"/>
    </xf>
    <xf numFmtId="0" fontId="20" fillId="10" borderId="66" xfId="8" applyFont="1" applyFill="1" applyBorder="1" applyAlignment="1">
      <alignment horizontal="center" vertical="top"/>
    </xf>
    <xf numFmtId="0" fontId="18" fillId="3" borderId="3" xfId="8" applyFont="1" applyFill="1" applyBorder="1" applyAlignment="1">
      <alignment horizontal="left" vertical="top" wrapText="1"/>
    </xf>
    <xf numFmtId="0" fontId="18" fillId="0" borderId="3" xfId="8" applyFont="1" applyBorder="1" applyAlignment="1">
      <alignment horizontal="left" vertical="top"/>
    </xf>
    <xf numFmtId="0" fontId="42" fillId="0" borderId="144" xfId="8" applyFont="1" applyBorder="1" applyAlignment="1">
      <alignment horizontal="left" vertical="top" wrapText="1"/>
    </xf>
    <xf numFmtId="0" fontId="39" fillId="0" borderId="30" xfId="8" applyFont="1" applyBorder="1" applyAlignment="1">
      <alignment horizontal="left" vertical="top" wrapText="1"/>
    </xf>
    <xf numFmtId="0" fontId="39" fillId="0" borderId="64" xfId="8" applyFont="1" applyBorder="1" applyAlignment="1">
      <alignment horizontal="left" vertical="top" wrapText="1"/>
    </xf>
    <xf numFmtId="3" fontId="18" fillId="0" borderId="71" xfId="8" applyNumberFormat="1" applyFont="1" applyBorder="1" applyAlignment="1">
      <alignment horizontal="left" vertical="top"/>
    </xf>
    <xf numFmtId="3" fontId="18" fillId="0" borderId="71" xfId="8" applyNumberFormat="1" applyFont="1" applyBorder="1" applyAlignment="1">
      <alignment horizontal="left" vertical="top" wrapText="1"/>
    </xf>
    <xf numFmtId="0" fontId="18" fillId="0" borderId="106" xfId="8" applyFont="1" applyBorder="1" applyAlignment="1">
      <alignment horizontal="left" vertical="top" wrapText="1"/>
    </xf>
    <xf numFmtId="166" fontId="18" fillId="0" borderId="3" xfId="8" applyNumberFormat="1" applyFont="1" applyBorder="1" applyAlignment="1">
      <alignment horizontal="left" vertical="top"/>
    </xf>
    <xf numFmtId="0" fontId="18" fillId="3" borderId="86" xfId="0" applyFont="1" applyFill="1" applyBorder="1" applyAlignment="1">
      <alignment horizontal="left" vertical="top" wrapText="1"/>
    </xf>
    <xf numFmtId="0" fontId="42" fillId="0" borderId="105" xfId="0" applyFont="1" applyBorder="1" applyAlignment="1">
      <alignment horizontal="left" vertical="top" wrapText="1"/>
    </xf>
    <xf numFmtId="0" fontId="42" fillId="0" borderId="112" xfId="0" applyFont="1" applyBorder="1" applyAlignment="1">
      <alignment horizontal="left" vertical="top" wrapText="1"/>
    </xf>
    <xf numFmtId="0" fontId="18" fillId="3" borderId="41" xfId="0" applyFont="1" applyFill="1" applyBorder="1" applyAlignment="1">
      <alignment horizontal="left" vertical="top" wrapText="1"/>
    </xf>
    <xf numFmtId="0" fontId="18" fillId="3" borderId="0" xfId="0" applyFont="1" applyFill="1" applyAlignment="1">
      <alignment horizontal="left" vertical="top" wrapText="1"/>
    </xf>
    <xf numFmtId="49" fontId="18" fillId="3" borderId="29" xfId="8" applyNumberFormat="1" applyFont="1" applyFill="1" applyBorder="1" applyAlignment="1">
      <alignment vertical="top"/>
    </xf>
    <xf numFmtId="0" fontId="20" fillId="6" borderId="35" xfId="8" applyFont="1" applyFill="1" applyBorder="1" applyAlignment="1">
      <alignment horizontal="left" vertical="top" wrapText="1"/>
    </xf>
    <xf numFmtId="0" fontId="20" fillId="6" borderId="26" xfId="8" applyFont="1" applyFill="1" applyBorder="1" applyAlignment="1">
      <alignment horizontal="left" vertical="top" wrapText="1"/>
    </xf>
    <xf numFmtId="0" fontId="20" fillId="6" borderId="27" xfId="8" applyFont="1" applyFill="1" applyBorder="1" applyAlignment="1">
      <alignment horizontal="left" vertical="top" wrapText="1"/>
    </xf>
    <xf numFmtId="49" fontId="20" fillId="3" borderId="71" xfId="8" applyNumberFormat="1" applyFont="1" applyFill="1" applyBorder="1" applyAlignment="1">
      <alignment horizontal="left" vertical="top"/>
    </xf>
    <xf numFmtId="49" fontId="18" fillId="3" borderId="33" xfId="8" applyNumberFormat="1" applyFont="1" applyFill="1" applyBorder="1" applyAlignment="1">
      <alignment horizontal="left" vertical="top"/>
    </xf>
    <xf numFmtId="49" fontId="18" fillId="3" borderId="29" xfId="8" applyNumberFormat="1" applyFont="1" applyFill="1" applyBorder="1" applyAlignment="1">
      <alignment horizontal="left" vertical="top"/>
    </xf>
    <xf numFmtId="3" fontId="18" fillId="3" borderId="29" xfId="8" applyNumberFormat="1" applyFont="1" applyFill="1" applyBorder="1" applyAlignment="1">
      <alignment horizontal="left" vertical="top" wrapText="1"/>
    </xf>
    <xf numFmtId="0" fontId="20" fillId="3" borderId="72" xfId="0" applyFont="1" applyFill="1" applyBorder="1" applyAlignment="1">
      <alignment horizontal="left" vertical="top" wrapText="1"/>
    </xf>
    <xf numFmtId="0" fontId="20" fillId="0" borderId="67" xfId="0" applyFont="1" applyBorder="1" applyAlignment="1">
      <alignment horizontal="left" vertical="top" wrapText="1"/>
    </xf>
    <xf numFmtId="0" fontId="20" fillId="0" borderId="0" xfId="0" applyFont="1" applyAlignment="1">
      <alignment horizontal="left" vertical="top" wrapText="1"/>
    </xf>
    <xf numFmtId="0" fontId="20" fillId="0" borderId="85" xfId="0" applyFont="1" applyBorder="1" applyAlignment="1">
      <alignment horizontal="left" vertical="top" wrapText="1"/>
    </xf>
    <xf numFmtId="0" fontId="18" fillId="3" borderId="144" xfId="0" applyFont="1" applyFill="1" applyBorder="1" applyAlignment="1">
      <alignment horizontal="left" vertical="top" wrapText="1"/>
    </xf>
    <xf numFmtId="0" fontId="18" fillId="3" borderId="30" xfId="0" applyFont="1" applyFill="1" applyBorder="1" applyAlignment="1">
      <alignment horizontal="left" vertical="top" wrapText="1"/>
    </xf>
    <xf numFmtId="0" fontId="18" fillId="3" borderId="99" xfId="0" applyFont="1" applyFill="1" applyBorder="1" applyAlignment="1">
      <alignment horizontal="left" vertical="top" wrapText="1"/>
    </xf>
    <xf numFmtId="49" fontId="20" fillId="11" borderId="56" xfId="8" applyNumberFormat="1" applyFont="1" applyFill="1" applyBorder="1" applyAlignment="1">
      <alignment horizontal="right" vertical="top" wrapText="1"/>
    </xf>
    <xf numFmtId="49" fontId="20" fillId="11" borderId="17" xfId="8" applyNumberFormat="1" applyFont="1" applyFill="1" applyBorder="1" applyAlignment="1">
      <alignment horizontal="right" vertical="top" wrapText="1"/>
    </xf>
    <xf numFmtId="49" fontId="20" fillId="11" borderId="53" xfId="8" applyNumberFormat="1" applyFont="1" applyFill="1" applyBorder="1" applyAlignment="1">
      <alignment horizontal="right" vertical="top" wrapText="1"/>
    </xf>
    <xf numFmtId="0" fontId="18" fillId="3" borderId="61" xfId="0" applyFont="1" applyFill="1" applyBorder="1" applyAlignment="1">
      <alignment horizontal="left" vertical="top" wrapText="1"/>
    </xf>
    <xf numFmtId="0" fontId="18" fillId="3" borderId="31" xfId="0" applyFont="1" applyFill="1" applyBorder="1" applyAlignment="1">
      <alignment horizontal="left" vertical="top" wrapText="1"/>
    </xf>
    <xf numFmtId="0" fontId="18" fillId="3" borderId="9" xfId="0" applyFont="1" applyFill="1" applyBorder="1" applyAlignment="1">
      <alignment horizontal="left" vertical="top" wrapText="1"/>
    </xf>
    <xf numFmtId="0" fontId="20" fillId="2" borderId="26" xfId="8" applyFont="1" applyFill="1" applyBorder="1" applyAlignment="1">
      <alignment horizontal="left" vertical="top" wrapText="1"/>
    </xf>
    <xf numFmtId="49" fontId="20" fillId="11" borderId="162" xfId="8" applyNumberFormat="1" applyFont="1" applyFill="1" applyBorder="1" applyAlignment="1">
      <alignment horizontal="left" vertical="top"/>
    </xf>
    <xf numFmtId="49" fontId="20" fillId="11" borderId="168" xfId="8" applyNumberFormat="1" applyFont="1" applyFill="1" applyBorder="1" applyAlignment="1">
      <alignment horizontal="left" vertical="top"/>
    </xf>
    <xf numFmtId="49" fontId="20" fillId="3" borderId="71" xfId="8" applyNumberFormat="1" applyFont="1" applyFill="1" applyBorder="1" applyAlignment="1">
      <alignment horizontal="left" vertical="top" wrapText="1"/>
    </xf>
    <xf numFmtId="0" fontId="18" fillId="5" borderId="71" xfId="8" applyFont="1" applyFill="1" applyBorder="1" applyAlignment="1">
      <alignment horizontal="left" vertical="top" wrapText="1"/>
    </xf>
    <xf numFmtId="49" fontId="20" fillId="11" borderId="0" xfId="8" applyNumberFormat="1" applyFont="1" applyFill="1" applyAlignment="1">
      <alignment horizontal="right" vertical="top"/>
    </xf>
    <xf numFmtId="0" fontId="18" fillId="11" borderId="122" xfId="8" applyFont="1" applyFill="1" applyBorder="1" applyAlignment="1">
      <alignment horizontal="center" vertical="top" wrapText="1"/>
    </xf>
    <xf numFmtId="0" fontId="18" fillId="11" borderId="23" xfId="8" applyFont="1" applyFill="1" applyBorder="1" applyAlignment="1">
      <alignment horizontal="center" vertical="top" wrapText="1"/>
    </xf>
    <xf numFmtId="0" fontId="18" fillId="11" borderId="24" xfId="8" applyFont="1" applyFill="1" applyBorder="1" applyAlignment="1">
      <alignment horizontal="center" vertical="top" wrapText="1"/>
    </xf>
    <xf numFmtId="0" fontId="20" fillId="10" borderId="75" xfId="8" applyFont="1" applyFill="1" applyBorder="1" applyAlignment="1">
      <alignment horizontal="right" vertical="top"/>
    </xf>
    <xf numFmtId="0" fontId="20" fillId="10" borderId="125" xfId="8" applyFont="1" applyFill="1" applyBorder="1" applyAlignment="1">
      <alignment horizontal="right" vertical="top"/>
    </xf>
    <xf numFmtId="0" fontId="20" fillId="10" borderId="106" xfId="8" applyFont="1" applyFill="1" applyBorder="1" applyAlignment="1">
      <alignment horizontal="right" vertical="top"/>
    </xf>
    <xf numFmtId="0" fontId="18" fillId="0" borderId="27" xfId="1" applyFont="1" applyBorder="1" applyAlignment="1">
      <alignment horizontal="center" vertical="top" wrapText="1"/>
    </xf>
    <xf numFmtId="0" fontId="20" fillId="0" borderId="30" xfId="8" applyFont="1" applyBorder="1" applyAlignment="1">
      <alignment horizontal="center" vertical="top" wrapText="1"/>
    </xf>
    <xf numFmtId="0" fontId="18" fillId="0" borderId="0" xfId="8" applyFont="1" applyAlignment="1">
      <alignment horizontal="center" vertical="top" wrapText="1"/>
    </xf>
    <xf numFmtId="0" fontId="18" fillId="0" borderId="30" xfId="8" applyFont="1" applyBorder="1" applyAlignment="1">
      <alignment horizontal="center" vertical="top" wrapText="1"/>
    </xf>
    <xf numFmtId="0" fontId="18" fillId="0" borderId="19" xfId="1" applyFont="1" applyBorder="1" applyAlignment="1">
      <alignment horizontal="center" vertical="center" wrapText="1"/>
    </xf>
    <xf numFmtId="0" fontId="18" fillId="0" borderId="17" xfId="1" applyFont="1" applyBorder="1" applyAlignment="1">
      <alignment horizontal="center" vertical="center" wrapText="1"/>
    </xf>
    <xf numFmtId="0" fontId="18" fillId="0" borderId="8" xfId="0" applyFont="1" applyBorder="1" applyAlignment="1">
      <alignment horizontal="left" vertical="top"/>
    </xf>
    <xf numFmtId="0" fontId="20" fillId="15" borderId="35" xfId="8" applyFont="1" applyFill="1" applyBorder="1" applyAlignment="1">
      <alignment horizontal="left" vertical="top"/>
    </xf>
    <xf numFmtId="0" fontId="20" fillId="15" borderId="26" xfId="8" applyFont="1" applyFill="1" applyBorder="1" applyAlignment="1">
      <alignment horizontal="left" vertical="top"/>
    </xf>
    <xf numFmtId="0" fontId="20" fillId="15" borderId="27" xfId="8" applyFont="1" applyFill="1" applyBorder="1" applyAlignment="1">
      <alignment horizontal="left" vertical="top"/>
    </xf>
    <xf numFmtId="49" fontId="20" fillId="17" borderId="35" xfId="8" applyNumberFormat="1" applyFont="1" applyFill="1" applyBorder="1" applyAlignment="1">
      <alignment horizontal="left" vertical="top" wrapText="1"/>
    </xf>
    <xf numFmtId="49" fontId="20" fillId="17" borderId="26" xfId="8" applyNumberFormat="1" applyFont="1" applyFill="1" applyBorder="1" applyAlignment="1">
      <alignment horizontal="left" vertical="top" wrapText="1"/>
    </xf>
    <xf numFmtId="0" fontId="18" fillId="11" borderId="32" xfId="8" applyFont="1" applyFill="1" applyBorder="1" applyAlignment="1">
      <alignment horizontal="center" vertical="top"/>
    </xf>
    <xf numFmtId="0" fontId="18" fillId="11" borderId="21" xfId="8" applyFont="1" applyFill="1" applyBorder="1" applyAlignment="1">
      <alignment horizontal="center" vertical="top"/>
    </xf>
    <xf numFmtId="0" fontId="18" fillId="11" borderId="22" xfId="8" applyFont="1" applyFill="1" applyBorder="1" applyAlignment="1">
      <alignment horizontal="center" vertical="top"/>
    </xf>
    <xf numFmtId="0" fontId="18" fillId="11" borderId="164" xfId="8" applyFont="1" applyFill="1" applyBorder="1" applyAlignment="1">
      <alignment horizontal="center" vertical="top"/>
    </xf>
    <xf numFmtId="0" fontId="18" fillId="11" borderId="48" xfId="8" applyFont="1" applyFill="1" applyBorder="1" applyAlignment="1">
      <alignment horizontal="center" vertical="top"/>
    </xf>
    <xf numFmtId="0" fontId="18" fillId="3" borderId="83" xfId="0" applyFont="1" applyFill="1" applyBorder="1" applyAlignment="1">
      <alignment horizontal="left" vertical="top" wrapText="1"/>
    </xf>
    <xf numFmtId="0" fontId="18" fillId="3" borderId="158" xfId="0" applyFont="1" applyFill="1" applyBorder="1" applyAlignment="1">
      <alignment horizontal="left" vertical="top" wrapText="1"/>
    </xf>
    <xf numFmtId="2" fontId="18" fillId="0" borderId="29" xfId="8" applyNumberFormat="1" applyFont="1" applyBorder="1" applyAlignment="1">
      <alignment horizontal="left" vertical="top"/>
    </xf>
    <xf numFmtId="3" fontId="18" fillId="3" borderId="8" xfId="8" applyNumberFormat="1" applyFont="1" applyFill="1" applyBorder="1" applyAlignment="1">
      <alignment horizontal="left" vertical="top" wrapText="1"/>
    </xf>
    <xf numFmtId="0" fontId="18" fillId="3" borderId="74" xfId="0" applyFont="1" applyFill="1" applyBorder="1" applyAlignment="1">
      <alignment horizontal="left" vertical="top" wrapText="1"/>
    </xf>
    <xf numFmtId="0" fontId="18" fillId="0" borderId="42" xfId="0" applyFont="1" applyBorder="1" applyAlignment="1">
      <alignment horizontal="left" vertical="top" wrapText="1"/>
    </xf>
    <xf numFmtId="0" fontId="18" fillId="0" borderId="89" xfId="0" applyFont="1" applyBorder="1" applyAlignment="1">
      <alignment horizontal="left" vertical="top" wrapText="1"/>
    </xf>
    <xf numFmtId="3" fontId="30" fillId="11" borderId="1" xfId="8" applyNumberFormat="1" applyFont="1" applyFill="1" applyBorder="1" applyAlignment="1">
      <alignment horizontal="center" vertical="center" wrapText="1"/>
    </xf>
    <xf numFmtId="3" fontId="30" fillId="11" borderId="34" xfId="8" applyNumberFormat="1" applyFont="1" applyFill="1" applyBorder="1" applyAlignment="1">
      <alignment horizontal="center" vertical="center" wrapText="1"/>
    </xf>
    <xf numFmtId="49" fontId="20" fillId="11" borderId="1" xfId="8" applyNumberFormat="1" applyFont="1" applyFill="1" applyBorder="1" applyAlignment="1">
      <alignment horizontal="right" vertical="top" wrapText="1"/>
    </xf>
    <xf numFmtId="0" fontId="49" fillId="0" borderId="29" xfId="0" applyFont="1" applyBorder="1" applyAlignment="1">
      <alignment horizontal="left" vertical="top" wrapText="1"/>
    </xf>
    <xf numFmtId="0" fontId="18" fillId="0" borderId="44" xfId="0" applyFont="1" applyBorder="1" applyAlignment="1">
      <alignment horizontal="left" vertical="top" wrapText="1"/>
    </xf>
    <xf numFmtId="0" fontId="20" fillId="19" borderId="12" xfId="0" applyFont="1" applyFill="1" applyBorder="1" applyAlignment="1">
      <alignment horizontal="left" vertical="top" wrapText="1"/>
    </xf>
    <xf numFmtId="0" fontId="18" fillId="3" borderId="88" xfId="0" applyFont="1" applyFill="1" applyBorder="1" applyAlignment="1">
      <alignment horizontal="left" vertical="top" wrapText="1"/>
    </xf>
    <xf numFmtId="0" fontId="18" fillId="3" borderId="79" xfId="0" applyFont="1" applyFill="1" applyBorder="1" applyAlignment="1">
      <alignment horizontal="left" vertical="top" wrapText="1"/>
    </xf>
    <xf numFmtId="0" fontId="18" fillId="11" borderId="28" xfId="8" applyFont="1" applyFill="1" applyBorder="1" applyAlignment="1">
      <alignment horizontal="center" vertical="top" wrapText="1"/>
    </xf>
    <xf numFmtId="0" fontId="18" fillId="11" borderId="101" xfId="8" applyFont="1" applyFill="1" applyBorder="1" applyAlignment="1">
      <alignment horizontal="center" vertical="top" wrapText="1"/>
    </xf>
    <xf numFmtId="49" fontId="20" fillId="6" borderId="1" xfId="8" applyNumberFormat="1" applyFont="1" applyFill="1" applyBorder="1" applyAlignment="1">
      <alignment horizontal="right" vertical="top"/>
    </xf>
    <xf numFmtId="0" fontId="18" fillId="6" borderId="1" xfId="8" applyFont="1" applyFill="1" applyBorder="1" applyAlignment="1">
      <alignment vertical="top"/>
    </xf>
    <xf numFmtId="0" fontId="18" fillId="3" borderId="104" xfId="0" applyFont="1" applyFill="1" applyBorder="1" applyAlignment="1">
      <alignment horizontal="left" vertical="top" wrapText="1"/>
    </xf>
    <xf numFmtId="0" fontId="18" fillId="3" borderId="134" xfId="0" applyFont="1" applyFill="1" applyBorder="1" applyAlignment="1">
      <alignment horizontal="left" vertical="top" wrapText="1"/>
    </xf>
    <xf numFmtId="0" fontId="18" fillId="3" borderId="105" xfId="0" applyFont="1" applyFill="1" applyBorder="1" applyAlignment="1">
      <alignment horizontal="left" vertical="top" wrapText="1"/>
    </xf>
    <xf numFmtId="0" fontId="25" fillId="0" borderId="71" xfId="0" applyFont="1" applyBorder="1" applyAlignment="1">
      <alignment horizontal="left" vertical="top" wrapText="1"/>
    </xf>
    <xf numFmtId="0" fontId="18" fillId="0" borderId="61" xfId="0" applyFont="1" applyBorder="1" applyAlignment="1">
      <alignment horizontal="left" vertical="top" wrapText="1"/>
    </xf>
    <xf numFmtId="0" fontId="18" fillId="0" borderId="9" xfId="0" applyFont="1" applyBorder="1" applyAlignment="1">
      <alignment horizontal="left" vertical="top" wrapText="1"/>
    </xf>
    <xf numFmtId="0" fontId="18" fillId="0" borderId="87" xfId="0" applyFont="1" applyBorder="1" applyAlignment="1">
      <alignment horizontal="left" vertical="top" wrapText="1"/>
    </xf>
    <xf numFmtId="0" fontId="18" fillId="0" borderId="82" xfId="0" applyFont="1" applyBorder="1" applyAlignment="1">
      <alignment horizontal="left" vertical="top" wrapText="1"/>
    </xf>
    <xf numFmtId="0" fontId="18" fillId="0" borderId="88" xfId="0" applyFont="1" applyBorder="1" applyAlignment="1">
      <alignment horizontal="left" vertical="top" wrapText="1"/>
    </xf>
    <xf numFmtId="0" fontId="20" fillId="19" borderId="19" xfId="0" applyFont="1" applyFill="1" applyBorder="1" applyAlignment="1">
      <alignment horizontal="left" vertical="top" wrapText="1"/>
    </xf>
    <xf numFmtId="0" fontId="20" fillId="19" borderId="8" xfId="0" applyFont="1" applyFill="1" applyBorder="1" applyAlignment="1">
      <alignment horizontal="left" vertical="top" wrapText="1"/>
    </xf>
    <xf numFmtId="0" fontId="49" fillId="0" borderId="19" xfId="0" applyFont="1" applyBorder="1" applyAlignment="1">
      <alignment horizontal="left" vertical="top" wrapText="1"/>
    </xf>
    <xf numFmtId="0" fontId="49" fillId="0" borderId="8" xfId="0" applyFont="1" applyBorder="1" applyAlignment="1">
      <alignment horizontal="left" vertical="top" wrapText="1"/>
    </xf>
    <xf numFmtId="0" fontId="49" fillId="0" borderId="33" xfId="0" applyFont="1" applyBorder="1" applyAlignment="1">
      <alignment horizontal="left" vertical="top" wrapText="1"/>
    </xf>
    <xf numFmtId="0" fontId="18" fillId="0" borderId="72" xfId="0" applyFont="1" applyBorder="1" applyAlignment="1">
      <alignment horizontal="left" vertical="top"/>
    </xf>
    <xf numFmtId="0" fontId="18" fillId="0" borderId="0" xfId="8" applyFont="1" applyAlignment="1">
      <alignment vertical="top"/>
    </xf>
    <xf numFmtId="49" fontId="18" fillId="3" borderId="19" xfId="8" applyNumberFormat="1" applyFont="1" applyFill="1" applyBorder="1" applyAlignment="1">
      <alignment horizontal="left" vertical="top"/>
    </xf>
    <xf numFmtId="49" fontId="18" fillId="3" borderId="8" xfId="8" applyNumberFormat="1" applyFont="1" applyFill="1" applyBorder="1" applyAlignment="1">
      <alignment horizontal="left" vertical="top"/>
    </xf>
    <xf numFmtId="0" fontId="18" fillId="0" borderId="19" xfId="8" applyFont="1" applyBorder="1" applyAlignment="1">
      <alignment horizontal="left" vertical="top" wrapText="1"/>
    </xf>
    <xf numFmtId="0" fontId="18" fillId="0" borderId="8" xfId="8" applyFont="1" applyBorder="1" applyAlignment="1">
      <alignment horizontal="left" vertical="top" wrapText="1"/>
    </xf>
    <xf numFmtId="0" fontId="18" fillId="0" borderId="33" xfId="8" applyFont="1" applyBorder="1" applyAlignment="1">
      <alignment horizontal="left" vertical="top" wrapText="1"/>
    </xf>
    <xf numFmtId="0" fontId="20" fillId="19" borderId="88" xfId="0" applyFont="1" applyFill="1" applyBorder="1" applyAlignment="1">
      <alignment horizontal="left" vertical="top" wrapText="1"/>
    </xf>
    <xf numFmtId="0" fontId="20" fillId="19" borderId="79" xfId="0" applyFont="1" applyFill="1" applyBorder="1" applyAlignment="1">
      <alignment horizontal="left" vertical="top" wrapText="1"/>
    </xf>
    <xf numFmtId="0" fontId="18" fillId="19" borderId="79" xfId="0" applyFont="1" applyFill="1" applyBorder="1" applyAlignment="1">
      <alignment horizontal="left" vertical="top" wrapText="1"/>
    </xf>
    <xf numFmtId="0" fontId="25" fillId="19" borderId="71" xfId="0" applyFont="1" applyFill="1" applyBorder="1" applyAlignment="1">
      <alignment horizontal="left" vertical="top"/>
    </xf>
    <xf numFmtId="49" fontId="20" fillId="11" borderId="35" xfId="8" applyNumberFormat="1" applyFont="1" applyFill="1" applyBorder="1" applyAlignment="1">
      <alignment horizontal="left" vertical="top" wrapText="1"/>
    </xf>
    <xf numFmtId="49" fontId="20" fillId="11" borderId="26" xfId="8" applyNumberFormat="1" applyFont="1" applyFill="1" applyBorder="1" applyAlignment="1">
      <alignment horizontal="left" vertical="top" wrapText="1"/>
    </xf>
    <xf numFmtId="49" fontId="20" fillId="11" borderId="27" xfId="8" applyNumberFormat="1" applyFont="1" applyFill="1" applyBorder="1" applyAlignment="1">
      <alignment horizontal="left" vertical="top" wrapText="1"/>
    </xf>
    <xf numFmtId="0" fontId="18" fillId="11" borderId="45" xfId="8" applyFont="1" applyFill="1" applyBorder="1" applyAlignment="1">
      <alignment horizontal="right" vertical="top" wrapText="1"/>
    </xf>
    <xf numFmtId="0" fontId="18" fillId="11" borderId="1" xfId="8" applyFont="1" applyFill="1" applyBorder="1" applyAlignment="1">
      <alignment horizontal="right" vertical="top" wrapText="1"/>
    </xf>
    <xf numFmtId="49" fontId="20" fillId="17" borderId="37" xfId="8" applyNumberFormat="1" applyFont="1" applyFill="1" applyBorder="1" applyAlignment="1">
      <alignment horizontal="right" vertical="top" wrapText="1"/>
    </xf>
    <xf numFmtId="49" fontId="20" fillId="15" borderId="37" xfId="8" applyNumberFormat="1" applyFont="1" applyFill="1" applyBorder="1" applyAlignment="1">
      <alignment horizontal="right" vertical="top" wrapText="1"/>
    </xf>
    <xf numFmtId="3" fontId="18" fillId="0" borderId="73" xfId="1" applyNumberFormat="1" applyFont="1" applyBorder="1" applyAlignment="1">
      <alignment horizontal="left" vertical="top" wrapText="1"/>
    </xf>
    <xf numFmtId="3" fontId="18" fillId="0" borderId="72" xfId="1" applyNumberFormat="1" applyFont="1" applyBorder="1" applyAlignment="1">
      <alignment horizontal="left" vertical="top" wrapText="1"/>
    </xf>
    <xf numFmtId="0" fontId="18" fillId="0" borderId="73" xfId="1" applyFont="1" applyBorder="1" applyAlignment="1">
      <alignment horizontal="left" vertical="top" wrapText="1"/>
    </xf>
    <xf numFmtId="0" fontId="18" fillId="0" borderId="72" xfId="1" applyFont="1" applyBorder="1" applyAlignment="1">
      <alignment horizontal="left" vertical="top" wrapText="1"/>
    </xf>
    <xf numFmtId="0" fontId="20" fillId="3" borderId="79" xfId="1" applyFont="1" applyFill="1" applyBorder="1" applyAlignment="1">
      <alignment horizontal="left" vertical="top" wrapText="1"/>
    </xf>
    <xf numFmtId="0" fontId="20" fillId="3" borderId="80" xfId="1" applyFont="1" applyFill="1" applyBorder="1" applyAlignment="1">
      <alignment horizontal="left" vertical="top" wrapText="1"/>
    </xf>
    <xf numFmtId="0" fontId="53" fillId="0" borderId="109" xfId="1" applyFont="1" applyBorder="1" applyAlignment="1">
      <alignment horizontal="left" vertical="top" wrapText="1"/>
    </xf>
    <xf numFmtId="0" fontId="53" fillId="0" borderId="81" xfId="1" applyFont="1" applyBorder="1" applyAlignment="1">
      <alignment horizontal="left" vertical="top" wrapText="1"/>
    </xf>
    <xf numFmtId="0" fontId="20" fillId="3" borderId="94" xfId="1" applyFont="1" applyFill="1" applyBorder="1" applyAlignment="1">
      <alignment horizontal="left" vertical="top" wrapText="1"/>
    </xf>
    <xf numFmtId="0" fontId="20" fillId="0" borderId="88" xfId="1" applyFont="1" applyBorder="1" applyAlignment="1">
      <alignment horizontal="left" vertical="top" wrapText="1"/>
    </xf>
    <xf numFmtId="0" fontId="20" fillId="0" borderId="85" xfId="1" applyFont="1" applyBorder="1" applyAlignment="1">
      <alignment horizontal="left" vertical="top" wrapText="1"/>
    </xf>
    <xf numFmtId="0" fontId="41" fillId="0" borderId="96" xfId="0" applyFont="1" applyBorder="1" applyAlignment="1">
      <alignment horizontal="left" vertical="top"/>
    </xf>
    <xf numFmtId="0" fontId="41" fillId="0" borderId="72" xfId="0" applyFont="1" applyBorder="1" applyAlignment="1">
      <alignment horizontal="left" vertical="top"/>
    </xf>
    <xf numFmtId="0" fontId="25" fillId="0" borderId="96" xfId="1" applyFont="1" applyBorder="1" applyAlignment="1">
      <alignment horizontal="left" vertical="top" wrapText="1"/>
    </xf>
    <xf numFmtId="0" fontId="18" fillId="3" borderId="73" xfId="1" applyFont="1" applyFill="1" applyBorder="1" applyAlignment="1">
      <alignment horizontal="left" vertical="top" wrapText="1"/>
    </xf>
    <xf numFmtId="0" fontId="18" fillId="3" borderId="74" xfId="1" applyFont="1" applyFill="1" applyBorder="1" applyAlignment="1">
      <alignment horizontal="left" vertical="top" wrapText="1"/>
    </xf>
    <xf numFmtId="0" fontId="18" fillId="3" borderId="100" xfId="1" applyFont="1" applyFill="1" applyBorder="1" applyAlignment="1">
      <alignment horizontal="left" vertical="top" wrapText="1"/>
    </xf>
    <xf numFmtId="0" fontId="18" fillId="3" borderId="72" xfId="1" applyFont="1" applyFill="1" applyBorder="1" applyAlignment="1">
      <alignment horizontal="left" vertical="top" wrapText="1"/>
    </xf>
    <xf numFmtId="0" fontId="41" fillId="0" borderId="73" xfId="0" applyFont="1" applyBorder="1" applyAlignment="1">
      <alignment horizontal="left" vertical="top"/>
    </xf>
    <xf numFmtId="0" fontId="41" fillId="0" borderId="74" xfId="0" applyFont="1" applyBorder="1" applyAlignment="1">
      <alignment horizontal="left" vertical="top"/>
    </xf>
    <xf numFmtId="0" fontId="18" fillId="0" borderId="73" xfId="1" applyFont="1" applyBorder="1" applyAlignment="1">
      <alignment horizontal="left" vertical="top" wrapText="1" shrinkToFit="1"/>
    </xf>
    <xf numFmtId="0" fontId="18" fillId="0" borderId="74" xfId="1" applyFont="1" applyBorder="1" applyAlignment="1">
      <alignment horizontal="left" vertical="top" wrapText="1" shrinkToFit="1"/>
    </xf>
    <xf numFmtId="0" fontId="18" fillId="0" borderId="72" xfId="1" applyFont="1" applyBorder="1" applyAlignment="1">
      <alignment horizontal="left" vertical="top" wrapText="1" shrinkToFit="1"/>
    </xf>
    <xf numFmtId="0" fontId="18" fillId="0" borderId="73" xfId="1" applyFont="1" applyBorder="1" applyAlignment="1">
      <alignment horizontal="left" vertical="top"/>
    </xf>
    <xf numFmtId="0" fontId="17" fillId="0" borderId="124" xfId="1" applyFont="1" applyBorder="1" applyAlignment="1">
      <alignment horizontal="center" vertical="top" wrapText="1"/>
    </xf>
    <xf numFmtId="0" fontId="19" fillId="0" borderId="75" xfId="1" applyFont="1" applyBorder="1" applyAlignment="1">
      <alignment horizontal="center" vertical="top" wrapText="1"/>
    </xf>
    <xf numFmtId="0" fontId="17" fillId="0" borderId="0" xfId="1" applyFont="1" applyAlignment="1">
      <alignment horizontal="center" vertical="top" wrapText="1"/>
    </xf>
    <xf numFmtId="0" fontId="17" fillId="0" borderId="75" xfId="1" applyFont="1" applyBorder="1" applyAlignment="1">
      <alignment horizontal="center" vertical="top" wrapText="1"/>
    </xf>
    <xf numFmtId="0" fontId="18" fillId="0" borderId="71" xfId="1" applyFont="1" applyBorder="1" applyAlignment="1">
      <alignment horizontal="center" vertical="center" textRotation="90" wrapText="1"/>
    </xf>
    <xf numFmtId="0" fontId="18" fillId="0" borderId="73" xfId="1" applyFont="1" applyBorder="1" applyAlignment="1">
      <alignment horizontal="center" vertical="center" textRotation="90" wrapText="1"/>
    </xf>
    <xf numFmtId="0" fontId="18" fillId="0" borderId="26" xfId="1" applyFont="1" applyBorder="1" applyAlignment="1">
      <alignment horizontal="center" vertical="center" wrapText="1"/>
    </xf>
    <xf numFmtId="0" fontId="20" fillId="15" borderId="35" xfId="1" applyFont="1" applyFill="1" applyBorder="1" applyAlignment="1">
      <alignment horizontal="left" vertical="top"/>
    </xf>
    <xf numFmtId="0" fontId="20" fillId="15" borderId="26" xfId="1" applyFont="1" applyFill="1" applyBorder="1" applyAlignment="1">
      <alignment horizontal="left" vertical="top"/>
    </xf>
    <xf numFmtId="0" fontId="20" fillId="15" borderId="27" xfId="1" applyFont="1" applyFill="1" applyBorder="1" applyAlignment="1">
      <alignment horizontal="left" vertical="top"/>
    </xf>
    <xf numFmtId="166" fontId="18" fillId="0" borderId="73" xfId="1" applyNumberFormat="1" applyFont="1" applyBorder="1" applyAlignment="1">
      <alignment horizontal="left" vertical="top"/>
    </xf>
    <xf numFmtId="166" fontId="18" fillId="0" borderId="72" xfId="1" applyNumberFormat="1" applyFont="1" applyBorder="1" applyAlignment="1">
      <alignment horizontal="left" vertical="top"/>
    </xf>
    <xf numFmtId="0" fontId="18" fillId="0" borderId="100" xfId="1" applyFont="1" applyBorder="1" applyAlignment="1">
      <alignment horizontal="left" vertical="top" wrapText="1"/>
    </xf>
    <xf numFmtId="3" fontId="18" fillId="0" borderId="100" xfId="1" applyNumberFormat="1" applyFont="1" applyBorder="1" applyAlignment="1">
      <alignment horizontal="left" vertical="top" wrapText="1"/>
    </xf>
    <xf numFmtId="0" fontId="18" fillId="0" borderId="99" xfId="1" applyFont="1" applyBorder="1" applyAlignment="1">
      <alignment horizontal="left" vertical="top" wrapText="1" shrinkToFit="1"/>
    </xf>
    <xf numFmtId="0" fontId="18" fillId="0" borderId="118" xfId="1" applyFont="1" applyBorder="1" applyAlignment="1">
      <alignment horizontal="left" vertical="top" wrapText="1" shrinkToFit="1"/>
    </xf>
    <xf numFmtId="0" fontId="18" fillId="0" borderId="119" xfId="1" applyFont="1" applyBorder="1" applyAlignment="1">
      <alignment horizontal="left" vertical="top" wrapText="1" shrinkToFit="1"/>
    </xf>
    <xf numFmtId="0" fontId="18" fillId="3" borderId="96" xfId="1" applyFont="1" applyFill="1" applyBorder="1" applyAlignment="1">
      <alignment horizontal="left" vertical="top" wrapText="1"/>
    </xf>
    <xf numFmtId="0" fontId="18" fillId="0" borderId="169" xfId="1" applyFont="1" applyBorder="1" applyAlignment="1">
      <alignment horizontal="left" vertical="top" wrapText="1" shrinkToFit="1"/>
    </xf>
    <xf numFmtId="0" fontId="18" fillId="0" borderId="170" xfId="1" applyFont="1" applyBorder="1" applyAlignment="1">
      <alignment horizontal="left" vertical="top" wrapText="1" shrinkToFit="1"/>
    </xf>
    <xf numFmtId="0" fontId="18" fillId="0" borderId="171" xfId="1" applyFont="1" applyBorder="1" applyAlignment="1">
      <alignment horizontal="left" vertical="top" wrapText="1" shrinkToFit="1"/>
    </xf>
    <xf numFmtId="0" fontId="18" fillId="3" borderId="71" xfId="1" applyFont="1" applyFill="1" applyBorder="1" applyAlignment="1">
      <alignment horizontal="center" vertical="top" wrapText="1"/>
    </xf>
    <xf numFmtId="0" fontId="18" fillId="3" borderId="104" xfId="1" applyFont="1" applyFill="1" applyBorder="1" applyAlignment="1">
      <alignment horizontal="center" vertical="top" wrapText="1"/>
    </xf>
    <xf numFmtId="0" fontId="18" fillId="3" borderId="72" xfId="1" applyFont="1" applyFill="1" applyBorder="1" applyAlignment="1">
      <alignment horizontal="center" vertical="top" wrapText="1"/>
    </xf>
    <xf numFmtId="0" fontId="18" fillId="3" borderId="105" xfId="1" applyFont="1" applyFill="1" applyBorder="1" applyAlignment="1">
      <alignment horizontal="center" vertical="top" wrapText="1"/>
    </xf>
    <xf numFmtId="0" fontId="18" fillId="3" borderId="159" xfId="1" applyFont="1" applyFill="1" applyBorder="1" applyAlignment="1">
      <alignment horizontal="left" vertical="top" wrapText="1"/>
    </xf>
    <xf numFmtId="0" fontId="18" fillId="3" borderId="92" xfId="1" applyFont="1" applyFill="1" applyBorder="1" applyAlignment="1">
      <alignment horizontal="left" vertical="top" wrapText="1"/>
    </xf>
    <xf numFmtId="0" fontId="18" fillId="3" borderId="90" xfId="1" applyFont="1" applyFill="1" applyBorder="1" applyAlignment="1">
      <alignment horizontal="left" vertical="top" wrapText="1"/>
    </xf>
    <xf numFmtId="0" fontId="18" fillId="3" borderId="189" xfId="1" applyFont="1" applyFill="1" applyBorder="1" applyAlignment="1">
      <alignment horizontal="left" vertical="top" wrapText="1"/>
    </xf>
    <xf numFmtId="0" fontId="18" fillId="0" borderId="104" xfId="1" applyFont="1" applyBorder="1" applyAlignment="1">
      <alignment horizontal="left" vertical="top" wrapText="1" shrinkToFit="1"/>
    </xf>
    <xf numFmtId="0" fontId="18" fillId="0" borderId="105" xfId="1" applyFont="1" applyBorder="1" applyAlignment="1">
      <alignment horizontal="left" vertical="top" wrapText="1" shrinkToFit="1"/>
    </xf>
    <xf numFmtId="0" fontId="18" fillId="0" borderId="74" xfId="1" applyFont="1" applyBorder="1" applyAlignment="1">
      <alignment horizontal="left" vertical="top" wrapText="1"/>
    </xf>
    <xf numFmtId="0" fontId="18" fillId="3" borderId="102" xfId="1" applyFont="1" applyFill="1" applyBorder="1" applyAlignment="1">
      <alignment horizontal="left" vertical="top" wrapText="1"/>
    </xf>
    <xf numFmtId="49" fontId="20" fillId="2" borderId="35" xfId="1" applyNumberFormat="1" applyFont="1" applyFill="1" applyBorder="1" applyAlignment="1">
      <alignment horizontal="left" vertical="top" wrapText="1"/>
    </xf>
    <xf numFmtId="49" fontId="20" fillId="2" borderId="26" xfId="1" applyNumberFormat="1" applyFont="1" applyFill="1" applyBorder="1" applyAlignment="1">
      <alignment horizontal="left" vertical="top" wrapText="1"/>
    </xf>
    <xf numFmtId="49" fontId="20" fillId="2" borderId="27" xfId="1" applyNumberFormat="1" applyFont="1" applyFill="1" applyBorder="1" applyAlignment="1">
      <alignment horizontal="left" vertical="top" wrapText="1"/>
    </xf>
    <xf numFmtId="49" fontId="20" fillId="11" borderId="27" xfId="1" applyNumberFormat="1" applyFont="1" applyFill="1" applyBorder="1" applyAlignment="1">
      <alignment horizontal="left" vertical="top" wrapText="1"/>
    </xf>
    <xf numFmtId="0" fontId="18" fillId="11" borderId="120" xfId="1" applyFont="1" applyFill="1" applyBorder="1" applyAlignment="1">
      <alignment horizontal="center" vertical="top" wrapText="1"/>
    </xf>
    <xf numFmtId="0" fontId="18" fillId="11" borderId="138" xfId="1" applyFont="1" applyFill="1" applyBorder="1" applyAlignment="1">
      <alignment horizontal="center" vertical="top" wrapText="1"/>
    </xf>
    <xf numFmtId="0" fontId="41" fillId="0" borderId="71" xfId="0" applyFont="1" applyBorder="1" applyAlignment="1">
      <alignment horizontal="left" vertical="top"/>
    </xf>
    <xf numFmtId="3" fontId="18" fillId="3" borderId="77" xfId="1" applyNumberFormat="1" applyFont="1" applyFill="1" applyBorder="1" applyAlignment="1">
      <alignment horizontal="left" vertical="top" wrapText="1"/>
    </xf>
    <xf numFmtId="3" fontId="18" fillId="3" borderId="75" xfId="1" applyNumberFormat="1" applyFont="1" applyFill="1" applyBorder="1" applyAlignment="1">
      <alignment horizontal="left" vertical="top" wrapText="1"/>
    </xf>
    <xf numFmtId="3" fontId="18" fillId="3" borderId="0" xfId="1" applyNumberFormat="1" applyFont="1" applyFill="1" applyAlignment="1">
      <alignment horizontal="left" vertical="top" wrapText="1"/>
    </xf>
    <xf numFmtId="3" fontId="18" fillId="3" borderId="76" xfId="1" applyNumberFormat="1" applyFont="1" applyFill="1" applyBorder="1" applyAlignment="1">
      <alignment horizontal="left" vertical="top" wrapText="1"/>
    </xf>
    <xf numFmtId="0" fontId="18" fillId="19" borderId="41" xfId="0" applyFont="1" applyFill="1" applyBorder="1" applyAlignment="1">
      <alignment horizontal="left" vertical="top" wrapText="1"/>
    </xf>
    <xf numFmtId="0" fontId="18" fillId="19" borderId="89" xfId="0" applyFont="1" applyFill="1" applyBorder="1" applyAlignment="1">
      <alignment horizontal="left" vertical="top" wrapText="1"/>
    </xf>
    <xf numFmtId="0" fontId="18" fillId="19" borderId="19" xfId="0" applyFont="1" applyFill="1" applyBorder="1" applyAlignment="1">
      <alignment wrapText="1"/>
    </xf>
    <xf numFmtId="0" fontId="18" fillId="19" borderId="86" xfId="0" applyFont="1" applyFill="1" applyBorder="1" applyAlignment="1">
      <alignment wrapText="1"/>
    </xf>
    <xf numFmtId="0" fontId="18" fillId="23" borderId="19" xfId="0" applyFont="1" applyFill="1" applyBorder="1" applyAlignment="1">
      <alignment horizontal="left" vertical="top" wrapText="1"/>
    </xf>
    <xf numFmtId="0" fontId="18" fillId="23" borderId="86" xfId="0" applyFont="1" applyFill="1" applyBorder="1" applyAlignment="1">
      <alignment horizontal="left" vertical="top" wrapText="1"/>
    </xf>
    <xf numFmtId="0" fontId="18" fillId="3" borderId="87" xfId="1" applyFont="1" applyFill="1" applyBorder="1" applyAlignment="1">
      <alignment horizontal="left" vertical="top" wrapText="1"/>
    </xf>
    <xf numFmtId="0" fontId="18" fillId="3" borderId="82" xfId="1" applyFont="1" applyFill="1" applyBorder="1" applyAlignment="1">
      <alignment horizontal="left" vertical="top" wrapText="1"/>
    </xf>
    <xf numFmtId="0" fontId="18" fillId="3" borderId="88" xfId="1" applyFont="1" applyFill="1" applyBorder="1" applyAlignment="1">
      <alignment horizontal="left" vertical="top" wrapText="1"/>
    </xf>
    <xf numFmtId="0" fontId="18" fillId="0" borderId="102" xfId="1" applyFont="1" applyBorder="1" applyAlignment="1">
      <alignment horizontal="left" vertical="top" wrapText="1" shrinkToFit="1"/>
    </xf>
    <xf numFmtId="0" fontId="18" fillId="0" borderId="9" xfId="1" applyFont="1" applyBorder="1" applyAlignment="1">
      <alignment horizontal="left" vertical="top" wrapText="1" shrinkToFit="1"/>
    </xf>
    <xf numFmtId="0" fontId="18" fillId="0" borderId="103" xfId="1" applyFont="1" applyBorder="1" applyAlignment="1">
      <alignment horizontal="left" vertical="top" wrapText="1" shrinkToFit="1"/>
    </xf>
    <xf numFmtId="166" fontId="18" fillId="3" borderId="3" xfId="1" applyNumberFormat="1" applyFont="1" applyFill="1" applyBorder="1" applyAlignment="1">
      <alignment horizontal="center" vertical="center" textRotation="90" wrapText="1" shrinkToFit="1"/>
    </xf>
    <xf numFmtId="49" fontId="20" fillId="15" borderId="1" xfId="1" applyNumberFormat="1" applyFont="1" applyFill="1" applyBorder="1" applyAlignment="1">
      <alignment horizontal="right" vertical="top" wrapText="1"/>
    </xf>
    <xf numFmtId="49" fontId="20" fillId="15" borderId="34" xfId="1" applyNumberFormat="1" applyFont="1" applyFill="1" applyBorder="1" applyAlignment="1">
      <alignment horizontal="right" vertical="top" wrapText="1"/>
    </xf>
    <xf numFmtId="0" fontId="20" fillId="6" borderId="1" xfId="1" applyFont="1" applyFill="1" applyBorder="1" applyAlignment="1">
      <alignment horizontal="right" vertical="top" wrapText="1"/>
    </xf>
    <xf numFmtId="0" fontId="20" fillId="6" borderId="34" xfId="1" applyFont="1" applyFill="1" applyBorder="1" applyAlignment="1">
      <alignment horizontal="right" vertical="top" wrapText="1"/>
    </xf>
    <xf numFmtId="49" fontId="20" fillId="4" borderId="1" xfId="1" applyNumberFormat="1" applyFont="1" applyFill="1" applyBorder="1" applyAlignment="1">
      <alignment horizontal="right" vertical="top" wrapText="1"/>
    </xf>
    <xf numFmtId="49" fontId="20" fillId="4" borderId="34" xfId="1" applyNumberFormat="1" applyFont="1" applyFill="1" applyBorder="1" applyAlignment="1">
      <alignment horizontal="right" vertical="top" wrapText="1"/>
    </xf>
    <xf numFmtId="49" fontId="18" fillId="3" borderId="73" xfId="1" applyNumberFormat="1" applyFont="1" applyFill="1" applyBorder="1" applyAlignment="1">
      <alignment horizontal="left" vertical="top" wrapText="1"/>
    </xf>
    <xf numFmtId="49" fontId="18" fillId="3" borderId="72" xfId="1" applyNumberFormat="1" applyFont="1" applyFill="1" applyBorder="1" applyAlignment="1">
      <alignment horizontal="left" vertical="top" wrapText="1"/>
    </xf>
    <xf numFmtId="49" fontId="18" fillId="0" borderId="73" xfId="1" applyNumberFormat="1" applyFont="1" applyBorder="1" applyAlignment="1">
      <alignment horizontal="left" vertical="top"/>
    </xf>
    <xf numFmtId="0" fontId="18" fillId="4" borderId="1" xfId="1" applyFont="1" applyFill="1" applyBorder="1" applyAlignment="1">
      <alignment horizontal="center" vertical="top" wrapText="1"/>
    </xf>
    <xf numFmtId="0" fontId="18" fillId="4" borderId="34" xfId="1" applyFont="1" applyFill="1" applyBorder="1" applyAlignment="1">
      <alignment horizontal="center" vertical="top" wrapText="1"/>
    </xf>
    <xf numFmtId="0" fontId="18" fillId="0" borderId="112" xfId="1" applyFont="1" applyBorder="1" applyAlignment="1">
      <alignment horizontal="left" vertical="top" wrapText="1" shrinkToFit="1"/>
    </xf>
    <xf numFmtId="49" fontId="18" fillId="3" borderId="71" xfId="1" applyNumberFormat="1" applyFont="1" applyFill="1" applyBorder="1" applyAlignment="1">
      <alignment horizontal="left" vertical="top"/>
    </xf>
    <xf numFmtId="49" fontId="20" fillId="11" borderId="45" xfId="1" applyNumberFormat="1" applyFont="1" applyFill="1" applyBorder="1" applyAlignment="1">
      <alignment horizontal="right" vertical="top" wrapText="1"/>
    </xf>
    <xf numFmtId="0" fontId="18" fillId="11" borderId="135" xfId="1" applyFont="1" applyFill="1" applyBorder="1" applyAlignment="1">
      <alignment horizontal="center" vertical="top" wrapText="1"/>
    </xf>
    <xf numFmtId="0" fontId="18" fillId="11" borderId="101" xfId="1" applyFont="1" applyFill="1" applyBorder="1" applyAlignment="1">
      <alignment horizontal="center" vertical="top" wrapText="1"/>
    </xf>
    <xf numFmtId="0" fontId="18" fillId="11" borderId="123" xfId="1" applyFont="1" applyFill="1" applyBorder="1" applyAlignment="1">
      <alignment horizontal="center" vertical="top" wrapText="1"/>
    </xf>
    <xf numFmtId="0" fontId="20" fillId="3" borderId="73" xfId="1" applyFont="1" applyFill="1" applyBorder="1" applyAlignment="1">
      <alignment horizontal="left" vertical="top" wrapText="1"/>
    </xf>
    <xf numFmtId="0" fontId="20" fillId="3" borderId="72" xfId="1" applyFont="1" applyFill="1" applyBorder="1" applyAlignment="1">
      <alignment horizontal="left" vertical="top" wrapText="1"/>
    </xf>
    <xf numFmtId="49" fontId="18" fillId="0" borderId="73" xfId="1" applyNumberFormat="1" applyFont="1" applyBorder="1" applyAlignment="1">
      <alignment horizontal="left" vertical="top" wrapText="1"/>
    </xf>
    <xf numFmtId="49" fontId="18" fillId="0" borderId="72" xfId="1" applyNumberFormat="1" applyFont="1" applyBorder="1" applyAlignment="1">
      <alignment horizontal="left" vertical="top" wrapText="1"/>
    </xf>
    <xf numFmtId="0" fontId="20" fillId="11" borderId="137" xfId="1" applyFont="1" applyFill="1" applyBorder="1" applyAlignment="1">
      <alignment horizontal="center" vertical="top"/>
    </xf>
    <xf numFmtId="0" fontId="20" fillId="3" borderId="87" xfId="1" applyFont="1" applyFill="1" applyBorder="1" applyAlignment="1">
      <alignment horizontal="left" vertical="top" wrapText="1"/>
    </xf>
    <xf numFmtId="0" fontId="20" fillId="3" borderId="81" xfId="1" applyFont="1" applyFill="1" applyBorder="1" applyAlignment="1">
      <alignment horizontal="left" vertical="top" wrapText="1"/>
    </xf>
    <xf numFmtId="0" fontId="20" fillId="3" borderId="88" xfId="1" applyFont="1" applyFill="1" applyBorder="1" applyAlignment="1">
      <alignment horizontal="left" vertical="top" wrapText="1"/>
    </xf>
    <xf numFmtId="0" fontId="20" fillId="3" borderId="85" xfId="1" applyFont="1" applyFill="1" applyBorder="1" applyAlignment="1">
      <alignment horizontal="left" vertical="top" wrapText="1"/>
    </xf>
    <xf numFmtId="0" fontId="20" fillId="3" borderId="78" xfId="1" applyFont="1" applyFill="1" applyBorder="1" applyAlignment="1">
      <alignment horizontal="left" vertical="top" wrapText="1"/>
    </xf>
    <xf numFmtId="3" fontId="18" fillId="0" borderId="79" xfId="1" applyNumberFormat="1" applyFont="1" applyBorder="1" applyAlignment="1">
      <alignment horizontal="left" vertical="top" wrapText="1"/>
    </xf>
    <xf numFmtId="49" fontId="44" fillId="3" borderId="71" xfId="1" applyNumberFormat="1" applyFont="1" applyFill="1" applyBorder="1" applyAlignment="1">
      <alignment horizontal="left" vertical="top" wrapText="1"/>
    </xf>
    <xf numFmtId="49" fontId="44" fillId="3" borderId="73" xfId="1" applyNumberFormat="1" applyFont="1" applyFill="1" applyBorder="1" applyAlignment="1">
      <alignment horizontal="left" vertical="top" wrapText="1"/>
    </xf>
    <xf numFmtId="0" fontId="18" fillId="0" borderId="76" xfId="1" applyFont="1" applyBorder="1" applyAlignment="1">
      <alignment horizontal="left" vertical="top" wrapText="1"/>
    </xf>
    <xf numFmtId="49" fontId="44" fillId="3" borderId="73" xfId="1" applyNumberFormat="1" applyFont="1" applyFill="1" applyBorder="1" applyAlignment="1">
      <alignment horizontal="left" vertical="top"/>
    </xf>
    <xf numFmtId="49" fontId="44" fillId="3" borderId="72" xfId="1" applyNumberFormat="1" applyFont="1" applyFill="1" applyBorder="1" applyAlignment="1">
      <alignment horizontal="left" vertical="top"/>
    </xf>
    <xf numFmtId="0" fontId="42" fillId="0" borderId="104" xfId="0" applyFont="1" applyBorder="1" applyAlignment="1">
      <alignment horizontal="left" vertical="top" wrapText="1"/>
    </xf>
    <xf numFmtId="0" fontId="18" fillId="0" borderId="104" xfId="1" applyFont="1" applyBorder="1" applyAlignment="1">
      <alignment horizontal="left" vertical="top" wrapText="1"/>
    </xf>
    <xf numFmtId="0" fontId="18" fillId="0" borderId="105" xfId="1" applyFont="1" applyBorder="1" applyAlignment="1">
      <alignment horizontal="left" vertical="top" wrapText="1"/>
    </xf>
    <xf numFmtId="0" fontId="18" fillId="0" borderId="119" xfId="1" applyFont="1" applyBorder="1" applyAlignment="1">
      <alignment horizontal="left" vertical="top" wrapText="1"/>
    </xf>
    <xf numFmtId="0" fontId="18" fillId="0" borderId="134" xfId="1" applyFont="1" applyBorder="1" applyAlignment="1">
      <alignment horizontal="left" vertical="top" wrapText="1"/>
    </xf>
    <xf numFmtId="0" fontId="18" fillId="0" borderId="104" xfId="1" applyFont="1" applyBorder="1" applyAlignment="1">
      <alignment vertical="top" wrapText="1"/>
    </xf>
    <xf numFmtId="0" fontId="18" fillId="0" borderId="105" xfId="1" applyFont="1" applyBorder="1" applyAlignment="1">
      <alignment vertical="top" wrapText="1"/>
    </xf>
    <xf numFmtId="0" fontId="20" fillId="11" borderId="137" xfId="1" applyFont="1" applyFill="1" applyBorder="1" applyAlignment="1">
      <alignment horizontal="left" vertical="top"/>
    </xf>
    <xf numFmtId="0" fontId="20" fillId="11" borderId="72" xfId="1" applyFont="1" applyFill="1" applyBorder="1" applyAlignment="1">
      <alignment horizontal="left" vertical="top"/>
    </xf>
    <xf numFmtId="0" fontId="20" fillId="11" borderId="74" xfId="1" applyFont="1" applyFill="1" applyBorder="1" applyAlignment="1">
      <alignment horizontal="left" vertical="top"/>
    </xf>
    <xf numFmtId="0" fontId="20" fillId="11" borderId="134" xfId="1" applyFont="1" applyFill="1" applyBorder="1" applyAlignment="1">
      <alignment horizontal="left" vertical="top"/>
    </xf>
    <xf numFmtId="0" fontId="20" fillId="11" borderId="141" xfId="1" applyFont="1" applyFill="1" applyBorder="1" applyAlignment="1">
      <alignment horizontal="left" vertical="top"/>
    </xf>
    <xf numFmtId="0" fontId="20" fillId="11" borderId="125" xfId="1" applyFont="1" applyFill="1" applyBorder="1" applyAlignment="1">
      <alignment horizontal="left" vertical="top"/>
    </xf>
    <xf numFmtId="0" fontId="20" fillId="11" borderId="142" xfId="1" applyFont="1" applyFill="1" applyBorder="1" applyAlignment="1">
      <alignment horizontal="left" vertical="top"/>
    </xf>
    <xf numFmtId="0" fontId="20" fillId="11" borderId="143" xfId="1" applyFont="1" applyFill="1" applyBorder="1" applyAlignment="1">
      <alignment horizontal="left" vertical="top"/>
    </xf>
    <xf numFmtId="49" fontId="20" fillId="3" borderId="73" xfId="1" applyNumberFormat="1" applyFont="1" applyFill="1" applyBorder="1" applyAlignment="1">
      <alignment horizontal="left" vertical="top"/>
    </xf>
    <xf numFmtId="49" fontId="20" fillId="3" borderId="74" xfId="1" applyNumberFormat="1" applyFont="1" applyFill="1" applyBorder="1" applyAlignment="1">
      <alignment horizontal="left" vertical="top"/>
    </xf>
    <xf numFmtId="49" fontId="20" fillId="11" borderId="139" xfId="1" applyNumberFormat="1" applyFont="1" applyFill="1" applyBorder="1" applyAlignment="1">
      <alignment horizontal="right" vertical="top" wrapText="1"/>
    </xf>
    <xf numFmtId="49" fontId="20" fillId="11" borderId="120" xfId="1" applyNumberFormat="1" applyFont="1" applyFill="1" applyBorder="1" applyAlignment="1">
      <alignment horizontal="right" vertical="top" wrapText="1"/>
    </xf>
    <xf numFmtId="0" fontId="18" fillId="0" borderId="90" xfId="1" applyFont="1" applyBorder="1" applyAlignment="1">
      <alignment horizontal="left" vertical="top" wrapText="1"/>
    </xf>
    <xf numFmtId="0" fontId="18" fillId="0" borderId="92" xfId="1" applyFont="1" applyBorder="1" applyAlignment="1">
      <alignment horizontal="left" vertical="top" wrapText="1"/>
    </xf>
    <xf numFmtId="49" fontId="20" fillId="11" borderId="137" xfId="1" applyNumberFormat="1" applyFont="1" applyFill="1" applyBorder="1" applyAlignment="1">
      <alignment horizontal="center" vertical="top" wrapText="1"/>
    </xf>
    <xf numFmtId="49" fontId="42" fillId="3" borderId="73" xfId="1" applyNumberFormat="1" applyFont="1" applyFill="1" applyBorder="1" applyAlignment="1">
      <alignment horizontal="left" vertical="top" wrapText="1"/>
    </xf>
    <xf numFmtId="49" fontId="42" fillId="3" borderId="72" xfId="1" applyNumberFormat="1" applyFont="1" applyFill="1" applyBorder="1" applyAlignment="1">
      <alignment horizontal="left" vertical="top" wrapText="1"/>
    </xf>
    <xf numFmtId="49" fontId="42" fillId="3" borderId="73" xfId="1" applyNumberFormat="1" applyFont="1" applyFill="1" applyBorder="1" applyAlignment="1">
      <alignment horizontal="left" vertical="top"/>
    </xf>
    <xf numFmtId="49" fontId="42" fillId="3" borderId="72" xfId="1" applyNumberFormat="1" applyFont="1" applyFill="1" applyBorder="1" applyAlignment="1">
      <alignment horizontal="left" vertical="top"/>
    </xf>
    <xf numFmtId="49" fontId="20" fillId="3" borderId="72" xfId="1" applyNumberFormat="1" applyFont="1" applyFill="1" applyBorder="1" applyAlignment="1">
      <alignment horizontal="left" vertical="top"/>
    </xf>
    <xf numFmtId="0" fontId="43" fillId="0" borderId="73" xfId="1" applyFont="1" applyBorder="1" applyAlignment="1">
      <alignment horizontal="left" vertical="top" wrapText="1"/>
    </xf>
    <xf numFmtId="3" fontId="18" fillId="0" borderId="73" xfId="1" applyNumberFormat="1" applyFont="1" applyBorder="1" applyAlignment="1">
      <alignment horizontal="left" vertical="top"/>
    </xf>
    <xf numFmtId="3" fontId="18" fillId="0" borderId="72" xfId="1" applyNumberFormat="1" applyFont="1" applyBorder="1" applyAlignment="1">
      <alignment horizontal="left" vertical="top"/>
    </xf>
    <xf numFmtId="0" fontId="18" fillId="0" borderId="87" xfId="1" applyFont="1" applyBorder="1" applyAlignment="1">
      <alignment horizontal="left" vertical="top" wrapText="1"/>
    </xf>
    <xf numFmtId="0" fontId="18" fillId="0" borderId="88" xfId="1" applyFont="1" applyBorder="1" applyAlignment="1">
      <alignment horizontal="left" vertical="top" wrapText="1"/>
    </xf>
    <xf numFmtId="0" fontId="22" fillId="0" borderId="71" xfId="0" applyFont="1" applyBorder="1" applyAlignment="1">
      <alignment horizontal="left" vertical="top" wrapText="1"/>
    </xf>
    <xf numFmtId="0" fontId="18" fillId="0" borderId="79" xfId="1" applyFont="1" applyBorder="1" applyAlignment="1">
      <alignment horizontal="center" vertical="top" wrapText="1"/>
    </xf>
    <xf numFmtId="0" fontId="18" fillId="0" borderId="118" xfId="1" applyFont="1" applyBorder="1" applyAlignment="1">
      <alignment horizontal="center" vertical="top" wrapText="1"/>
    </xf>
    <xf numFmtId="3" fontId="18" fillId="0" borderId="87" xfId="1" applyNumberFormat="1" applyFont="1" applyBorder="1" applyAlignment="1">
      <alignment horizontal="left" vertical="top"/>
    </xf>
    <xf numFmtId="3" fontId="18" fillId="0" borderId="82" xfId="1" applyNumberFormat="1" applyFont="1" applyBorder="1" applyAlignment="1">
      <alignment horizontal="left" vertical="top"/>
    </xf>
    <xf numFmtId="3" fontId="18" fillId="0" borderId="0" xfId="1" applyNumberFormat="1" applyFont="1" applyAlignment="1">
      <alignment horizontal="left" vertical="top"/>
    </xf>
    <xf numFmtId="3" fontId="18" fillId="0" borderId="74" xfId="1" applyNumberFormat="1" applyFont="1" applyBorder="1" applyAlignment="1">
      <alignment horizontal="left" vertical="top"/>
    </xf>
    <xf numFmtId="3" fontId="18" fillId="0" borderId="88" xfId="1" applyNumberFormat="1" applyFont="1" applyBorder="1" applyAlignment="1">
      <alignment horizontal="left" vertical="top"/>
    </xf>
    <xf numFmtId="0" fontId="18" fillId="0" borderId="99" xfId="1" applyFont="1" applyBorder="1" applyAlignment="1">
      <alignment horizontal="left" vertical="top" wrapText="1"/>
    </xf>
    <xf numFmtId="3" fontId="18" fillId="3" borderId="73" xfId="1" applyNumberFormat="1" applyFont="1" applyFill="1" applyBorder="1" applyAlignment="1">
      <alignment horizontal="left" vertical="top" wrapText="1"/>
    </xf>
    <xf numFmtId="3" fontId="18" fillId="3" borderId="72" xfId="1" applyNumberFormat="1" applyFont="1" applyFill="1" applyBorder="1" applyAlignment="1">
      <alignment horizontal="left" vertical="top" wrapText="1"/>
    </xf>
    <xf numFmtId="0" fontId="33" fillId="6" borderId="1" xfId="1" applyFont="1" applyFill="1" applyBorder="1" applyAlignment="1">
      <alignment horizontal="right" vertical="top" wrapText="1"/>
    </xf>
    <xf numFmtId="0" fontId="33" fillId="6" borderId="34" xfId="1" applyFont="1" applyFill="1" applyBorder="1" applyAlignment="1">
      <alignment horizontal="right" vertical="top" wrapText="1"/>
    </xf>
    <xf numFmtId="0" fontId="33" fillId="4" borderId="40" xfId="1" applyFont="1" applyFill="1" applyBorder="1" applyAlignment="1">
      <alignment horizontal="right" vertical="top" wrapText="1"/>
    </xf>
    <xf numFmtId="0" fontId="33" fillId="4" borderId="37" xfId="1" applyFont="1" applyFill="1" applyBorder="1" applyAlignment="1">
      <alignment horizontal="right" vertical="top" wrapText="1"/>
    </xf>
    <xf numFmtId="0" fontId="33" fillId="4" borderId="38" xfId="1" applyFont="1" applyFill="1" applyBorder="1" applyAlignment="1">
      <alignment horizontal="right" vertical="top" wrapText="1"/>
    </xf>
    <xf numFmtId="0" fontId="33" fillId="6" borderId="4" xfId="1" applyFont="1" applyFill="1" applyBorder="1" applyAlignment="1">
      <alignment horizontal="right" vertical="top" wrapText="1"/>
    </xf>
    <xf numFmtId="0" fontId="33" fillId="6" borderId="5" xfId="1" applyFont="1" applyFill="1" applyBorder="1" applyAlignment="1">
      <alignment horizontal="right" vertical="top" wrapText="1"/>
    </xf>
    <xf numFmtId="0" fontId="33" fillId="6" borderId="6" xfId="1" applyFont="1" applyFill="1" applyBorder="1" applyAlignment="1">
      <alignment horizontal="right" vertical="top" wrapText="1"/>
    </xf>
    <xf numFmtId="0" fontId="33" fillId="6" borderId="21" xfId="1" applyFont="1" applyFill="1" applyBorder="1" applyAlignment="1">
      <alignment horizontal="right" vertical="top" wrapText="1"/>
    </xf>
    <xf numFmtId="0" fontId="33" fillId="6" borderId="13" xfId="1" applyFont="1" applyFill="1" applyBorder="1" applyAlignment="1">
      <alignment horizontal="right" vertical="top" wrapText="1"/>
    </xf>
    <xf numFmtId="0" fontId="33" fillId="6" borderId="14" xfId="1" applyFont="1" applyFill="1" applyBorder="1" applyAlignment="1">
      <alignment horizontal="right" vertical="top" wrapText="1"/>
    </xf>
    <xf numFmtId="0" fontId="33" fillId="0" borderId="21" xfId="1" applyFont="1" applyBorder="1" applyAlignment="1">
      <alignment horizontal="left" vertical="top" wrapText="1"/>
    </xf>
    <xf numFmtId="0" fontId="33" fillId="0" borderId="13" xfId="1" applyFont="1" applyBorder="1" applyAlignment="1">
      <alignment horizontal="left" vertical="top" wrapText="1"/>
    </xf>
    <xf numFmtId="0" fontId="33" fillId="0" borderId="14" xfId="1" applyFont="1" applyBorder="1" applyAlignment="1">
      <alignment horizontal="left" vertical="top" wrapText="1"/>
    </xf>
    <xf numFmtId="0" fontId="34" fillId="5" borderId="21" xfId="1" applyFont="1" applyFill="1" applyBorder="1" applyAlignment="1">
      <alignment horizontal="left" vertical="top" wrapText="1"/>
    </xf>
    <xf numFmtId="0" fontId="34" fillId="5" borderId="13" xfId="1" applyFont="1" applyFill="1" applyBorder="1" applyAlignment="1">
      <alignment horizontal="left" vertical="top" wrapText="1"/>
    </xf>
    <xf numFmtId="0" fontId="34" fillId="5" borderId="14" xfId="1" applyFont="1" applyFill="1" applyBorder="1" applyAlignment="1">
      <alignment horizontal="left" vertical="top" wrapText="1"/>
    </xf>
    <xf numFmtId="0" fontId="34" fillId="0" borderId="21" xfId="1" applyFont="1" applyBorder="1" applyAlignment="1">
      <alignment horizontal="left" wrapText="1"/>
    </xf>
    <xf numFmtId="0" fontId="34" fillId="0" borderId="13" xfId="1" applyFont="1" applyBorder="1" applyAlignment="1">
      <alignment horizontal="left" wrapText="1"/>
    </xf>
    <xf numFmtId="0" fontId="34" fillId="0" borderId="14" xfId="1" applyFont="1" applyBorder="1" applyAlignment="1">
      <alignment horizontal="left" wrapText="1"/>
    </xf>
    <xf numFmtId="0" fontId="34" fillId="0" borderId="48" xfId="1" applyFont="1" applyBorder="1" applyAlignment="1">
      <alignment horizontal="left" wrapText="1"/>
    </xf>
    <xf numFmtId="0" fontId="34" fillId="0" borderId="23" xfId="1" applyFont="1" applyBorder="1" applyAlignment="1">
      <alignment horizontal="left" wrapText="1"/>
    </xf>
    <xf numFmtId="0" fontId="34" fillId="0" borderId="24" xfId="1" applyFont="1" applyBorder="1" applyAlignment="1">
      <alignment horizontal="left" wrapText="1"/>
    </xf>
    <xf numFmtId="166" fontId="33" fillId="11" borderId="1" xfId="1" applyNumberFormat="1" applyFont="1" applyFill="1" applyBorder="1" applyAlignment="1">
      <alignment horizontal="center" vertical="top"/>
    </xf>
    <xf numFmtId="166" fontId="33" fillId="11" borderId="34" xfId="1" applyNumberFormat="1" applyFont="1" applyFill="1" applyBorder="1" applyAlignment="1">
      <alignment horizontal="center" vertical="top"/>
    </xf>
    <xf numFmtId="49" fontId="33" fillId="20" borderId="1" xfId="1" applyNumberFormat="1" applyFont="1" applyFill="1" applyBorder="1" applyAlignment="1">
      <alignment horizontal="right" vertical="top" wrapText="1"/>
    </xf>
    <xf numFmtId="49" fontId="33" fillId="20" borderId="34" xfId="1" applyNumberFormat="1" applyFont="1" applyFill="1" applyBorder="1" applyAlignment="1">
      <alignment horizontal="right" vertical="top" wrapText="1"/>
    </xf>
    <xf numFmtId="49" fontId="33" fillId="15" borderId="1" xfId="1" applyNumberFormat="1" applyFont="1" applyFill="1" applyBorder="1" applyAlignment="1">
      <alignment horizontal="right" vertical="top" wrapText="1"/>
    </xf>
    <xf numFmtId="49" fontId="33" fillId="15" borderId="34" xfId="1" applyNumberFormat="1" applyFont="1" applyFill="1" applyBorder="1" applyAlignment="1">
      <alignment horizontal="right" vertical="top" wrapText="1"/>
    </xf>
    <xf numFmtId="49" fontId="33" fillId="11" borderId="35" xfId="1" applyNumberFormat="1" applyFont="1" applyFill="1" applyBorder="1" applyAlignment="1">
      <alignment horizontal="left" vertical="top"/>
    </xf>
    <xf numFmtId="49" fontId="33" fillId="11" borderId="26" xfId="1" applyNumberFormat="1" applyFont="1" applyFill="1" applyBorder="1" applyAlignment="1">
      <alignment horizontal="left" vertical="top"/>
    </xf>
    <xf numFmtId="49" fontId="33" fillId="11" borderId="27" xfId="1" applyNumberFormat="1" applyFont="1" applyFill="1" applyBorder="1" applyAlignment="1">
      <alignment horizontal="left" vertical="top"/>
    </xf>
    <xf numFmtId="0" fontId="34" fillId="0" borderId="71" xfId="0" applyFont="1" applyBorder="1" applyAlignment="1">
      <alignment horizontal="left" vertical="top" wrapText="1"/>
    </xf>
    <xf numFmtId="0" fontId="34" fillId="0" borderId="5" xfId="1" applyFont="1" applyBorder="1" applyAlignment="1">
      <alignment horizontal="left" vertical="top" wrapText="1"/>
    </xf>
    <xf numFmtId="0" fontId="34" fillId="0" borderId="36" xfId="1" applyFont="1" applyBorder="1" applyAlignment="1">
      <alignment horizontal="left" vertical="top" wrapText="1"/>
    </xf>
    <xf numFmtId="0" fontId="34" fillId="0" borderId="112" xfId="1" applyFont="1" applyBorder="1" applyAlignment="1">
      <alignment horizontal="left" vertical="top" wrapText="1"/>
    </xf>
    <xf numFmtId="49" fontId="33" fillId="0" borderId="29" xfId="1" applyNumberFormat="1" applyFont="1" applyBorder="1" applyAlignment="1">
      <alignment horizontal="left" vertical="top"/>
    </xf>
    <xf numFmtId="49" fontId="33" fillId="0" borderId="19" xfId="1" applyNumberFormat="1" applyFont="1" applyBorder="1" applyAlignment="1">
      <alignment horizontal="left" vertical="top"/>
    </xf>
    <xf numFmtId="49" fontId="33" fillId="0" borderId="8" xfId="1" applyNumberFormat="1" applyFont="1" applyBorder="1" applyAlignment="1">
      <alignment horizontal="left" vertical="top"/>
    </xf>
    <xf numFmtId="49" fontId="33" fillId="0" borderId="33" xfId="1" applyNumberFormat="1" applyFont="1" applyBorder="1" applyAlignment="1">
      <alignment horizontal="left" vertical="top"/>
    </xf>
    <xf numFmtId="49" fontId="20" fillId="11" borderId="35" xfId="1" applyNumberFormat="1" applyFont="1" applyFill="1" applyBorder="1" applyAlignment="1">
      <alignment horizontal="left" vertical="top"/>
    </xf>
    <xf numFmtId="49" fontId="20" fillId="11" borderId="26" xfId="1" applyNumberFormat="1" applyFont="1" applyFill="1" applyBorder="1" applyAlignment="1">
      <alignment horizontal="left" vertical="top"/>
    </xf>
    <xf numFmtId="49" fontId="20" fillId="11" borderId="27" xfId="1" applyNumberFormat="1" applyFont="1" applyFill="1" applyBorder="1" applyAlignment="1">
      <alignment horizontal="left" vertical="top"/>
    </xf>
    <xf numFmtId="0" fontId="34" fillId="0" borderId="8" xfId="1" applyFont="1" applyBorder="1" applyAlignment="1">
      <alignment horizontal="left" vertical="top" wrapText="1"/>
    </xf>
    <xf numFmtId="166" fontId="34" fillId="0" borderId="19" xfId="1" applyNumberFormat="1" applyFont="1" applyBorder="1" applyAlignment="1">
      <alignment horizontal="left" vertical="top" wrapText="1"/>
    </xf>
    <xf numFmtId="166" fontId="34" fillId="0" borderId="8" xfId="1" applyNumberFormat="1" applyFont="1" applyBorder="1" applyAlignment="1">
      <alignment horizontal="left" vertical="top" wrapText="1"/>
    </xf>
    <xf numFmtId="166" fontId="34" fillId="0" borderId="33" xfId="1" applyNumberFormat="1" applyFont="1" applyBorder="1" applyAlignment="1">
      <alignment horizontal="left" vertical="top" wrapText="1"/>
    </xf>
    <xf numFmtId="0" fontId="20" fillId="0" borderId="0" xfId="1" applyFont="1" applyAlignment="1">
      <alignment horizontal="center" vertical="top" wrapText="1"/>
    </xf>
    <xf numFmtId="0" fontId="20" fillId="0" borderId="30" xfId="1" applyFont="1" applyBorder="1" applyAlignment="1">
      <alignment horizontal="center" vertical="top" wrapText="1"/>
    </xf>
    <xf numFmtId="0" fontId="18" fillId="0" borderId="1" xfId="1" applyFont="1" applyBorder="1" applyAlignment="1">
      <alignment horizontal="center" vertical="top" wrapText="1"/>
    </xf>
    <xf numFmtId="0" fontId="18" fillId="0" borderId="34" xfId="1" applyFont="1" applyBorder="1" applyAlignment="1">
      <alignment horizontal="center" vertical="top" wrapText="1"/>
    </xf>
    <xf numFmtId="0" fontId="20" fillId="0" borderId="25" xfId="1" applyFont="1" applyBorder="1" applyAlignment="1">
      <alignment horizontal="center" vertical="center"/>
    </xf>
    <xf numFmtId="0" fontId="20" fillId="0" borderId="26" xfId="1" applyFont="1" applyBorder="1" applyAlignment="1">
      <alignment horizontal="center" vertical="center"/>
    </xf>
    <xf numFmtId="0" fontId="18" fillId="0" borderId="26" xfId="1" applyFont="1" applyBorder="1" applyAlignment="1">
      <alignment horizontal="center" vertical="center" textRotation="90" shrinkToFit="1"/>
    </xf>
    <xf numFmtId="0" fontId="18" fillId="0" borderId="0" xfId="1" applyFont="1" applyAlignment="1">
      <alignment horizontal="center" vertical="center" textRotation="90" shrinkToFit="1"/>
    </xf>
    <xf numFmtId="0" fontId="18" fillId="0" borderId="1" xfId="1" applyFont="1" applyBorder="1" applyAlignment="1">
      <alignment horizontal="center" vertical="center" textRotation="90" shrinkToFit="1"/>
    </xf>
    <xf numFmtId="49" fontId="34" fillId="5" borderId="71" xfId="1" applyNumberFormat="1" applyFont="1" applyFill="1" applyBorder="1" applyAlignment="1">
      <alignment horizontal="left" vertical="top" wrapText="1"/>
    </xf>
    <xf numFmtId="49" fontId="38" fillId="0" borderId="12" xfId="1" applyNumberFormat="1" applyFont="1" applyBorder="1" applyAlignment="1">
      <alignment horizontal="left" vertical="top" wrapText="1"/>
    </xf>
    <xf numFmtId="49" fontId="38" fillId="0" borderId="13" xfId="1" applyNumberFormat="1" applyFont="1" applyBorder="1" applyAlignment="1">
      <alignment horizontal="left" vertical="top" wrapText="1"/>
    </xf>
    <xf numFmtId="0" fontId="33" fillId="14" borderId="35" xfId="1" applyFont="1" applyFill="1" applyBorder="1" applyAlignment="1">
      <alignment horizontal="left" vertical="top" shrinkToFit="1"/>
    </xf>
    <xf numFmtId="0" fontId="33" fillId="14" borderId="26" xfId="1" applyFont="1" applyFill="1" applyBorder="1" applyAlignment="1">
      <alignment horizontal="left" vertical="top" shrinkToFit="1"/>
    </xf>
    <xf numFmtId="0" fontId="33" fillId="14" borderId="27" xfId="1" applyFont="1" applyFill="1" applyBorder="1" applyAlignment="1">
      <alignment horizontal="left" vertical="top" shrinkToFit="1"/>
    </xf>
    <xf numFmtId="0" fontId="37" fillId="0" borderId="12" xfId="0" applyFont="1" applyBorder="1" applyAlignment="1">
      <alignment horizontal="left" vertical="top"/>
    </xf>
    <xf numFmtId="0" fontId="33" fillId="13" borderId="35" xfId="1" applyFont="1" applyFill="1" applyBorder="1" applyAlignment="1">
      <alignment horizontal="left" vertical="top"/>
    </xf>
    <xf numFmtId="0" fontId="33" fillId="13" borderId="26" xfId="1" applyFont="1" applyFill="1" applyBorder="1" applyAlignment="1">
      <alignment horizontal="left" vertical="top"/>
    </xf>
    <xf numFmtId="0" fontId="33" fillId="13" borderId="27" xfId="1" applyFont="1" applyFill="1" applyBorder="1" applyAlignment="1">
      <alignment horizontal="left" vertical="top"/>
    </xf>
    <xf numFmtId="0" fontId="33" fillId="0" borderId="19" xfId="1" applyFont="1" applyBorder="1" applyAlignment="1">
      <alignment horizontal="left" vertical="top" wrapText="1"/>
    </xf>
    <xf numFmtId="0" fontId="33" fillId="0" borderId="8" xfId="1" applyFont="1" applyBorder="1" applyAlignment="1">
      <alignment horizontal="left" vertical="top" wrapText="1"/>
    </xf>
    <xf numFmtId="0" fontId="33" fillId="0" borderId="33" xfId="1" applyFont="1" applyBorder="1" applyAlignment="1">
      <alignment horizontal="left" vertical="top" wrapText="1"/>
    </xf>
    <xf numFmtId="0" fontId="34" fillId="11" borderId="66" xfId="1" applyFont="1" applyFill="1" applyBorder="1" applyAlignment="1">
      <alignment horizontal="center" vertical="top" wrapText="1"/>
    </xf>
    <xf numFmtId="0" fontId="33" fillId="0" borderId="29" xfId="1" applyFont="1" applyBorder="1" applyAlignment="1">
      <alignment horizontal="left" vertical="top" wrapText="1"/>
    </xf>
    <xf numFmtId="0" fontId="20" fillId="12" borderId="49" xfId="1" applyFont="1" applyFill="1" applyBorder="1" applyAlignment="1">
      <alignment horizontal="left" vertical="top"/>
    </xf>
    <xf numFmtId="0" fontId="20" fillId="12" borderId="0" xfId="1" applyFont="1" applyFill="1" applyAlignment="1">
      <alignment horizontal="left" vertical="top"/>
    </xf>
    <xf numFmtId="0" fontId="20" fillId="12" borderId="30" xfId="1" applyFont="1" applyFill="1" applyBorder="1" applyAlignment="1">
      <alignment horizontal="left" vertical="top"/>
    </xf>
    <xf numFmtId="0" fontId="20" fillId="13" borderId="35" xfId="1" applyFont="1" applyFill="1" applyBorder="1" applyAlignment="1">
      <alignment horizontal="left" vertical="top"/>
    </xf>
    <xf numFmtId="0" fontId="20" fillId="13" borderId="26" xfId="1" applyFont="1" applyFill="1" applyBorder="1" applyAlignment="1">
      <alignment horizontal="left" vertical="top"/>
    </xf>
    <xf numFmtId="0" fontId="20" fillId="13" borderId="27" xfId="1" applyFont="1" applyFill="1" applyBorder="1" applyAlignment="1">
      <alignment horizontal="left" vertical="top"/>
    </xf>
    <xf numFmtId="0" fontId="20" fillId="14" borderId="35" xfId="1" applyFont="1" applyFill="1" applyBorder="1" applyAlignment="1">
      <alignment horizontal="left" vertical="top"/>
    </xf>
    <xf numFmtId="0" fontId="20" fillId="14" borderId="26" xfId="1" applyFont="1" applyFill="1" applyBorder="1" applyAlignment="1">
      <alignment horizontal="left" vertical="top"/>
    </xf>
    <xf numFmtId="0" fontId="20" fillId="14" borderId="27" xfId="1" applyFont="1" applyFill="1" applyBorder="1" applyAlignment="1">
      <alignment horizontal="left" vertical="top"/>
    </xf>
  </cellXfs>
  <cellStyles count="5133">
    <cellStyle name="Įprastas" xfId="0" builtinId="0"/>
    <cellStyle name="Įprastas 2" xfId="1" xr:uid="{00000000-0005-0000-0000-000001000000}"/>
    <cellStyle name="Įprastas 2 2" xfId="4" xr:uid="{00000000-0005-0000-0000-000002000000}"/>
    <cellStyle name="Įprastas 2 2 2" xfId="10" xr:uid="{00000000-0005-0000-0000-000003000000}"/>
    <cellStyle name="Įprastas 2 3" xfId="3" xr:uid="{00000000-0005-0000-0000-000004000000}"/>
    <cellStyle name="Įprastas 2 3 2" xfId="9" xr:uid="{00000000-0005-0000-0000-000005000000}"/>
    <cellStyle name="Įprastas 2 4" xfId="7" xr:uid="{00000000-0005-0000-0000-000006000000}"/>
    <cellStyle name="Įprastas 2 4 2" xfId="15" xr:uid="{00000000-0005-0000-0000-000007000000}"/>
    <cellStyle name="Įprastas 3" xfId="5" xr:uid="{00000000-0005-0000-0000-000008000000}"/>
    <cellStyle name="Įprastas 3 10" xfId="170" xr:uid="{0A804F1A-1C3F-4C8F-9D41-4F56BFA7B417}"/>
    <cellStyle name="Įprastas 3 10 2" xfId="331" xr:uid="{168ABF90-6C3D-499B-BF8F-D61FEC31E44A}"/>
    <cellStyle name="Įprastas 3 10 2 2" xfId="653" xr:uid="{8994BEE1-2B24-4CF0-93A3-1BD88C7FCFCE}"/>
    <cellStyle name="Įprastas 3 10 2 2 2" xfId="1933" xr:uid="{73FB7BAB-8961-466B-9CE6-364E6C0EF901}"/>
    <cellStyle name="Įprastas 3 10 2 2 2 2" xfId="4494" xr:uid="{D6457564-1244-46CD-B670-40A27817F017}"/>
    <cellStyle name="Įprastas 3 10 2 2 3" xfId="3214" xr:uid="{14B6F095-0505-4094-AC7A-4D8A4970658C}"/>
    <cellStyle name="Įprastas 3 10 2 3" xfId="1612" xr:uid="{16DCE213-DFCC-4724-8CB8-88F3CFEB6688}"/>
    <cellStyle name="Įprastas 3 10 2 3 2" xfId="4173" xr:uid="{61E94F42-8E8F-40B7-8966-6A0D16792861}"/>
    <cellStyle name="Įprastas 3 10 2 4" xfId="2893" xr:uid="{CFF40150-D655-410C-A3AA-BFA400182208}"/>
    <cellStyle name="Įprastas 3 10 3" xfId="652" xr:uid="{D86BA912-8551-4F86-B6C3-B84057B5161B}"/>
    <cellStyle name="Įprastas 3 10 3 2" xfId="1932" xr:uid="{607AFF55-D783-481F-87D5-7CCA60311C3F}"/>
    <cellStyle name="Įprastas 3 10 3 2 2" xfId="4493" xr:uid="{95727E32-365D-40B8-AECB-67C01C9FDE53}"/>
    <cellStyle name="Įprastas 3 10 3 3" xfId="3213" xr:uid="{0EAFF6C5-72AC-404D-9B5F-B41F1C2AE30A}"/>
    <cellStyle name="Įprastas 3 10 4" xfId="1451" xr:uid="{3B238D95-AC82-44F2-BFA7-B6C5D2DF3F9F}"/>
    <cellStyle name="Įprastas 3 10 4 2" xfId="4012" xr:uid="{DE2DA53A-EB52-472C-A766-3241E92480C9}"/>
    <cellStyle name="Įprastas 3 10 5" xfId="2732" xr:uid="{9B58978C-0315-47A5-A907-1F9640C8E6D0}"/>
    <cellStyle name="Įprastas 3 11" xfId="250" xr:uid="{912B7526-701A-4040-8F6B-294232842526}"/>
    <cellStyle name="Įprastas 3 11 2" xfId="332" xr:uid="{893653BB-7304-4C6B-ABFE-3F4AFBA04C0C}"/>
    <cellStyle name="Įprastas 3 11 2 2" xfId="655" xr:uid="{D36619D1-5F3A-4DD4-9B75-0377ADDD7C42}"/>
    <cellStyle name="Įprastas 3 11 2 2 2" xfId="1935" xr:uid="{C8E066C2-4213-4517-9E11-83C4AF226893}"/>
    <cellStyle name="Įprastas 3 11 2 2 2 2" xfId="4496" xr:uid="{49742EFF-79CC-454A-A798-C7FD8EDCAE14}"/>
    <cellStyle name="Įprastas 3 11 2 2 3" xfId="3216" xr:uid="{ACBE0482-9D1D-4AD1-9240-E8DE8F32A479}"/>
    <cellStyle name="Įprastas 3 11 2 3" xfId="1613" xr:uid="{4F87D1A8-4116-4FB8-B2F6-BDEAA5C198AB}"/>
    <cellStyle name="Įprastas 3 11 2 3 2" xfId="4174" xr:uid="{209AEA8D-3490-4062-AC5F-8F6149AECA98}"/>
    <cellStyle name="Įprastas 3 11 2 4" xfId="2894" xr:uid="{419300CB-0599-4CA7-9C1A-363BBAF85CAC}"/>
    <cellStyle name="Įprastas 3 11 3" xfId="654" xr:uid="{FF0DC795-D6EE-4BC4-888A-1B2A43DA612C}"/>
    <cellStyle name="Įprastas 3 11 3 2" xfId="1934" xr:uid="{1F92A325-C407-4A56-ACC3-D9F145C159AD}"/>
    <cellStyle name="Įprastas 3 11 3 2 2" xfId="4495" xr:uid="{29780749-DE22-4BD1-96E3-7AD177507E59}"/>
    <cellStyle name="Įprastas 3 11 3 3" xfId="3215" xr:uid="{56251BC3-686A-46E7-99A1-966A86616C03}"/>
    <cellStyle name="Įprastas 3 11 4" xfId="1531" xr:uid="{E10F683A-F651-4AA1-AB6D-512E0EEA27DB}"/>
    <cellStyle name="Įprastas 3 11 4 2" xfId="4092" xr:uid="{9279383C-E248-4003-A22C-DB45C76093C0}"/>
    <cellStyle name="Įprastas 3 11 5" xfId="2812" xr:uid="{DF14ED85-BC51-47EB-BFC3-C893C621C71F}"/>
    <cellStyle name="Įprastas 3 12" xfId="330" xr:uid="{E60DAA5B-83F5-4702-9248-29916598C3F6}"/>
    <cellStyle name="Įprastas 3 12 2" xfId="656" xr:uid="{3581761E-6029-4461-8465-2EE49FE1B101}"/>
    <cellStyle name="Įprastas 3 12 2 2" xfId="1936" xr:uid="{11E9DFCE-F6F7-411B-89E1-726926027FEA}"/>
    <cellStyle name="Įprastas 3 12 2 2 2" xfId="4497" xr:uid="{9BA3A3C3-108E-4293-96C9-A131BEEC8DD2}"/>
    <cellStyle name="Įprastas 3 12 2 3" xfId="3217" xr:uid="{FA5CD242-FFF7-4D88-AF1C-92F90FD42D6E}"/>
    <cellStyle name="Įprastas 3 12 3" xfId="1611" xr:uid="{88E6F14E-34A9-432D-A05A-B67C50CD1C09}"/>
    <cellStyle name="Įprastas 3 12 3 2" xfId="4172" xr:uid="{C2F1565B-F94E-49BC-9E7F-E8497B7145D3}"/>
    <cellStyle name="Įprastas 3 12 4" xfId="2892" xr:uid="{6E9C0723-3242-4614-9169-E4DA45FAF17F}"/>
    <cellStyle name="Įprastas 3 13" xfId="651" xr:uid="{610F4A54-046C-42B1-9B3A-25436B07A2F5}"/>
    <cellStyle name="Įprastas 3 13 2" xfId="1931" xr:uid="{62F5EA4A-B4BD-439A-83C0-69C7F742072D}"/>
    <cellStyle name="Įprastas 3 13 2 2" xfId="4492" xr:uid="{3018CD0A-25B2-41D4-BB33-91BCFF676BF6}"/>
    <cellStyle name="Įprastas 3 13 3" xfId="3212" xr:uid="{3E45357E-8EBA-49AC-8FAA-3D69AA99FD70}"/>
    <cellStyle name="Įprastas 3 14" xfId="1291" xr:uid="{D7A43508-1DDA-4351-A7ED-CDB7C26A5E48}"/>
    <cellStyle name="Įprastas 3 14 2" xfId="3852" xr:uid="{91622721-0D02-478D-A98C-8A0C3CF0F5EB}"/>
    <cellStyle name="Įprastas 3 15" xfId="2572" xr:uid="{BA0F0521-8ECC-4B36-B8D0-E3B6EABBC922}"/>
    <cellStyle name="Įprastas 3 2" xfId="6" xr:uid="{00000000-0005-0000-0000-000009000000}"/>
    <cellStyle name="Įprastas 3 2 10" xfId="251" xr:uid="{A6A43378-5F28-4920-AB4C-7C22D34ABD0F}"/>
    <cellStyle name="Įprastas 3 2 10 2" xfId="334" xr:uid="{72C5F3BC-F3E6-43B3-9F8B-D8D4B77C6411}"/>
    <cellStyle name="Įprastas 3 2 10 2 2" xfId="659" xr:uid="{0A0A3259-F6AB-42AC-8447-E266348B3FBC}"/>
    <cellStyle name="Įprastas 3 2 10 2 2 2" xfId="1939" xr:uid="{53668956-0AAE-4DD1-BC25-6952D8A8CCD5}"/>
    <cellStyle name="Įprastas 3 2 10 2 2 2 2" xfId="4500" xr:uid="{31A44D83-7C0D-4EC0-B2FC-77843E7F67FB}"/>
    <cellStyle name="Įprastas 3 2 10 2 2 3" xfId="3220" xr:uid="{452571C6-93DE-46F3-A95A-370037063EEB}"/>
    <cellStyle name="Įprastas 3 2 10 2 3" xfId="1615" xr:uid="{8BDDDF88-1B9A-4E0E-85A3-87F268516C22}"/>
    <cellStyle name="Įprastas 3 2 10 2 3 2" xfId="4176" xr:uid="{4DBD95C4-341E-4FA1-87A1-2F5BBB63D5EC}"/>
    <cellStyle name="Įprastas 3 2 10 2 4" xfId="2896" xr:uid="{42EE9AC4-67C3-4556-A229-74861C347FA0}"/>
    <cellStyle name="Įprastas 3 2 10 3" xfId="658" xr:uid="{5A31313A-F4CD-4DAC-8854-5CE0FFECE78F}"/>
    <cellStyle name="Įprastas 3 2 10 3 2" xfId="1938" xr:uid="{C6491797-2EAA-44E9-A2B0-ADD05162C92E}"/>
    <cellStyle name="Įprastas 3 2 10 3 2 2" xfId="4499" xr:uid="{8DA8FB59-D6A1-4E8F-935C-3F23183EFE61}"/>
    <cellStyle name="Įprastas 3 2 10 3 3" xfId="3219" xr:uid="{D49E8EDA-0747-4C6C-ADA9-FCCA68276BA4}"/>
    <cellStyle name="Įprastas 3 2 10 4" xfId="1532" xr:uid="{E4F66BB0-B802-49DF-BDD4-2822BF4E3E76}"/>
    <cellStyle name="Įprastas 3 2 10 4 2" xfId="4093" xr:uid="{098A99DC-0908-477F-9EBE-E43AE4C4B5B7}"/>
    <cellStyle name="Įprastas 3 2 10 5" xfId="2813" xr:uid="{0E6BE651-427F-456B-9A87-2987F38BEA39}"/>
    <cellStyle name="Įprastas 3 2 11" xfId="333" xr:uid="{725D65AE-7E97-4CDA-87A4-B987B64255BE}"/>
    <cellStyle name="Įprastas 3 2 11 2" xfId="660" xr:uid="{A7BF4C89-679D-4F1F-913A-022E121D6B53}"/>
    <cellStyle name="Įprastas 3 2 11 2 2" xfId="1940" xr:uid="{3E13E381-5E2F-4A1F-AE13-B98DC4C44025}"/>
    <cellStyle name="Įprastas 3 2 11 2 2 2" xfId="4501" xr:uid="{AC3DD227-1DB3-405E-9EA3-4C4BF25C98A2}"/>
    <cellStyle name="Įprastas 3 2 11 2 3" xfId="3221" xr:uid="{8A88BC00-3D97-4E86-A107-04CA5879DEFE}"/>
    <cellStyle name="Įprastas 3 2 11 3" xfId="1614" xr:uid="{E76C5FFF-FB2C-4487-96FA-9DA8730FD6B9}"/>
    <cellStyle name="Įprastas 3 2 11 3 2" xfId="4175" xr:uid="{B6D498AA-54C5-47B4-8DB2-240CEB56EAFA}"/>
    <cellStyle name="Įprastas 3 2 11 4" xfId="2895" xr:uid="{2D59CD67-9C2C-4ABA-AC04-F9686C944EF4}"/>
    <cellStyle name="Įprastas 3 2 12" xfId="657" xr:uid="{E68E43BD-1EB0-4817-9322-EF061F8179E1}"/>
    <cellStyle name="Įprastas 3 2 12 2" xfId="1937" xr:uid="{D5FF5E25-ED4D-45BA-A656-4098512693FC}"/>
    <cellStyle name="Įprastas 3 2 12 2 2" xfId="4498" xr:uid="{6FE9C42F-5C42-4E1B-BF5B-BD960A8CCCA7}"/>
    <cellStyle name="Įprastas 3 2 12 3" xfId="3218" xr:uid="{47CB3379-B6C7-4C25-AA1A-162D6934072D}"/>
    <cellStyle name="Įprastas 3 2 13" xfId="1292" xr:uid="{89378411-6D43-4E41-9CD9-12DF4BAB9E20}"/>
    <cellStyle name="Įprastas 3 2 13 2" xfId="3853" xr:uid="{A9DF3E89-B8D3-4877-BD97-7D9171EBD0FB}"/>
    <cellStyle name="Įprastas 3 2 14" xfId="2573" xr:uid="{5809E443-CD3F-4230-B33A-6F227AE0A9FC}"/>
    <cellStyle name="Įprastas 3 2 2" xfId="12" xr:uid="{00000000-0005-0000-0000-00000A000000}"/>
    <cellStyle name="Įprastas 3 2 2 10" xfId="335" xr:uid="{6965DBA5-0C1C-4744-9417-0EF727D6365A}"/>
    <cellStyle name="Įprastas 3 2 2 10 2" xfId="662" xr:uid="{BE20F614-276A-4F35-BADC-FF2B8D2D42CC}"/>
    <cellStyle name="Įprastas 3 2 2 10 2 2" xfId="1942" xr:uid="{826F8015-6025-4685-851B-B3F35EAEA05F}"/>
    <cellStyle name="Įprastas 3 2 2 10 2 2 2" xfId="4503" xr:uid="{A1E26A7B-F62F-4B7D-8012-21FB1AFFB45A}"/>
    <cellStyle name="Įprastas 3 2 2 10 2 3" xfId="3223" xr:uid="{527C7E0E-AFF2-407F-975B-3C3CC0B00E4A}"/>
    <cellStyle name="Įprastas 3 2 2 10 3" xfId="1616" xr:uid="{1278961A-5E51-4102-B6AA-28FD7803B1D0}"/>
    <cellStyle name="Įprastas 3 2 2 10 3 2" xfId="4177" xr:uid="{0A8BDD5E-A558-45C1-942C-E47ACFD45572}"/>
    <cellStyle name="Įprastas 3 2 2 10 4" xfId="2897" xr:uid="{657E07FF-4054-4904-BC84-293BB822B9FE}"/>
    <cellStyle name="Įprastas 3 2 2 11" xfId="661" xr:uid="{032DAFE6-1588-4303-A270-C9EFA7193A9A}"/>
    <cellStyle name="Įprastas 3 2 2 11 2" xfId="1941" xr:uid="{C2508081-5105-47A7-A65C-E9B20C6A5DA8}"/>
    <cellStyle name="Įprastas 3 2 2 11 2 2" xfId="4502" xr:uid="{15CEC847-1714-45F6-9560-7698F9E950FE}"/>
    <cellStyle name="Įprastas 3 2 2 11 3" xfId="3222" xr:uid="{086F8B1F-349E-4E17-821E-347E5AD4B11E}"/>
    <cellStyle name="Įprastas 3 2 2 12" xfId="1294" xr:uid="{25BB8934-8CC1-4417-B40D-26250E511EFE}"/>
    <cellStyle name="Įprastas 3 2 2 12 2" xfId="3855" xr:uid="{E484C699-FCFA-488D-B13E-5A141DDA7FB9}"/>
    <cellStyle name="Įprastas 3 2 2 13" xfId="2575" xr:uid="{5E182B6B-CBBF-4A1F-A2CF-8CE79B8230E0}"/>
    <cellStyle name="Įprastas 3 2 2 2" xfId="17" xr:uid="{00000000-0005-0000-0000-00000B000000}"/>
    <cellStyle name="Įprastas 3 2 2 2 10" xfId="1298" xr:uid="{AF7798E2-E66A-467F-B72A-E0E262B149FE}"/>
    <cellStyle name="Įprastas 3 2 2 2 10 2" xfId="3859" xr:uid="{77D8F4A9-4168-48AA-BB89-A25BCF22EFDA}"/>
    <cellStyle name="Įprastas 3 2 2 2 11" xfId="2579" xr:uid="{15126418-BAE8-4809-B15D-D7DBDC12CE08}"/>
    <cellStyle name="Įprastas 3 2 2 2 2" xfId="25" xr:uid="{00000000-0005-0000-0000-00000C000000}"/>
    <cellStyle name="Įprastas 3 2 2 2 2 10" xfId="2587" xr:uid="{435C0BEF-F7D9-4815-A96C-FBCD62178079}"/>
    <cellStyle name="Įprastas 3 2 2 2 2 2" xfId="45" xr:uid="{2B396032-3748-4252-A9FB-02D5B01AC812}"/>
    <cellStyle name="Įprastas 3 2 2 2 2 2 2" xfId="85" xr:uid="{23D586F9-8CEB-4EAD-BB44-B94A90D7EF40}"/>
    <cellStyle name="Įprastas 3 2 2 2 2 2 2 2" xfId="165" xr:uid="{9C4CAB46-361F-46EE-BAC0-10F469F71319}"/>
    <cellStyle name="Įprastas 3 2 2 2 2 2 2 2 2" xfId="340" xr:uid="{5679559A-24B6-4D8B-9105-AA141A90CF8E}"/>
    <cellStyle name="Įprastas 3 2 2 2 2 2 2 2 2 2" xfId="668" xr:uid="{D1720B5B-ADE4-4B02-93AD-BD0649BB280D}"/>
    <cellStyle name="Įprastas 3 2 2 2 2 2 2 2 2 2 2" xfId="1948" xr:uid="{1A639CC4-C66A-4F50-9B3D-DDB81A568A5E}"/>
    <cellStyle name="Įprastas 3 2 2 2 2 2 2 2 2 2 2 2" xfId="4509" xr:uid="{CE1AD3E3-E35E-4995-A1BC-D4FF2388F4D9}"/>
    <cellStyle name="Įprastas 3 2 2 2 2 2 2 2 2 2 3" xfId="3229" xr:uid="{5D63DEC2-3621-4BD2-B0E5-9E156CFC581A}"/>
    <cellStyle name="Įprastas 3 2 2 2 2 2 2 2 2 3" xfId="1621" xr:uid="{EC910B7A-4E2A-4973-83BD-AC6405CBF9A3}"/>
    <cellStyle name="Įprastas 3 2 2 2 2 2 2 2 2 3 2" xfId="4182" xr:uid="{B850E047-8CE6-4A72-BFC5-674DF0202A98}"/>
    <cellStyle name="Įprastas 3 2 2 2 2 2 2 2 2 4" xfId="2902" xr:uid="{85266C26-6609-4627-BABD-FA1D3003DCDC}"/>
    <cellStyle name="Įprastas 3 2 2 2 2 2 2 2 3" xfId="667" xr:uid="{9FD42695-2153-45FE-9B5A-7FA053E04EEB}"/>
    <cellStyle name="Įprastas 3 2 2 2 2 2 2 2 3 2" xfId="1947" xr:uid="{10A18311-EA39-40D7-8E43-C876515EC4DD}"/>
    <cellStyle name="Įprastas 3 2 2 2 2 2 2 2 3 2 2" xfId="4508" xr:uid="{001C3920-B669-4EB9-8DC6-25E183C634E5}"/>
    <cellStyle name="Įprastas 3 2 2 2 2 2 2 2 3 3" xfId="3228" xr:uid="{2D2BF441-FB3F-4096-90F8-FB253E15811F}"/>
    <cellStyle name="Įprastas 3 2 2 2 2 2 2 2 4" xfId="1446" xr:uid="{15642CA4-3EE9-4256-9581-0092A3B4D865}"/>
    <cellStyle name="Įprastas 3 2 2 2 2 2 2 2 4 2" xfId="4007" xr:uid="{764C698C-278A-4CA4-BF3A-CD281D7F0896}"/>
    <cellStyle name="Įprastas 3 2 2 2 2 2 2 2 5" xfId="2727" xr:uid="{5002A656-CF42-403C-8F8D-13ACA286E4A9}"/>
    <cellStyle name="Įprastas 3 2 2 2 2 2 2 3" xfId="245" xr:uid="{EF425D14-79B4-4021-9029-5C397D7529A9}"/>
    <cellStyle name="Įprastas 3 2 2 2 2 2 2 3 2" xfId="341" xr:uid="{487173F0-3A76-4F3D-A86E-F8D3141E1614}"/>
    <cellStyle name="Įprastas 3 2 2 2 2 2 2 3 2 2" xfId="670" xr:uid="{9527927E-904F-4E0B-9C50-99E0FC28E61B}"/>
    <cellStyle name="Įprastas 3 2 2 2 2 2 2 3 2 2 2" xfId="1950" xr:uid="{76015616-4FFE-4955-9296-8398D5838DAA}"/>
    <cellStyle name="Įprastas 3 2 2 2 2 2 2 3 2 2 2 2" xfId="4511" xr:uid="{1FE3DC0F-6C7B-40A2-B3B4-499957B3468D}"/>
    <cellStyle name="Įprastas 3 2 2 2 2 2 2 3 2 2 3" xfId="3231" xr:uid="{253EEB74-E3D6-441D-98CA-F148ADE39199}"/>
    <cellStyle name="Įprastas 3 2 2 2 2 2 2 3 2 3" xfId="1622" xr:uid="{D3B39346-12E2-4960-BD43-720F7799BAA2}"/>
    <cellStyle name="Įprastas 3 2 2 2 2 2 2 3 2 3 2" xfId="4183" xr:uid="{BF7EBEC0-C7A3-4E80-9EF9-BD4D4835DFB2}"/>
    <cellStyle name="Įprastas 3 2 2 2 2 2 2 3 2 4" xfId="2903" xr:uid="{D58714B0-E260-47FE-ABBB-3A9AA5A2B0CC}"/>
    <cellStyle name="Įprastas 3 2 2 2 2 2 2 3 3" xfId="669" xr:uid="{187584EE-44AA-4EFA-82C8-B72CB0C53C4C}"/>
    <cellStyle name="Įprastas 3 2 2 2 2 2 2 3 3 2" xfId="1949" xr:uid="{3DDD64EF-9EE2-40B8-9617-FB0A55DB4785}"/>
    <cellStyle name="Įprastas 3 2 2 2 2 2 2 3 3 2 2" xfId="4510" xr:uid="{DFD644A4-3CA8-467B-A305-CAA9B5D91155}"/>
    <cellStyle name="Įprastas 3 2 2 2 2 2 2 3 3 3" xfId="3230" xr:uid="{4DB5A8CE-2E71-4F15-A8CC-3DD32FCF305A}"/>
    <cellStyle name="Įprastas 3 2 2 2 2 2 2 3 4" xfId="1526" xr:uid="{FF75FC33-8C56-433A-BA78-3338F28233E2}"/>
    <cellStyle name="Įprastas 3 2 2 2 2 2 2 3 4 2" xfId="4087" xr:uid="{A8054CF4-D52C-421F-85D1-2C521BE159E5}"/>
    <cellStyle name="Įprastas 3 2 2 2 2 2 2 3 5" xfId="2807" xr:uid="{70932AC8-52FE-4CD0-B22C-062B8E2C919F}"/>
    <cellStyle name="Įprastas 3 2 2 2 2 2 2 4" xfId="325" xr:uid="{CC7A851E-55DC-4274-8EBB-96F52C1AD25E}"/>
    <cellStyle name="Įprastas 3 2 2 2 2 2 2 4 2" xfId="342" xr:uid="{A76CC208-4601-4ED5-B5DB-2651A408820D}"/>
    <cellStyle name="Įprastas 3 2 2 2 2 2 2 4 2 2" xfId="672" xr:uid="{5DD4C6CF-048B-41E9-B5A0-9FCB5716FDDC}"/>
    <cellStyle name="Įprastas 3 2 2 2 2 2 2 4 2 2 2" xfId="1952" xr:uid="{51038C63-2EA7-43AF-9806-A82CEA2B85C8}"/>
    <cellStyle name="Įprastas 3 2 2 2 2 2 2 4 2 2 2 2" xfId="4513" xr:uid="{94BBAA8A-F737-4585-888F-1271B0BF5B01}"/>
    <cellStyle name="Įprastas 3 2 2 2 2 2 2 4 2 2 3" xfId="3233" xr:uid="{473E3E86-4EEA-4BB0-9F6E-4DC9ED269B3A}"/>
    <cellStyle name="Įprastas 3 2 2 2 2 2 2 4 2 3" xfId="1623" xr:uid="{543E085F-5E4A-4775-96EC-D8757AFA6990}"/>
    <cellStyle name="Įprastas 3 2 2 2 2 2 2 4 2 3 2" xfId="4184" xr:uid="{96E3218A-BFA0-424A-9FBD-CF8CA4DAE6E1}"/>
    <cellStyle name="Įprastas 3 2 2 2 2 2 2 4 2 4" xfId="2904" xr:uid="{89C28563-439C-44EA-AF9C-D587A7627C43}"/>
    <cellStyle name="Įprastas 3 2 2 2 2 2 2 4 3" xfId="671" xr:uid="{5237A03C-215E-40DC-95ED-E28859CAC796}"/>
    <cellStyle name="Įprastas 3 2 2 2 2 2 2 4 3 2" xfId="1951" xr:uid="{5C24FD26-4A67-48F8-B50C-B810878516F2}"/>
    <cellStyle name="Įprastas 3 2 2 2 2 2 2 4 3 2 2" xfId="4512" xr:uid="{CA8B9A23-985E-4C51-B0E0-18E52AF8A330}"/>
    <cellStyle name="Įprastas 3 2 2 2 2 2 2 4 3 3" xfId="3232" xr:uid="{79CA339E-2E31-4C3D-A227-EF634CC5EC15}"/>
    <cellStyle name="Įprastas 3 2 2 2 2 2 2 4 4" xfId="1606" xr:uid="{83278978-C885-4622-B955-68EC15402B16}"/>
    <cellStyle name="Įprastas 3 2 2 2 2 2 2 4 4 2" xfId="4167" xr:uid="{6BAADE0F-216C-4A57-B710-B8700B5EBE3D}"/>
    <cellStyle name="Įprastas 3 2 2 2 2 2 2 4 5" xfId="2887" xr:uid="{45DF2015-2346-4401-B1F6-6048F4D7F41D}"/>
    <cellStyle name="Įprastas 3 2 2 2 2 2 2 5" xfId="339" xr:uid="{427C345F-A531-4E30-B65A-FE8185BC729F}"/>
    <cellStyle name="Įprastas 3 2 2 2 2 2 2 5 2" xfId="673" xr:uid="{58506F43-853A-41C9-829E-752FE80BBF36}"/>
    <cellStyle name="Įprastas 3 2 2 2 2 2 2 5 2 2" xfId="1953" xr:uid="{7B4F51A4-A03C-41C5-9972-2CA2A6B02409}"/>
    <cellStyle name="Įprastas 3 2 2 2 2 2 2 5 2 2 2" xfId="4514" xr:uid="{4913B717-ADE3-4CE6-9B5E-EFA3D8636202}"/>
    <cellStyle name="Įprastas 3 2 2 2 2 2 2 5 2 3" xfId="3234" xr:uid="{749BC1B4-49C0-43E2-B5E2-D62664C6B340}"/>
    <cellStyle name="Įprastas 3 2 2 2 2 2 2 5 3" xfId="1620" xr:uid="{F2CA41C1-DB0C-4A7D-966F-0FF061A96B35}"/>
    <cellStyle name="Įprastas 3 2 2 2 2 2 2 5 3 2" xfId="4181" xr:uid="{2C6E6434-2823-451B-919A-28865D850FBB}"/>
    <cellStyle name="Įprastas 3 2 2 2 2 2 2 5 4" xfId="2901" xr:uid="{224261F3-3D3E-4CD2-B716-14AAEDB6F78F}"/>
    <cellStyle name="Įprastas 3 2 2 2 2 2 2 6" xfId="666" xr:uid="{A6F2CDB7-C168-44AE-AEFF-A8224A1C040F}"/>
    <cellStyle name="Įprastas 3 2 2 2 2 2 2 6 2" xfId="1946" xr:uid="{E94B8402-A21C-41CE-B15E-A38B02C95676}"/>
    <cellStyle name="Įprastas 3 2 2 2 2 2 2 6 2 2" xfId="4507" xr:uid="{7ED2A5D3-FE9C-4015-B911-6CDF2C42FE66}"/>
    <cellStyle name="Įprastas 3 2 2 2 2 2 2 6 3" xfId="3227" xr:uid="{2526D734-56E5-42F9-BC24-17FC7D0E5F1E}"/>
    <cellStyle name="Įprastas 3 2 2 2 2 2 2 7" xfId="1366" xr:uid="{BBF84271-3095-4ECC-9DC1-D1BC1AA0B41C}"/>
    <cellStyle name="Įprastas 3 2 2 2 2 2 2 7 2" xfId="3927" xr:uid="{163E2465-C3A7-44F1-89EA-FAF69A5A34C5}"/>
    <cellStyle name="Įprastas 3 2 2 2 2 2 2 8" xfId="2647" xr:uid="{6F47A967-DCE4-485A-B6E7-26BCC9836A40}"/>
    <cellStyle name="Įprastas 3 2 2 2 2 2 3" xfId="125" xr:uid="{58FEE84E-9DC8-4773-A3F3-E146914A609C}"/>
    <cellStyle name="Įprastas 3 2 2 2 2 2 3 2" xfId="343" xr:uid="{15D31B0A-D6B5-449E-AE84-42B4B9EE1274}"/>
    <cellStyle name="Įprastas 3 2 2 2 2 2 3 2 2" xfId="675" xr:uid="{2F7EA1F9-6E7A-4564-A293-26B2A29D5251}"/>
    <cellStyle name="Įprastas 3 2 2 2 2 2 3 2 2 2" xfId="1955" xr:uid="{8ACE647F-6589-4A94-A85B-A3E76E678910}"/>
    <cellStyle name="Įprastas 3 2 2 2 2 2 3 2 2 2 2" xfId="4516" xr:uid="{9EB1ABBE-A007-455D-AD76-124ED03762BD}"/>
    <cellStyle name="Įprastas 3 2 2 2 2 2 3 2 2 3" xfId="3236" xr:uid="{67A8E778-8993-4DF5-960C-E36BCAEEBAA4}"/>
    <cellStyle name="Įprastas 3 2 2 2 2 2 3 2 3" xfId="1624" xr:uid="{6BE6A248-55A1-4781-87B6-198E0EC7C5E0}"/>
    <cellStyle name="Įprastas 3 2 2 2 2 2 3 2 3 2" xfId="4185" xr:uid="{302D2E84-0954-4BC7-9643-C2AEC038054C}"/>
    <cellStyle name="Įprastas 3 2 2 2 2 2 3 2 4" xfId="2905" xr:uid="{5A97A1A6-7DA9-418D-9429-C3F6578C916E}"/>
    <cellStyle name="Įprastas 3 2 2 2 2 2 3 3" xfId="674" xr:uid="{41D05A34-3241-44E9-9C91-14EF5CB93D6F}"/>
    <cellStyle name="Įprastas 3 2 2 2 2 2 3 3 2" xfId="1954" xr:uid="{926AF1FA-F19A-4919-A325-510586E2DB72}"/>
    <cellStyle name="Įprastas 3 2 2 2 2 2 3 3 2 2" xfId="4515" xr:uid="{183D989B-80FE-4724-8C94-11DE65E51230}"/>
    <cellStyle name="Įprastas 3 2 2 2 2 2 3 3 3" xfId="3235" xr:uid="{1E9B8E6B-C2B3-4DAB-A79C-BC22023EE7C6}"/>
    <cellStyle name="Įprastas 3 2 2 2 2 2 3 4" xfId="1406" xr:uid="{AA764021-B0AE-49D3-82CD-5C7F2FAF1318}"/>
    <cellStyle name="Įprastas 3 2 2 2 2 2 3 4 2" xfId="3967" xr:uid="{777960CC-36F9-4590-8C74-7009D4915495}"/>
    <cellStyle name="Įprastas 3 2 2 2 2 2 3 5" xfId="2687" xr:uid="{08574AED-249C-4877-9727-620CFDDAE6E9}"/>
    <cellStyle name="Įprastas 3 2 2 2 2 2 4" xfId="205" xr:uid="{D3424DCB-734F-4E75-993E-E35899B8FF70}"/>
    <cellStyle name="Įprastas 3 2 2 2 2 2 4 2" xfId="344" xr:uid="{1BD52D75-3578-48F5-BC3C-95220CF34F41}"/>
    <cellStyle name="Įprastas 3 2 2 2 2 2 4 2 2" xfId="677" xr:uid="{8FD18EF6-B403-47E7-BC29-FF7B4184670E}"/>
    <cellStyle name="Įprastas 3 2 2 2 2 2 4 2 2 2" xfId="1957" xr:uid="{FF398E99-A4CF-45BA-96AA-7AB1FE579752}"/>
    <cellStyle name="Įprastas 3 2 2 2 2 2 4 2 2 2 2" xfId="4518" xr:uid="{2EE77EBF-2BD1-4B10-9337-DED9B1E4DF7F}"/>
    <cellStyle name="Įprastas 3 2 2 2 2 2 4 2 2 3" xfId="3238" xr:uid="{3F141539-6CDB-447B-B1CC-2527FB9F86AB}"/>
    <cellStyle name="Įprastas 3 2 2 2 2 2 4 2 3" xfId="1625" xr:uid="{F0C0FCBD-1CC6-40ED-A892-FE6A8D6B380A}"/>
    <cellStyle name="Įprastas 3 2 2 2 2 2 4 2 3 2" xfId="4186" xr:uid="{1E7E293D-2A04-479C-85B6-DB168AAADDD1}"/>
    <cellStyle name="Įprastas 3 2 2 2 2 2 4 2 4" xfId="2906" xr:uid="{E6F40160-4CA3-4A69-A109-F4EB9D1D814A}"/>
    <cellStyle name="Įprastas 3 2 2 2 2 2 4 3" xfId="676" xr:uid="{8938D785-8967-4FB6-90D9-DDB98249FC1B}"/>
    <cellStyle name="Įprastas 3 2 2 2 2 2 4 3 2" xfId="1956" xr:uid="{17B7AAB2-1F52-4887-B403-7D4CA2CEE423}"/>
    <cellStyle name="Įprastas 3 2 2 2 2 2 4 3 2 2" xfId="4517" xr:uid="{9C009623-4489-42F4-A03A-0CE800781D10}"/>
    <cellStyle name="Įprastas 3 2 2 2 2 2 4 3 3" xfId="3237" xr:uid="{D334DB63-4879-49E0-BA21-57133E0C2ED7}"/>
    <cellStyle name="Įprastas 3 2 2 2 2 2 4 4" xfId="1486" xr:uid="{7309EE23-6B5C-4481-8AE3-07D175CA8E6F}"/>
    <cellStyle name="Įprastas 3 2 2 2 2 2 4 4 2" xfId="4047" xr:uid="{15332EEB-B46D-428F-9B1B-BFEF5C967F4C}"/>
    <cellStyle name="Įprastas 3 2 2 2 2 2 4 5" xfId="2767" xr:uid="{41031971-822F-4C03-A95B-736AA63717BF}"/>
    <cellStyle name="Įprastas 3 2 2 2 2 2 5" xfId="285" xr:uid="{7C894D49-EB6E-47D7-AAAE-8B9032C1B983}"/>
    <cellStyle name="Įprastas 3 2 2 2 2 2 5 2" xfId="345" xr:uid="{2C2CAAAD-E9B3-47D3-8E3B-F5CBFF161CA4}"/>
    <cellStyle name="Įprastas 3 2 2 2 2 2 5 2 2" xfId="679" xr:uid="{7F9C37CB-8880-4EEA-B14A-2A4037A39E62}"/>
    <cellStyle name="Įprastas 3 2 2 2 2 2 5 2 2 2" xfId="1959" xr:uid="{05DB3F0F-E3F5-4C6B-8407-29E2D7DD5CCE}"/>
    <cellStyle name="Įprastas 3 2 2 2 2 2 5 2 2 2 2" xfId="4520" xr:uid="{8DAFC682-3685-4D1E-9A2E-430C94C192B1}"/>
    <cellStyle name="Įprastas 3 2 2 2 2 2 5 2 2 3" xfId="3240" xr:uid="{628ABAB3-5F35-484E-A95B-9AE123F14F9B}"/>
    <cellStyle name="Įprastas 3 2 2 2 2 2 5 2 3" xfId="1626" xr:uid="{9304901C-CF4A-41BA-8933-F519AD2B5C30}"/>
    <cellStyle name="Įprastas 3 2 2 2 2 2 5 2 3 2" xfId="4187" xr:uid="{DAE414B0-563C-4612-B557-AA0CC4258DCA}"/>
    <cellStyle name="Įprastas 3 2 2 2 2 2 5 2 4" xfId="2907" xr:uid="{A825F414-AD50-4C3A-851E-AAC420D1CD5E}"/>
    <cellStyle name="Įprastas 3 2 2 2 2 2 5 3" xfId="678" xr:uid="{D6D33453-381F-40D1-A555-A3418637663B}"/>
    <cellStyle name="Įprastas 3 2 2 2 2 2 5 3 2" xfId="1958" xr:uid="{F0E800F1-F2AD-43B2-9B21-8879107611CC}"/>
    <cellStyle name="Įprastas 3 2 2 2 2 2 5 3 2 2" xfId="4519" xr:uid="{BEC87A69-C783-4912-A905-32D3C1BA27B5}"/>
    <cellStyle name="Įprastas 3 2 2 2 2 2 5 3 3" xfId="3239" xr:uid="{20B328E0-7E91-4502-BA61-F6F5E46C3ADE}"/>
    <cellStyle name="Įprastas 3 2 2 2 2 2 5 4" xfId="1566" xr:uid="{569F7244-D94E-4B2A-9E17-0F753D087A7B}"/>
    <cellStyle name="Įprastas 3 2 2 2 2 2 5 4 2" xfId="4127" xr:uid="{80162803-9AD4-4CE8-B54B-4D2683AA1318}"/>
    <cellStyle name="Įprastas 3 2 2 2 2 2 5 5" xfId="2847" xr:uid="{AA579FA3-BAA7-45D9-BC4F-1F525295B7AD}"/>
    <cellStyle name="Įprastas 3 2 2 2 2 2 6" xfId="338" xr:uid="{B87E22AE-6CC4-42EE-92BD-F10058996950}"/>
    <cellStyle name="Įprastas 3 2 2 2 2 2 6 2" xfId="680" xr:uid="{939D8345-8C8E-4C06-BEFD-10944B2F46C0}"/>
    <cellStyle name="Įprastas 3 2 2 2 2 2 6 2 2" xfId="1960" xr:uid="{5DBBCF27-8610-4BEA-995A-47AFE737E786}"/>
    <cellStyle name="Įprastas 3 2 2 2 2 2 6 2 2 2" xfId="4521" xr:uid="{6CA6D828-2CFA-4C84-8C0E-85187C44C570}"/>
    <cellStyle name="Įprastas 3 2 2 2 2 2 6 2 3" xfId="3241" xr:uid="{379C86BF-D01E-49B0-9788-18178464487C}"/>
    <cellStyle name="Įprastas 3 2 2 2 2 2 6 3" xfId="1619" xr:uid="{6135B3B5-4CCA-4347-B43A-579C3B17D947}"/>
    <cellStyle name="Įprastas 3 2 2 2 2 2 6 3 2" xfId="4180" xr:uid="{D6BC2EF6-26A2-4075-8FA1-FB39A4D19CA6}"/>
    <cellStyle name="Įprastas 3 2 2 2 2 2 6 4" xfId="2900" xr:uid="{3EA3A477-F1D0-4228-A8C3-FE9FDE67FC32}"/>
    <cellStyle name="Įprastas 3 2 2 2 2 2 7" xfId="665" xr:uid="{575ADA02-9810-4239-A9F4-0F5B125B644D}"/>
    <cellStyle name="Įprastas 3 2 2 2 2 2 7 2" xfId="1945" xr:uid="{C086C2EE-35BE-4570-8DA9-6ED93D9542C3}"/>
    <cellStyle name="Įprastas 3 2 2 2 2 2 7 2 2" xfId="4506" xr:uid="{24CBEAFD-D150-45D3-8B76-01D6313DD54F}"/>
    <cellStyle name="Įprastas 3 2 2 2 2 2 7 3" xfId="3226" xr:uid="{03D9D11A-608A-4AC2-A433-1D7C05FDEE18}"/>
    <cellStyle name="Įprastas 3 2 2 2 2 2 8" xfId="1326" xr:uid="{3E0E7FAB-B4F3-4293-9445-C2EE96F5366F}"/>
    <cellStyle name="Įprastas 3 2 2 2 2 2 8 2" xfId="3887" xr:uid="{F99AFEEC-4C9D-4A77-B96F-9BA32D77F936}"/>
    <cellStyle name="Įprastas 3 2 2 2 2 2 9" xfId="2607" xr:uid="{1E71FC7D-DA5B-468E-82EB-059A5036CD88}"/>
    <cellStyle name="Įprastas 3 2 2 2 2 3" xfId="65" xr:uid="{90226C6F-D767-4477-9C1C-75950365781B}"/>
    <cellStyle name="Įprastas 3 2 2 2 2 3 2" xfId="145" xr:uid="{550270E4-ECD5-4783-A6A7-801C9B59F1E2}"/>
    <cellStyle name="Įprastas 3 2 2 2 2 3 2 2" xfId="347" xr:uid="{895027D5-DA01-4A95-8761-04F094CB4ED6}"/>
    <cellStyle name="Įprastas 3 2 2 2 2 3 2 2 2" xfId="683" xr:uid="{71E0B216-4383-4D14-A7DB-ACB4BC7AAF93}"/>
    <cellStyle name="Įprastas 3 2 2 2 2 3 2 2 2 2" xfId="1963" xr:uid="{C974E127-F849-49A6-9C15-D9D05CA1D916}"/>
    <cellStyle name="Įprastas 3 2 2 2 2 3 2 2 2 2 2" xfId="4524" xr:uid="{E31C330E-6312-43DE-AB0B-14DCA2FAEDD1}"/>
    <cellStyle name="Įprastas 3 2 2 2 2 3 2 2 2 3" xfId="3244" xr:uid="{C5D42CB2-DD18-45A0-92BB-FCDCC2310BA2}"/>
    <cellStyle name="Įprastas 3 2 2 2 2 3 2 2 3" xfId="1628" xr:uid="{8B6F5736-B54C-45B6-AD09-37E04281EE0D}"/>
    <cellStyle name="Įprastas 3 2 2 2 2 3 2 2 3 2" xfId="4189" xr:uid="{7E545CE6-DE77-48DB-855B-7B6106BEDF62}"/>
    <cellStyle name="Įprastas 3 2 2 2 2 3 2 2 4" xfId="2909" xr:uid="{C54A9E65-2619-4E3A-B57C-F36467C812CF}"/>
    <cellStyle name="Įprastas 3 2 2 2 2 3 2 3" xfId="682" xr:uid="{3B529309-AE2B-434E-B162-45F5DDA24EA4}"/>
    <cellStyle name="Įprastas 3 2 2 2 2 3 2 3 2" xfId="1962" xr:uid="{A0B328AF-7B82-45D3-9787-C1FDE91ECE16}"/>
    <cellStyle name="Įprastas 3 2 2 2 2 3 2 3 2 2" xfId="4523" xr:uid="{1FA8CB4F-89E7-49F4-9C97-258F14B843E5}"/>
    <cellStyle name="Įprastas 3 2 2 2 2 3 2 3 3" xfId="3243" xr:uid="{F423756A-2757-4D80-8487-B8973AD676AF}"/>
    <cellStyle name="Įprastas 3 2 2 2 2 3 2 4" xfId="1426" xr:uid="{E438FA8F-54B9-425B-BEA0-CC35B6B3A478}"/>
    <cellStyle name="Įprastas 3 2 2 2 2 3 2 4 2" xfId="3987" xr:uid="{18AD6D09-FBD8-420E-A7E5-D467521B2584}"/>
    <cellStyle name="Įprastas 3 2 2 2 2 3 2 5" xfId="2707" xr:uid="{1A6ECDAE-65E8-4A3F-A98B-D22C0858D790}"/>
    <cellStyle name="Įprastas 3 2 2 2 2 3 3" xfId="225" xr:uid="{9E197F2A-C5AB-4C4B-BAB1-C0BFFCA867C3}"/>
    <cellStyle name="Įprastas 3 2 2 2 2 3 3 2" xfId="348" xr:uid="{73A3E95E-7B42-44C0-8FE7-6CCEF5B19B05}"/>
    <cellStyle name="Įprastas 3 2 2 2 2 3 3 2 2" xfId="685" xr:uid="{E7B22924-5267-465C-AFD8-2E42507B9BF1}"/>
    <cellStyle name="Įprastas 3 2 2 2 2 3 3 2 2 2" xfId="1965" xr:uid="{CBA9044E-2BEE-405B-8EED-B3F16CC6E64A}"/>
    <cellStyle name="Įprastas 3 2 2 2 2 3 3 2 2 2 2" xfId="4526" xr:uid="{6F3B199F-FB09-45D4-9975-90343D0BC396}"/>
    <cellStyle name="Įprastas 3 2 2 2 2 3 3 2 2 3" xfId="3246" xr:uid="{A12DA30E-C936-4132-A317-AABB9F8AAFD9}"/>
    <cellStyle name="Įprastas 3 2 2 2 2 3 3 2 3" xfId="1629" xr:uid="{5A2A5D28-D3B3-44F5-9B97-C1D6949D979C}"/>
    <cellStyle name="Įprastas 3 2 2 2 2 3 3 2 3 2" xfId="4190" xr:uid="{A1BB35A4-5241-4DA4-93B1-CF95EF1DB8E2}"/>
    <cellStyle name="Įprastas 3 2 2 2 2 3 3 2 4" xfId="2910" xr:uid="{3D217594-5022-40B4-A2E6-52EB4131AA3F}"/>
    <cellStyle name="Įprastas 3 2 2 2 2 3 3 3" xfId="684" xr:uid="{505EBB26-2EBE-419D-924C-C9E96992E626}"/>
    <cellStyle name="Įprastas 3 2 2 2 2 3 3 3 2" xfId="1964" xr:uid="{BAF405AA-140C-494D-B91D-5EDAC2F14C2E}"/>
    <cellStyle name="Įprastas 3 2 2 2 2 3 3 3 2 2" xfId="4525" xr:uid="{10CB0B14-C87D-41D9-9B26-2A2A5FD6497D}"/>
    <cellStyle name="Įprastas 3 2 2 2 2 3 3 3 3" xfId="3245" xr:uid="{1BA94D08-E101-4991-9A0A-CD32B359E197}"/>
    <cellStyle name="Įprastas 3 2 2 2 2 3 3 4" xfId="1506" xr:uid="{09D23CC9-D93B-48E2-8190-59A694B14CBC}"/>
    <cellStyle name="Įprastas 3 2 2 2 2 3 3 4 2" xfId="4067" xr:uid="{A5A56EFB-311C-4165-9AE1-267C1B487B0A}"/>
    <cellStyle name="Įprastas 3 2 2 2 2 3 3 5" xfId="2787" xr:uid="{85EABBAC-4326-4ADC-BA48-42A5AD5B4C47}"/>
    <cellStyle name="Įprastas 3 2 2 2 2 3 4" xfId="305" xr:uid="{88C88948-781A-443C-A53E-98BB01C7C18C}"/>
    <cellStyle name="Įprastas 3 2 2 2 2 3 4 2" xfId="349" xr:uid="{A74A9C4E-8F54-47B5-8892-D7A02968AC16}"/>
    <cellStyle name="Įprastas 3 2 2 2 2 3 4 2 2" xfId="687" xr:uid="{01A12913-7220-4D9E-8831-4E3B574220DA}"/>
    <cellStyle name="Įprastas 3 2 2 2 2 3 4 2 2 2" xfId="1967" xr:uid="{369B7A4A-2EE6-4F95-96E9-498DB977A37F}"/>
    <cellStyle name="Įprastas 3 2 2 2 2 3 4 2 2 2 2" xfId="4528" xr:uid="{F2969262-1381-41DD-B5B8-A14710857052}"/>
    <cellStyle name="Įprastas 3 2 2 2 2 3 4 2 2 3" xfId="3248" xr:uid="{FCC59EAB-89F1-4041-82B2-3708FED80558}"/>
    <cellStyle name="Įprastas 3 2 2 2 2 3 4 2 3" xfId="1630" xr:uid="{8E5327B8-4EF8-4F3F-9644-789EB926F351}"/>
    <cellStyle name="Įprastas 3 2 2 2 2 3 4 2 3 2" xfId="4191" xr:uid="{F5BBBA09-8B1B-434E-B16B-B0F582CD1AC1}"/>
    <cellStyle name="Įprastas 3 2 2 2 2 3 4 2 4" xfId="2911" xr:uid="{A40E3641-545F-4A89-8F02-6EC1BBA0B8B4}"/>
    <cellStyle name="Įprastas 3 2 2 2 2 3 4 3" xfId="686" xr:uid="{56418D20-D072-4591-A018-3A9A2AB5CB60}"/>
    <cellStyle name="Įprastas 3 2 2 2 2 3 4 3 2" xfId="1966" xr:uid="{A0E4934E-68E7-4C5A-B753-C6C4BEE07B18}"/>
    <cellStyle name="Įprastas 3 2 2 2 2 3 4 3 2 2" xfId="4527" xr:uid="{8D940B53-8BB0-4B6A-B5D2-E7822BB9062B}"/>
    <cellStyle name="Įprastas 3 2 2 2 2 3 4 3 3" xfId="3247" xr:uid="{9F34D5C3-00EF-41FB-8C68-816D5010FC1B}"/>
    <cellStyle name="Įprastas 3 2 2 2 2 3 4 4" xfId="1586" xr:uid="{EF6B53EA-53D2-4668-91EB-BA365BB1AB5C}"/>
    <cellStyle name="Įprastas 3 2 2 2 2 3 4 4 2" xfId="4147" xr:uid="{B9FE7987-CA04-4B5D-8702-F4018BB1E3FD}"/>
    <cellStyle name="Įprastas 3 2 2 2 2 3 4 5" xfId="2867" xr:uid="{5B0A9CFC-1BF6-493C-A4C5-804140714535}"/>
    <cellStyle name="Įprastas 3 2 2 2 2 3 5" xfId="346" xr:uid="{0784A104-3E49-4487-85A4-FDE8D92D7EE4}"/>
    <cellStyle name="Įprastas 3 2 2 2 2 3 5 2" xfId="688" xr:uid="{C2AEDDD5-89BA-435A-9425-A4E7FC25B208}"/>
    <cellStyle name="Įprastas 3 2 2 2 2 3 5 2 2" xfId="1968" xr:uid="{5CA4A281-CCD4-4AE6-A4A8-6AC469EEEE09}"/>
    <cellStyle name="Įprastas 3 2 2 2 2 3 5 2 2 2" xfId="4529" xr:uid="{AFA921CE-1E25-4681-A98F-580F50731598}"/>
    <cellStyle name="Įprastas 3 2 2 2 2 3 5 2 3" xfId="3249" xr:uid="{151D5801-E558-47D3-ABA9-C8B620E1CBF3}"/>
    <cellStyle name="Įprastas 3 2 2 2 2 3 5 3" xfId="1627" xr:uid="{5C4BCDA4-F199-41A6-A81E-C2FB8DA42D0C}"/>
    <cellStyle name="Įprastas 3 2 2 2 2 3 5 3 2" xfId="4188" xr:uid="{268BCC67-77D6-49CC-8753-94077D5EA14C}"/>
    <cellStyle name="Įprastas 3 2 2 2 2 3 5 4" xfId="2908" xr:uid="{3E5E1402-423B-496A-A480-D59C6CBB1738}"/>
    <cellStyle name="Įprastas 3 2 2 2 2 3 6" xfId="681" xr:uid="{B3E64B18-9143-4D6B-BA35-697E989B71F0}"/>
    <cellStyle name="Įprastas 3 2 2 2 2 3 6 2" xfId="1961" xr:uid="{FA7F17C3-2AD9-49EF-8118-D62623CD1DFA}"/>
    <cellStyle name="Įprastas 3 2 2 2 2 3 6 2 2" xfId="4522" xr:uid="{515D3DBD-CA0F-4F35-8178-3A5471193E2C}"/>
    <cellStyle name="Įprastas 3 2 2 2 2 3 6 3" xfId="3242" xr:uid="{8F9C86A4-28D1-4851-AE65-E9B7AFBAC504}"/>
    <cellStyle name="Įprastas 3 2 2 2 2 3 7" xfId="1346" xr:uid="{84119211-7806-45A6-AF9C-3578C50FA594}"/>
    <cellStyle name="Įprastas 3 2 2 2 2 3 7 2" xfId="3907" xr:uid="{20002778-28C2-4D2A-9D15-D3C0B995DB89}"/>
    <cellStyle name="Įprastas 3 2 2 2 2 3 8" xfId="2627" xr:uid="{B9C2D2E7-CD1C-43D1-B1BD-804FEDEDE7C7}"/>
    <cellStyle name="Įprastas 3 2 2 2 2 4" xfId="105" xr:uid="{08E054B5-5C7D-486F-B334-363B9E0EB54B}"/>
    <cellStyle name="Įprastas 3 2 2 2 2 4 2" xfId="350" xr:uid="{3A6EF1C2-9CC1-4A12-99D5-952B54DDCBEA}"/>
    <cellStyle name="Įprastas 3 2 2 2 2 4 2 2" xfId="690" xr:uid="{77FC6BC9-1F20-4044-9921-93EE772FEF88}"/>
    <cellStyle name="Įprastas 3 2 2 2 2 4 2 2 2" xfId="1970" xr:uid="{C7EC2B57-FE65-44D9-B73F-53B5B8B7A8D4}"/>
    <cellStyle name="Įprastas 3 2 2 2 2 4 2 2 2 2" xfId="4531" xr:uid="{3E3EE4D9-D523-4E8E-B828-413F78680255}"/>
    <cellStyle name="Įprastas 3 2 2 2 2 4 2 2 3" xfId="3251" xr:uid="{A9A6EE5F-FBDC-4418-91A7-7CDCFA48E4EB}"/>
    <cellStyle name="Įprastas 3 2 2 2 2 4 2 3" xfId="1631" xr:uid="{5D01F0C7-CCF0-45AF-94D4-5BF0E99CDB62}"/>
    <cellStyle name="Įprastas 3 2 2 2 2 4 2 3 2" xfId="4192" xr:uid="{96433CB1-6190-41A6-ADE6-F484E284226D}"/>
    <cellStyle name="Įprastas 3 2 2 2 2 4 2 4" xfId="2912" xr:uid="{8E9E1091-87B1-494C-9263-7338F6E58C75}"/>
    <cellStyle name="Įprastas 3 2 2 2 2 4 3" xfId="689" xr:uid="{18437F34-85B2-4743-996F-FDA7D163E143}"/>
    <cellStyle name="Įprastas 3 2 2 2 2 4 3 2" xfId="1969" xr:uid="{1042629F-8CA1-4BF4-8DAB-217817AE3160}"/>
    <cellStyle name="Įprastas 3 2 2 2 2 4 3 2 2" xfId="4530" xr:uid="{133CF527-075A-4028-B366-824C236A5F7C}"/>
    <cellStyle name="Įprastas 3 2 2 2 2 4 3 3" xfId="3250" xr:uid="{E3AA68F8-ACFD-4431-852A-DC5A9D3D110A}"/>
    <cellStyle name="Įprastas 3 2 2 2 2 4 4" xfId="1386" xr:uid="{3D5496FF-C6ED-441A-B1AB-37F087BE526C}"/>
    <cellStyle name="Įprastas 3 2 2 2 2 4 4 2" xfId="3947" xr:uid="{0BFE29F6-43E6-455A-A7B6-238057D02C84}"/>
    <cellStyle name="Įprastas 3 2 2 2 2 4 5" xfId="2667" xr:uid="{7ACDC7BC-52D2-48A2-B855-8260C58788AE}"/>
    <cellStyle name="Įprastas 3 2 2 2 2 5" xfId="185" xr:uid="{ACBE9596-B3B7-4B39-AE17-BC808C0E1293}"/>
    <cellStyle name="Įprastas 3 2 2 2 2 5 2" xfId="351" xr:uid="{112F4DF9-DAE4-486F-9052-241A868D31B1}"/>
    <cellStyle name="Įprastas 3 2 2 2 2 5 2 2" xfId="692" xr:uid="{C5AFCEE2-DFF9-4421-87FC-F6E8DA3C63FA}"/>
    <cellStyle name="Įprastas 3 2 2 2 2 5 2 2 2" xfId="1972" xr:uid="{4703B589-84C1-42D0-A57D-3E1F4DD18807}"/>
    <cellStyle name="Įprastas 3 2 2 2 2 5 2 2 2 2" xfId="4533" xr:uid="{8132CD32-FD6B-41E8-A6D0-E6FBE534666B}"/>
    <cellStyle name="Įprastas 3 2 2 2 2 5 2 2 3" xfId="3253" xr:uid="{112711DD-7C40-476A-9D85-94BC9F498E7F}"/>
    <cellStyle name="Įprastas 3 2 2 2 2 5 2 3" xfId="1632" xr:uid="{14C8BDBF-5E14-4BBE-BA34-9836304610A2}"/>
    <cellStyle name="Įprastas 3 2 2 2 2 5 2 3 2" xfId="4193" xr:uid="{8E0EE770-0F24-42EF-A0C5-56E72D6FCCC3}"/>
    <cellStyle name="Įprastas 3 2 2 2 2 5 2 4" xfId="2913" xr:uid="{AA790C24-F6A8-4EC3-B0FC-DFB7E248A836}"/>
    <cellStyle name="Įprastas 3 2 2 2 2 5 3" xfId="691" xr:uid="{EEBC4F9A-67CA-447E-B974-FCD72EF605BC}"/>
    <cellStyle name="Įprastas 3 2 2 2 2 5 3 2" xfId="1971" xr:uid="{EBFE2485-6D6C-4F25-835F-F2C0056216A5}"/>
    <cellStyle name="Įprastas 3 2 2 2 2 5 3 2 2" xfId="4532" xr:uid="{107573D1-CA1C-4993-8B92-224E957FAE30}"/>
    <cellStyle name="Įprastas 3 2 2 2 2 5 3 3" xfId="3252" xr:uid="{89303FE5-0E21-410F-901F-3D2CF04108E5}"/>
    <cellStyle name="Įprastas 3 2 2 2 2 5 4" xfId="1466" xr:uid="{5BB655EA-26CA-42E5-B1E9-ED4864D889E1}"/>
    <cellStyle name="Įprastas 3 2 2 2 2 5 4 2" xfId="4027" xr:uid="{34566F48-BF5B-4975-8D59-9E5FF036B0E5}"/>
    <cellStyle name="Įprastas 3 2 2 2 2 5 5" xfId="2747" xr:uid="{2629A5DF-047B-43F9-A4BC-8B4C35B9A76A}"/>
    <cellStyle name="Įprastas 3 2 2 2 2 6" xfId="265" xr:uid="{77F8DE1C-A652-480B-9982-02A07D0CF745}"/>
    <cellStyle name="Įprastas 3 2 2 2 2 6 2" xfId="352" xr:uid="{9A5041B6-AE84-46AB-9172-543555F9F42B}"/>
    <cellStyle name="Įprastas 3 2 2 2 2 6 2 2" xfId="694" xr:uid="{BC1AEA44-DB49-4D0B-952C-3AB5C3C73956}"/>
    <cellStyle name="Įprastas 3 2 2 2 2 6 2 2 2" xfId="1974" xr:uid="{A2E5B8D6-0032-40BB-9F3A-532895F406CD}"/>
    <cellStyle name="Įprastas 3 2 2 2 2 6 2 2 2 2" xfId="4535" xr:uid="{F2B3ACCF-1A60-4399-A58F-8361B6FFA523}"/>
    <cellStyle name="Įprastas 3 2 2 2 2 6 2 2 3" xfId="3255" xr:uid="{98D1C20A-FADB-4271-99B3-E6313615105B}"/>
    <cellStyle name="Įprastas 3 2 2 2 2 6 2 3" xfId="1633" xr:uid="{D2FD1100-4097-4FCF-B3B1-FF49DA37E033}"/>
    <cellStyle name="Įprastas 3 2 2 2 2 6 2 3 2" xfId="4194" xr:uid="{30DCC734-DF19-4835-9E27-FDA86B73C6CE}"/>
    <cellStyle name="Įprastas 3 2 2 2 2 6 2 4" xfId="2914" xr:uid="{9172C9D9-344E-4944-A90B-AFFDAE4DB748}"/>
    <cellStyle name="Įprastas 3 2 2 2 2 6 3" xfId="693" xr:uid="{0A18E27E-2D5E-4DFC-8DCD-23682841FC91}"/>
    <cellStyle name="Įprastas 3 2 2 2 2 6 3 2" xfId="1973" xr:uid="{19A5DDE0-9A8B-47EC-BB0E-0A512601FB8B}"/>
    <cellStyle name="Įprastas 3 2 2 2 2 6 3 2 2" xfId="4534" xr:uid="{781DFCE8-A7A0-4CE2-992E-17C109606BDC}"/>
    <cellStyle name="Įprastas 3 2 2 2 2 6 3 3" xfId="3254" xr:uid="{0334FF9F-8C0E-4BD3-9571-4E4809891A7C}"/>
    <cellStyle name="Įprastas 3 2 2 2 2 6 4" xfId="1546" xr:uid="{46395D64-9F61-49AC-97B8-C43F7BCB3266}"/>
    <cellStyle name="Įprastas 3 2 2 2 2 6 4 2" xfId="4107" xr:uid="{50C399CB-7EED-4D9A-8D0F-DCFEEAC07337}"/>
    <cellStyle name="Įprastas 3 2 2 2 2 6 5" xfId="2827" xr:uid="{1C7CBB97-A064-43AC-B1D5-87F6298F4E1B}"/>
    <cellStyle name="Įprastas 3 2 2 2 2 7" xfId="337" xr:uid="{0501732E-25A7-4AE9-9FB3-5B8576140266}"/>
    <cellStyle name="Įprastas 3 2 2 2 2 7 2" xfId="695" xr:uid="{546D9B37-9BD4-4294-A213-7FB3FEC9478A}"/>
    <cellStyle name="Įprastas 3 2 2 2 2 7 2 2" xfId="1975" xr:uid="{3631A953-9968-4822-8E6E-49D163773018}"/>
    <cellStyle name="Įprastas 3 2 2 2 2 7 2 2 2" xfId="4536" xr:uid="{069484B6-9BE9-4E23-A9F2-B430133132D7}"/>
    <cellStyle name="Įprastas 3 2 2 2 2 7 2 3" xfId="3256" xr:uid="{C5E4C464-BD76-438A-BABB-DA56F25C178C}"/>
    <cellStyle name="Įprastas 3 2 2 2 2 7 3" xfId="1618" xr:uid="{FBDEE80D-C9DA-4445-8597-51C325B7B6EA}"/>
    <cellStyle name="Įprastas 3 2 2 2 2 7 3 2" xfId="4179" xr:uid="{C8EDCFCE-A663-4C6C-BFC2-50177BED1FAE}"/>
    <cellStyle name="Įprastas 3 2 2 2 2 7 4" xfId="2899" xr:uid="{A6AC2E0D-BA87-495D-888F-034DCCDB649C}"/>
    <cellStyle name="Įprastas 3 2 2 2 2 8" xfId="664" xr:uid="{DA7AF085-A6D5-41F7-9B7B-30CAF2BAB69A}"/>
    <cellStyle name="Įprastas 3 2 2 2 2 8 2" xfId="1944" xr:uid="{B45C4F88-49E8-4D0E-8E0E-7EDF1E2D8138}"/>
    <cellStyle name="Įprastas 3 2 2 2 2 8 2 2" xfId="4505" xr:uid="{8D96C7D8-9970-429B-A864-7286F9F187B1}"/>
    <cellStyle name="Įprastas 3 2 2 2 2 8 3" xfId="3225" xr:uid="{4F2BCF49-4220-4850-9BE3-FB0DA4A257A4}"/>
    <cellStyle name="Įprastas 3 2 2 2 2 9" xfId="1306" xr:uid="{FF80C727-C7BF-4F57-A965-43493077A6B1}"/>
    <cellStyle name="Įprastas 3 2 2 2 2 9 2" xfId="3867" xr:uid="{98AB80E5-069D-4D37-A550-3583ACE343D4}"/>
    <cellStyle name="Įprastas 3 2 2 2 3" xfId="37" xr:uid="{222232C3-17BC-4ACD-9222-CB7C15A996FE}"/>
    <cellStyle name="Įprastas 3 2 2 2 3 2" xfId="77" xr:uid="{8D9D5F4E-4DCC-4FFF-B86D-79F54A50EE28}"/>
    <cellStyle name="Įprastas 3 2 2 2 3 2 2" xfId="157" xr:uid="{41EF2806-48B1-48A5-835A-B13647320C54}"/>
    <cellStyle name="Įprastas 3 2 2 2 3 2 2 2" xfId="355" xr:uid="{A135566D-60C9-42AE-AB06-2CF07357D846}"/>
    <cellStyle name="Įprastas 3 2 2 2 3 2 2 2 2" xfId="699" xr:uid="{6EDCF3E1-1F76-450D-ADA6-2A0081E6633A}"/>
    <cellStyle name="Įprastas 3 2 2 2 3 2 2 2 2 2" xfId="1979" xr:uid="{40BECCC4-03E9-420E-9D03-7CC8564ECE00}"/>
    <cellStyle name="Įprastas 3 2 2 2 3 2 2 2 2 2 2" xfId="4540" xr:uid="{80161E66-6B57-40AB-A40F-52F7F18C5800}"/>
    <cellStyle name="Įprastas 3 2 2 2 3 2 2 2 2 3" xfId="3260" xr:uid="{4E79A832-E43C-447D-A317-91C0F8ED6316}"/>
    <cellStyle name="Įprastas 3 2 2 2 3 2 2 2 3" xfId="1636" xr:uid="{78E15559-0446-40F2-8062-FB5F94AD11BC}"/>
    <cellStyle name="Įprastas 3 2 2 2 3 2 2 2 3 2" xfId="4197" xr:uid="{445B34C3-20BC-4CE7-9D09-3DFC708CD9EF}"/>
    <cellStyle name="Įprastas 3 2 2 2 3 2 2 2 4" xfId="2917" xr:uid="{6523B476-C0A8-41A3-870D-370EE2EA0492}"/>
    <cellStyle name="Įprastas 3 2 2 2 3 2 2 3" xfId="698" xr:uid="{D43AB084-A5D1-4249-AEF6-F892657F367F}"/>
    <cellStyle name="Įprastas 3 2 2 2 3 2 2 3 2" xfId="1978" xr:uid="{E71E28B5-4C81-42F2-AC33-261802F5F8DE}"/>
    <cellStyle name="Įprastas 3 2 2 2 3 2 2 3 2 2" xfId="4539" xr:uid="{C031F967-0C64-462F-AC9B-85520D8FE46E}"/>
    <cellStyle name="Įprastas 3 2 2 2 3 2 2 3 3" xfId="3259" xr:uid="{D6076884-3152-458C-934B-34F2366F7465}"/>
    <cellStyle name="Įprastas 3 2 2 2 3 2 2 4" xfId="1438" xr:uid="{21CAD7F3-40A8-43F2-81AB-AB5FF6A31CC1}"/>
    <cellStyle name="Įprastas 3 2 2 2 3 2 2 4 2" xfId="3999" xr:uid="{DEB12C8F-F35E-41A4-B5B8-988D3275FFD4}"/>
    <cellStyle name="Įprastas 3 2 2 2 3 2 2 5" xfId="2719" xr:uid="{70DDE42C-7EF6-44FC-8933-258F6D12566D}"/>
    <cellStyle name="Įprastas 3 2 2 2 3 2 3" xfId="237" xr:uid="{0697318C-F8D7-4EAB-A983-4EBE8FB6D281}"/>
    <cellStyle name="Įprastas 3 2 2 2 3 2 3 2" xfId="356" xr:uid="{9A1CA1D7-B2FB-4D27-8954-30840C46115C}"/>
    <cellStyle name="Įprastas 3 2 2 2 3 2 3 2 2" xfId="701" xr:uid="{B5B89C2D-6DEC-45EB-9FD1-119BEA506CBD}"/>
    <cellStyle name="Įprastas 3 2 2 2 3 2 3 2 2 2" xfId="1981" xr:uid="{0D77BC55-AFD8-4CCE-877D-08450F89A5CC}"/>
    <cellStyle name="Įprastas 3 2 2 2 3 2 3 2 2 2 2" xfId="4542" xr:uid="{619496BF-E15F-4E9B-A7CD-807871220B08}"/>
    <cellStyle name="Įprastas 3 2 2 2 3 2 3 2 2 3" xfId="3262" xr:uid="{FD354705-6804-4EF5-8893-F3A6607BF941}"/>
    <cellStyle name="Įprastas 3 2 2 2 3 2 3 2 3" xfId="1637" xr:uid="{BC75FCDD-02A4-4216-A681-AE81F787E040}"/>
    <cellStyle name="Įprastas 3 2 2 2 3 2 3 2 3 2" xfId="4198" xr:uid="{DD5B7F24-E70F-4257-88E8-EF37D8EA9F64}"/>
    <cellStyle name="Įprastas 3 2 2 2 3 2 3 2 4" xfId="2918" xr:uid="{2E9EF27F-81C6-4184-ACA6-D82B05C774A1}"/>
    <cellStyle name="Įprastas 3 2 2 2 3 2 3 3" xfId="700" xr:uid="{4FA69BC5-15D8-4303-9EC6-64AB2C6B9A95}"/>
    <cellStyle name="Įprastas 3 2 2 2 3 2 3 3 2" xfId="1980" xr:uid="{355BF814-4892-4F42-9BFD-03872952746E}"/>
    <cellStyle name="Įprastas 3 2 2 2 3 2 3 3 2 2" xfId="4541" xr:uid="{8ABE8ABA-EEF0-4D19-A285-A68529665DAD}"/>
    <cellStyle name="Įprastas 3 2 2 2 3 2 3 3 3" xfId="3261" xr:uid="{66E3D931-6466-4A8A-B74C-2EB042292793}"/>
    <cellStyle name="Įprastas 3 2 2 2 3 2 3 4" xfId="1518" xr:uid="{B1E4E6CF-A7DF-4F24-8FF8-E802D824E228}"/>
    <cellStyle name="Įprastas 3 2 2 2 3 2 3 4 2" xfId="4079" xr:uid="{AB5B3DAF-F14A-4D17-9946-2E6AD464EB6F}"/>
    <cellStyle name="Įprastas 3 2 2 2 3 2 3 5" xfId="2799" xr:uid="{0CC030FD-4676-46B6-A1DE-261875BC6CA7}"/>
    <cellStyle name="Įprastas 3 2 2 2 3 2 4" xfId="317" xr:uid="{2018F7F3-5C03-4E77-8BF7-B192A80CE338}"/>
    <cellStyle name="Įprastas 3 2 2 2 3 2 4 2" xfId="357" xr:uid="{7C388E74-074E-4114-8EFE-81BAB3EA1611}"/>
    <cellStyle name="Įprastas 3 2 2 2 3 2 4 2 2" xfId="703" xr:uid="{D77ABC6E-6429-4A81-B51D-573B729134EB}"/>
    <cellStyle name="Įprastas 3 2 2 2 3 2 4 2 2 2" xfId="1983" xr:uid="{DDC9681A-E976-45FC-8080-7C1A167E52B4}"/>
    <cellStyle name="Įprastas 3 2 2 2 3 2 4 2 2 2 2" xfId="4544" xr:uid="{0B51A80A-E970-4C6D-961B-DA599581388C}"/>
    <cellStyle name="Įprastas 3 2 2 2 3 2 4 2 2 3" xfId="3264" xr:uid="{706ADCC8-F058-4B96-863D-DE1750A11B68}"/>
    <cellStyle name="Įprastas 3 2 2 2 3 2 4 2 3" xfId="1638" xr:uid="{82F2D6C7-13AB-43FE-AB53-6BE2920FEDA7}"/>
    <cellStyle name="Įprastas 3 2 2 2 3 2 4 2 3 2" xfId="4199" xr:uid="{513B6371-53EB-4F62-9B5B-FC6DC772EA27}"/>
    <cellStyle name="Įprastas 3 2 2 2 3 2 4 2 4" xfId="2919" xr:uid="{3E077FC7-E8FD-45F2-8757-A6A7715545A3}"/>
    <cellStyle name="Įprastas 3 2 2 2 3 2 4 3" xfId="702" xr:uid="{3DFB2480-A798-4B68-8876-DE350DEF7B55}"/>
    <cellStyle name="Įprastas 3 2 2 2 3 2 4 3 2" xfId="1982" xr:uid="{7BAC134D-EE14-434D-A3F2-8FB5126EC069}"/>
    <cellStyle name="Įprastas 3 2 2 2 3 2 4 3 2 2" xfId="4543" xr:uid="{E8EF276E-3B94-435D-A9B6-E68F887A5623}"/>
    <cellStyle name="Įprastas 3 2 2 2 3 2 4 3 3" xfId="3263" xr:uid="{E5E944A1-BA39-4E7B-BA8E-581E25F9F5FF}"/>
    <cellStyle name="Įprastas 3 2 2 2 3 2 4 4" xfId="1598" xr:uid="{A671578F-B216-4E1B-AC0E-D037FDFB7C80}"/>
    <cellStyle name="Įprastas 3 2 2 2 3 2 4 4 2" xfId="4159" xr:uid="{751FF868-C480-4120-9D7A-D23E79E79626}"/>
    <cellStyle name="Įprastas 3 2 2 2 3 2 4 5" xfId="2879" xr:uid="{845E3210-3D01-4E38-AA07-CECB3E7951F2}"/>
    <cellStyle name="Įprastas 3 2 2 2 3 2 5" xfId="354" xr:uid="{C5FC1783-C9FB-4E08-AB49-6CB10C4638A8}"/>
    <cellStyle name="Įprastas 3 2 2 2 3 2 5 2" xfId="704" xr:uid="{7797C288-36E9-4B05-8BD6-BC905E324FBA}"/>
    <cellStyle name="Įprastas 3 2 2 2 3 2 5 2 2" xfId="1984" xr:uid="{D9E77C08-9BD5-4DA3-AD9F-E420256897E6}"/>
    <cellStyle name="Įprastas 3 2 2 2 3 2 5 2 2 2" xfId="4545" xr:uid="{32135632-E257-4BC3-B4A8-778798FCA598}"/>
    <cellStyle name="Įprastas 3 2 2 2 3 2 5 2 3" xfId="3265" xr:uid="{AC239356-BF4A-46D5-BA12-D0CC347365B2}"/>
    <cellStyle name="Įprastas 3 2 2 2 3 2 5 3" xfId="1635" xr:uid="{A1D709AB-34C2-4E15-A7E3-9C4F3E65A078}"/>
    <cellStyle name="Įprastas 3 2 2 2 3 2 5 3 2" xfId="4196" xr:uid="{51C4AA6F-A142-4C75-A7E0-200018754BBB}"/>
    <cellStyle name="Įprastas 3 2 2 2 3 2 5 4" xfId="2916" xr:uid="{F2A0D210-F804-4128-BA46-BD7424081108}"/>
    <cellStyle name="Įprastas 3 2 2 2 3 2 6" xfId="697" xr:uid="{7A1E673D-DA11-4CE7-8E9B-7F51B6AD0010}"/>
    <cellStyle name="Įprastas 3 2 2 2 3 2 6 2" xfId="1977" xr:uid="{884E6FE4-4E48-42E0-878B-57C32F192AA3}"/>
    <cellStyle name="Įprastas 3 2 2 2 3 2 6 2 2" xfId="4538" xr:uid="{570FE76A-E985-42CE-83BB-4229972ACEBB}"/>
    <cellStyle name="Įprastas 3 2 2 2 3 2 6 3" xfId="3258" xr:uid="{C4441AE4-6ADA-4D9B-94AF-F95E572E36DC}"/>
    <cellStyle name="Įprastas 3 2 2 2 3 2 7" xfId="1358" xr:uid="{78DA2316-CFD8-49E0-A273-C4E5A4289B30}"/>
    <cellStyle name="Įprastas 3 2 2 2 3 2 7 2" xfId="3919" xr:uid="{39D170AF-EC4B-4574-BD2F-0EE5CFD9B13F}"/>
    <cellStyle name="Įprastas 3 2 2 2 3 2 8" xfId="2639" xr:uid="{67523DCD-C474-4562-8608-3A268CF279AA}"/>
    <cellStyle name="Įprastas 3 2 2 2 3 3" xfId="117" xr:uid="{F039FC85-EE20-4FFC-AE83-2517AF56871F}"/>
    <cellStyle name="Įprastas 3 2 2 2 3 3 2" xfId="358" xr:uid="{FB992137-14C2-416C-9E0F-B64AD450A03D}"/>
    <cellStyle name="Įprastas 3 2 2 2 3 3 2 2" xfId="706" xr:uid="{F47269C6-AF19-4380-80E9-D8D03AE535A7}"/>
    <cellStyle name="Įprastas 3 2 2 2 3 3 2 2 2" xfId="1986" xr:uid="{1A9A1622-F454-4616-9CE4-200565EFEB1F}"/>
    <cellStyle name="Įprastas 3 2 2 2 3 3 2 2 2 2" xfId="4547" xr:uid="{065F8481-399B-4753-9DB2-DCE4AF58A528}"/>
    <cellStyle name="Įprastas 3 2 2 2 3 3 2 2 3" xfId="3267" xr:uid="{332412F0-BFB1-4F49-89B0-9D76147FDECE}"/>
    <cellStyle name="Įprastas 3 2 2 2 3 3 2 3" xfId="1639" xr:uid="{2B1B12BD-56EE-480E-A345-E9927ABADFDB}"/>
    <cellStyle name="Įprastas 3 2 2 2 3 3 2 3 2" xfId="4200" xr:uid="{C0ED7753-A462-42FD-AD2C-DCBC9BAD1893}"/>
    <cellStyle name="Įprastas 3 2 2 2 3 3 2 4" xfId="2920" xr:uid="{7EA6E6E9-2CFA-4520-A193-80C13E897D17}"/>
    <cellStyle name="Įprastas 3 2 2 2 3 3 3" xfId="705" xr:uid="{A1C340A8-ADA9-4DF4-ACBE-990B2F9836C3}"/>
    <cellStyle name="Įprastas 3 2 2 2 3 3 3 2" xfId="1985" xr:uid="{62934CE0-97D9-4CBF-ACB5-4A512FD7B82C}"/>
    <cellStyle name="Įprastas 3 2 2 2 3 3 3 2 2" xfId="4546" xr:uid="{4F93EAD9-C7A8-43F0-81F2-F5E443406BC6}"/>
    <cellStyle name="Įprastas 3 2 2 2 3 3 3 3" xfId="3266" xr:uid="{D1683830-6223-4BA9-AA6D-2AEF91872592}"/>
    <cellStyle name="Įprastas 3 2 2 2 3 3 4" xfId="1398" xr:uid="{8EA87346-CF0C-4884-A801-FBC7898031BA}"/>
    <cellStyle name="Įprastas 3 2 2 2 3 3 4 2" xfId="3959" xr:uid="{B8BE808F-885F-400F-8EB3-5088B33B1773}"/>
    <cellStyle name="Įprastas 3 2 2 2 3 3 5" xfId="2679" xr:uid="{A6A6538A-D18A-4C10-87CE-E3D4674AE00B}"/>
    <cellStyle name="Įprastas 3 2 2 2 3 4" xfId="197" xr:uid="{EF70E47B-7E0D-466A-8126-D12CCF3ADCB3}"/>
    <cellStyle name="Įprastas 3 2 2 2 3 4 2" xfId="359" xr:uid="{8B573EBF-DB99-4329-8B70-5FFC71ED2A83}"/>
    <cellStyle name="Įprastas 3 2 2 2 3 4 2 2" xfId="708" xr:uid="{94740A13-6035-4343-B7B1-7E1AD5D3EA1B}"/>
    <cellStyle name="Įprastas 3 2 2 2 3 4 2 2 2" xfId="1988" xr:uid="{C5F13642-A432-423B-808A-A7674BEABFDA}"/>
    <cellStyle name="Įprastas 3 2 2 2 3 4 2 2 2 2" xfId="4549" xr:uid="{CB3DB476-C4E7-4CA2-AA12-2D6B079EC898}"/>
    <cellStyle name="Įprastas 3 2 2 2 3 4 2 2 3" xfId="3269" xr:uid="{64D13432-9B3F-48DC-88D4-E1738A174638}"/>
    <cellStyle name="Įprastas 3 2 2 2 3 4 2 3" xfId="1640" xr:uid="{9D45CE1D-39D0-4550-B9F0-DCAEDF6AA100}"/>
    <cellStyle name="Įprastas 3 2 2 2 3 4 2 3 2" xfId="4201" xr:uid="{443E1039-9711-4DC1-A726-F6950E0DA437}"/>
    <cellStyle name="Įprastas 3 2 2 2 3 4 2 4" xfId="2921" xr:uid="{C5123919-6F7B-4619-9111-4D809E4F7139}"/>
    <cellStyle name="Įprastas 3 2 2 2 3 4 3" xfId="707" xr:uid="{AC4871FB-D7A5-454A-9663-94C89AE19F3A}"/>
    <cellStyle name="Įprastas 3 2 2 2 3 4 3 2" xfId="1987" xr:uid="{AFF864CF-307B-4C06-B7FE-5959F6B7FCC6}"/>
    <cellStyle name="Įprastas 3 2 2 2 3 4 3 2 2" xfId="4548" xr:uid="{7254D4CF-24C1-4BAB-A574-D7B73C6A8D2A}"/>
    <cellStyle name="Įprastas 3 2 2 2 3 4 3 3" xfId="3268" xr:uid="{1D2142DE-F023-4BE1-94AE-8E2FFF492D53}"/>
    <cellStyle name="Įprastas 3 2 2 2 3 4 4" xfId="1478" xr:uid="{2F91384A-569B-49A8-9A88-19B001353E99}"/>
    <cellStyle name="Įprastas 3 2 2 2 3 4 4 2" xfId="4039" xr:uid="{9A7CBF68-1910-490E-B071-7651D6C02A84}"/>
    <cellStyle name="Įprastas 3 2 2 2 3 4 5" xfId="2759" xr:uid="{18418FF6-81F4-4365-B98C-C9C88B9C1029}"/>
    <cellStyle name="Įprastas 3 2 2 2 3 5" xfId="277" xr:uid="{06601573-3425-457A-9034-1FAAB938DEA6}"/>
    <cellStyle name="Įprastas 3 2 2 2 3 5 2" xfId="360" xr:uid="{FECC4B18-6084-4BEC-B576-D0477018F99F}"/>
    <cellStyle name="Įprastas 3 2 2 2 3 5 2 2" xfId="710" xr:uid="{30B62285-2755-457E-8019-27D0AA7E9623}"/>
    <cellStyle name="Įprastas 3 2 2 2 3 5 2 2 2" xfId="1990" xr:uid="{F440CD6A-8ECB-4EAE-A867-DF88773436F9}"/>
    <cellStyle name="Įprastas 3 2 2 2 3 5 2 2 2 2" xfId="4551" xr:uid="{2B409492-BD62-42D2-9953-F98B7AA239D2}"/>
    <cellStyle name="Įprastas 3 2 2 2 3 5 2 2 3" xfId="3271" xr:uid="{80959102-9869-4AE5-A3CC-5E427DA1E361}"/>
    <cellStyle name="Įprastas 3 2 2 2 3 5 2 3" xfId="1641" xr:uid="{A2E90A10-F5BF-4A76-AC11-ABADAB4A305D}"/>
    <cellStyle name="Įprastas 3 2 2 2 3 5 2 3 2" xfId="4202" xr:uid="{7AFF5E8F-0FA4-4EB3-9985-7577649C056E}"/>
    <cellStyle name="Įprastas 3 2 2 2 3 5 2 4" xfId="2922" xr:uid="{B6340BBF-CEBF-4EE3-A998-8D0870615762}"/>
    <cellStyle name="Įprastas 3 2 2 2 3 5 3" xfId="709" xr:uid="{E936D470-A2A0-4A88-A126-733F0E6D885A}"/>
    <cellStyle name="Įprastas 3 2 2 2 3 5 3 2" xfId="1989" xr:uid="{77B5521C-2769-47D8-B060-1A13501D04B9}"/>
    <cellStyle name="Įprastas 3 2 2 2 3 5 3 2 2" xfId="4550" xr:uid="{AABF5E87-F0DD-44CE-BBB0-0CC78DE313BE}"/>
    <cellStyle name="Įprastas 3 2 2 2 3 5 3 3" xfId="3270" xr:uid="{B225E26D-450E-4C79-AC63-67D2FB092D08}"/>
    <cellStyle name="Įprastas 3 2 2 2 3 5 4" xfId="1558" xr:uid="{63175329-7F76-4650-B04B-4DCC21F4F385}"/>
    <cellStyle name="Įprastas 3 2 2 2 3 5 4 2" xfId="4119" xr:uid="{4A3A84DE-689F-4C09-8FB7-055B7FFE532E}"/>
    <cellStyle name="Įprastas 3 2 2 2 3 5 5" xfId="2839" xr:uid="{EEEFBA38-C765-42C6-90E2-5B45EF9B0A8F}"/>
    <cellStyle name="Įprastas 3 2 2 2 3 6" xfId="353" xr:uid="{18555C69-0FD7-4DC8-8294-98C1E0533391}"/>
    <cellStyle name="Įprastas 3 2 2 2 3 6 2" xfId="711" xr:uid="{22A20F0F-08A1-4551-A2E8-021CED0867F2}"/>
    <cellStyle name="Įprastas 3 2 2 2 3 6 2 2" xfId="1991" xr:uid="{FA3686F1-1A50-4731-AD11-24600558EE4D}"/>
    <cellStyle name="Įprastas 3 2 2 2 3 6 2 2 2" xfId="4552" xr:uid="{5BF8D1B0-2511-4601-BED3-24E7E6CBCF23}"/>
    <cellStyle name="Įprastas 3 2 2 2 3 6 2 3" xfId="3272" xr:uid="{AE456264-C743-498C-BDCC-FD24157FB12E}"/>
    <cellStyle name="Įprastas 3 2 2 2 3 6 3" xfId="1634" xr:uid="{880DCE3A-B255-431E-ACE4-B2F32E9DAF17}"/>
    <cellStyle name="Įprastas 3 2 2 2 3 6 3 2" xfId="4195" xr:uid="{64793709-BAFD-4ED3-9B78-F517D48B2F67}"/>
    <cellStyle name="Įprastas 3 2 2 2 3 6 4" xfId="2915" xr:uid="{F443301E-51F2-4A56-AE39-05896E19977F}"/>
    <cellStyle name="Įprastas 3 2 2 2 3 7" xfId="696" xr:uid="{C17E987C-CA84-4564-98C8-EEBC8213FCB6}"/>
    <cellStyle name="Įprastas 3 2 2 2 3 7 2" xfId="1976" xr:uid="{85CCC7EC-FFB2-459B-B319-6AE53E0B3C15}"/>
    <cellStyle name="Įprastas 3 2 2 2 3 7 2 2" xfId="4537" xr:uid="{C6E49891-3D83-4D70-A006-D27484DA5311}"/>
    <cellStyle name="Įprastas 3 2 2 2 3 7 3" xfId="3257" xr:uid="{68C97D3B-DDB5-4529-8C67-20C0C607B991}"/>
    <cellStyle name="Įprastas 3 2 2 2 3 8" xfId="1318" xr:uid="{F427FBB2-C779-42C9-807B-3C84569829C5}"/>
    <cellStyle name="Įprastas 3 2 2 2 3 8 2" xfId="3879" xr:uid="{64B44F87-E369-4B41-9A54-05592762EDBD}"/>
    <cellStyle name="Įprastas 3 2 2 2 3 9" xfId="2599" xr:uid="{6C7121D8-EBAE-4125-A8B0-925D9605AAD9}"/>
    <cellStyle name="Įprastas 3 2 2 2 4" xfId="57" xr:uid="{1024E1D5-7B51-4BCD-A20D-A6F42A18C9C5}"/>
    <cellStyle name="Įprastas 3 2 2 2 4 2" xfId="137" xr:uid="{3ADB4C48-70CC-4879-ABA4-34EDE1758550}"/>
    <cellStyle name="Įprastas 3 2 2 2 4 2 2" xfId="362" xr:uid="{BA0A674A-9A5F-49AC-B512-852B34458DA1}"/>
    <cellStyle name="Įprastas 3 2 2 2 4 2 2 2" xfId="714" xr:uid="{B3985986-7249-4416-9D50-FC1F38F24BE2}"/>
    <cellStyle name="Įprastas 3 2 2 2 4 2 2 2 2" xfId="1994" xr:uid="{321586E1-EDBD-4E7B-BB1C-AA9FCDBC50C8}"/>
    <cellStyle name="Įprastas 3 2 2 2 4 2 2 2 2 2" xfId="4555" xr:uid="{883DDF08-671F-4E6D-84C5-455FFC4DC6B4}"/>
    <cellStyle name="Įprastas 3 2 2 2 4 2 2 2 3" xfId="3275" xr:uid="{3F776FAC-A30A-4D44-8EE1-2A88DAFEA704}"/>
    <cellStyle name="Įprastas 3 2 2 2 4 2 2 3" xfId="1643" xr:uid="{F7E3F382-DCE7-4326-9D35-16B67FB6F615}"/>
    <cellStyle name="Įprastas 3 2 2 2 4 2 2 3 2" xfId="4204" xr:uid="{28844ECD-B80E-44E1-88DF-B16D1BD3C780}"/>
    <cellStyle name="Įprastas 3 2 2 2 4 2 2 4" xfId="2924" xr:uid="{BCE91A41-9693-4AE0-A272-557EFF42A5D5}"/>
    <cellStyle name="Įprastas 3 2 2 2 4 2 3" xfId="713" xr:uid="{75C86A33-BD8E-4F66-88A4-C4AC0E35E212}"/>
    <cellStyle name="Įprastas 3 2 2 2 4 2 3 2" xfId="1993" xr:uid="{6FE22A8A-2931-40C8-B127-6063164E7CEA}"/>
    <cellStyle name="Įprastas 3 2 2 2 4 2 3 2 2" xfId="4554" xr:uid="{EBE2272E-4B3A-4BCB-B757-A12764D522F2}"/>
    <cellStyle name="Įprastas 3 2 2 2 4 2 3 3" xfId="3274" xr:uid="{41E4DCA3-C353-4DD1-BEC7-B1AC5B80C9E2}"/>
    <cellStyle name="Įprastas 3 2 2 2 4 2 4" xfId="1418" xr:uid="{3AA47365-979A-4AEE-B6DF-75CDD484C967}"/>
    <cellStyle name="Įprastas 3 2 2 2 4 2 4 2" xfId="3979" xr:uid="{316EF240-6DFA-44B3-9C57-77558000D3D8}"/>
    <cellStyle name="Įprastas 3 2 2 2 4 2 5" xfId="2699" xr:uid="{77C090A1-2DD7-4167-8659-8ECFCDE5D164}"/>
    <cellStyle name="Įprastas 3 2 2 2 4 3" xfId="217" xr:uid="{9822612C-1716-4E7B-8FA0-2EC021E0252E}"/>
    <cellStyle name="Įprastas 3 2 2 2 4 3 2" xfId="363" xr:uid="{B085AB7E-DF36-46B1-B59D-35A470E742F7}"/>
    <cellStyle name="Įprastas 3 2 2 2 4 3 2 2" xfId="716" xr:uid="{4D0EBA57-9F50-4E7E-9053-6F72446C9C20}"/>
    <cellStyle name="Įprastas 3 2 2 2 4 3 2 2 2" xfId="1996" xr:uid="{3B03E4E1-2DEE-4C9E-9A32-6C386ABA223F}"/>
    <cellStyle name="Įprastas 3 2 2 2 4 3 2 2 2 2" xfId="4557" xr:uid="{AADA0E96-E8C5-4D0A-BB53-22D7B891ADA7}"/>
    <cellStyle name="Įprastas 3 2 2 2 4 3 2 2 3" xfId="3277" xr:uid="{16BB5DDE-8FDA-4518-B0BF-82CBB118C8EB}"/>
    <cellStyle name="Įprastas 3 2 2 2 4 3 2 3" xfId="1644" xr:uid="{0D098774-C770-43A7-AB0C-A889C68DE51D}"/>
    <cellStyle name="Įprastas 3 2 2 2 4 3 2 3 2" xfId="4205" xr:uid="{206CD7F1-5727-4D50-89F0-D07D882938F1}"/>
    <cellStyle name="Įprastas 3 2 2 2 4 3 2 4" xfId="2925" xr:uid="{AC454E40-F860-4524-8794-D7D64C179E7B}"/>
    <cellStyle name="Įprastas 3 2 2 2 4 3 3" xfId="715" xr:uid="{3F0921ED-E2C1-4FDE-BADE-36ECC587AEAD}"/>
    <cellStyle name="Įprastas 3 2 2 2 4 3 3 2" xfId="1995" xr:uid="{50B2BE87-05D6-471F-B1E1-CFC8EAED6C6B}"/>
    <cellStyle name="Įprastas 3 2 2 2 4 3 3 2 2" xfId="4556" xr:uid="{6185F4B5-628B-48BB-8AA9-9F1104B6D02F}"/>
    <cellStyle name="Įprastas 3 2 2 2 4 3 3 3" xfId="3276" xr:uid="{AC3207D7-08F1-4B9D-8C32-6AAAADFD9076}"/>
    <cellStyle name="Įprastas 3 2 2 2 4 3 4" xfId="1498" xr:uid="{0AE92B13-0BFC-4F73-A932-519DF5F19450}"/>
    <cellStyle name="Įprastas 3 2 2 2 4 3 4 2" xfId="4059" xr:uid="{3E75B11C-ECBA-42D2-BDF9-B5F5026786B7}"/>
    <cellStyle name="Įprastas 3 2 2 2 4 3 5" xfId="2779" xr:uid="{A7AF6539-38BD-4EF1-B34C-DB4DD3CC4F81}"/>
    <cellStyle name="Įprastas 3 2 2 2 4 4" xfId="297" xr:uid="{B9865EA2-C862-44E2-84D6-0067E0B8A8C6}"/>
    <cellStyle name="Įprastas 3 2 2 2 4 4 2" xfId="364" xr:uid="{2C599F08-FFEC-44D9-877B-3D77BE4D0EA8}"/>
    <cellStyle name="Įprastas 3 2 2 2 4 4 2 2" xfId="718" xr:uid="{E02D66BB-5155-4FBE-8B7C-1648AA5ACCD7}"/>
    <cellStyle name="Įprastas 3 2 2 2 4 4 2 2 2" xfId="1998" xr:uid="{59DD2DDA-0016-4A59-BE3E-115F8B0EC23A}"/>
    <cellStyle name="Įprastas 3 2 2 2 4 4 2 2 2 2" xfId="4559" xr:uid="{23ED0479-7F39-4149-BF9D-6FCE907F9A0E}"/>
    <cellStyle name="Įprastas 3 2 2 2 4 4 2 2 3" xfId="3279" xr:uid="{BB076649-1031-4AA0-89C5-78E4BC5A3ED4}"/>
    <cellStyle name="Įprastas 3 2 2 2 4 4 2 3" xfId="1645" xr:uid="{D5A3A788-F8EA-40CD-9066-6B73851ED532}"/>
    <cellStyle name="Įprastas 3 2 2 2 4 4 2 3 2" xfId="4206" xr:uid="{92FB31D9-EAC0-450C-AFC8-C5BCCC66A82A}"/>
    <cellStyle name="Įprastas 3 2 2 2 4 4 2 4" xfId="2926" xr:uid="{E575D5C1-71F8-4634-B76A-03D9490C212D}"/>
    <cellStyle name="Įprastas 3 2 2 2 4 4 3" xfId="717" xr:uid="{C9306125-F474-4B42-B823-A5E8015D21B1}"/>
    <cellStyle name="Įprastas 3 2 2 2 4 4 3 2" xfId="1997" xr:uid="{6A325AB8-6D2D-4233-A375-1C467728E1B6}"/>
    <cellStyle name="Įprastas 3 2 2 2 4 4 3 2 2" xfId="4558" xr:uid="{7156AB46-C095-4FA5-A1B2-B4338E583645}"/>
    <cellStyle name="Įprastas 3 2 2 2 4 4 3 3" xfId="3278" xr:uid="{62A37B38-1913-4C35-B9D2-802F190DCFE9}"/>
    <cellStyle name="Įprastas 3 2 2 2 4 4 4" xfId="1578" xr:uid="{6B9927D9-1387-4BEE-8A31-554135E1F596}"/>
    <cellStyle name="Įprastas 3 2 2 2 4 4 4 2" xfId="4139" xr:uid="{815019DD-F3FC-42A4-B057-BA1077A96A1C}"/>
    <cellStyle name="Įprastas 3 2 2 2 4 4 5" xfId="2859" xr:uid="{08A1304F-7FD9-4F0C-883B-54A3AA167382}"/>
    <cellStyle name="Įprastas 3 2 2 2 4 5" xfId="361" xr:uid="{6F97BD37-ECED-4107-B3E5-7C604B8BF35D}"/>
    <cellStyle name="Įprastas 3 2 2 2 4 5 2" xfId="719" xr:uid="{C83EC522-A499-4AD9-80D4-73753EC81D87}"/>
    <cellStyle name="Įprastas 3 2 2 2 4 5 2 2" xfId="1999" xr:uid="{71B53752-BF65-4505-94B8-8FCA8B266DA6}"/>
    <cellStyle name="Įprastas 3 2 2 2 4 5 2 2 2" xfId="4560" xr:uid="{70941F63-FFB3-49EF-BF38-AA1493907128}"/>
    <cellStyle name="Įprastas 3 2 2 2 4 5 2 3" xfId="3280" xr:uid="{687BCDD4-482E-4B86-A4B3-AAB6C23F5021}"/>
    <cellStyle name="Įprastas 3 2 2 2 4 5 3" xfId="1642" xr:uid="{B699AF5D-EA04-4CFF-AD41-FCD091B604AC}"/>
    <cellStyle name="Įprastas 3 2 2 2 4 5 3 2" xfId="4203" xr:uid="{EFAA9057-C7D5-4B24-9C73-47EF66AB4715}"/>
    <cellStyle name="Įprastas 3 2 2 2 4 5 4" xfId="2923" xr:uid="{367A9F2B-E958-47B8-B481-310B332AD74D}"/>
    <cellStyle name="Įprastas 3 2 2 2 4 6" xfId="712" xr:uid="{DC33C48F-2E2B-4D64-BAF4-A93F108EE24F}"/>
    <cellStyle name="Įprastas 3 2 2 2 4 6 2" xfId="1992" xr:uid="{D029A326-F660-421B-9FF5-5182E465DB0C}"/>
    <cellStyle name="Įprastas 3 2 2 2 4 6 2 2" xfId="4553" xr:uid="{B5FD5B97-7038-4388-8BD3-8282D469973F}"/>
    <cellStyle name="Įprastas 3 2 2 2 4 6 3" xfId="3273" xr:uid="{C154F341-0ED5-4433-9390-A875CCB0962B}"/>
    <cellStyle name="Įprastas 3 2 2 2 4 7" xfId="1338" xr:uid="{410FDAA2-D403-4511-8C19-E23547640472}"/>
    <cellStyle name="Įprastas 3 2 2 2 4 7 2" xfId="3899" xr:uid="{6FF8918B-825A-4A2E-AB54-6E43064E30DC}"/>
    <cellStyle name="Įprastas 3 2 2 2 4 8" xfId="2619" xr:uid="{1690A61A-D07C-4055-92C9-EE3202AC103E}"/>
    <cellStyle name="Įprastas 3 2 2 2 5" xfId="97" xr:uid="{4A458634-BE51-49A7-A0CC-1F0E1B489F82}"/>
    <cellStyle name="Įprastas 3 2 2 2 5 2" xfId="365" xr:uid="{610B3EDF-671C-44D0-9C9C-08A8E55FE2FB}"/>
    <cellStyle name="Įprastas 3 2 2 2 5 2 2" xfId="721" xr:uid="{447BF7F0-C2C9-4813-9C1F-CCAAEC9D39FA}"/>
    <cellStyle name="Įprastas 3 2 2 2 5 2 2 2" xfId="2001" xr:uid="{2867F4CA-B7EA-4FE8-9DEC-1258C8BDBEA0}"/>
    <cellStyle name="Įprastas 3 2 2 2 5 2 2 2 2" xfId="4562" xr:uid="{68926C8F-4451-4223-8D66-5ED419827F95}"/>
    <cellStyle name="Įprastas 3 2 2 2 5 2 2 3" xfId="3282" xr:uid="{E83FE0E7-D6DD-4762-B527-9877BC4AEE01}"/>
    <cellStyle name="Įprastas 3 2 2 2 5 2 3" xfId="1646" xr:uid="{0D27C44E-3BFE-4D66-B82F-7219B515D9FC}"/>
    <cellStyle name="Įprastas 3 2 2 2 5 2 3 2" xfId="4207" xr:uid="{C2D034B6-D91D-4CE8-A3A7-986906328995}"/>
    <cellStyle name="Įprastas 3 2 2 2 5 2 4" xfId="2927" xr:uid="{F302CA27-5206-43CB-85CB-10CB14D7C5F4}"/>
    <cellStyle name="Įprastas 3 2 2 2 5 3" xfId="720" xr:uid="{8DACB9A5-E230-4A56-912C-FB25D042D83E}"/>
    <cellStyle name="Įprastas 3 2 2 2 5 3 2" xfId="2000" xr:uid="{51644416-DF6A-4CB9-996E-892D919D8F2F}"/>
    <cellStyle name="Įprastas 3 2 2 2 5 3 2 2" xfId="4561" xr:uid="{15A2AA50-EF29-4FD7-95A9-5B68338B626E}"/>
    <cellStyle name="Įprastas 3 2 2 2 5 3 3" xfId="3281" xr:uid="{13020F83-5D5C-4712-A2BA-CB93169FF888}"/>
    <cellStyle name="Įprastas 3 2 2 2 5 4" xfId="1378" xr:uid="{D4B1FC69-E342-4D30-B5B6-0439D5C3DBBB}"/>
    <cellStyle name="Įprastas 3 2 2 2 5 4 2" xfId="3939" xr:uid="{CF00C906-3FA8-4F7D-80ED-FAD419E648C2}"/>
    <cellStyle name="Įprastas 3 2 2 2 5 5" xfId="2659" xr:uid="{43AA7B5F-8147-477F-B198-9BC391B5D8FA}"/>
    <cellStyle name="Įprastas 3 2 2 2 6" xfId="177" xr:uid="{1CA6A41A-6BD2-4495-A856-6350E4A93571}"/>
    <cellStyle name="Įprastas 3 2 2 2 6 2" xfId="366" xr:uid="{743CB257-2762-4B85-AA82-C0DB48EE9D09}"/>
    <cellStyle name="Įprastas 3 2 2 2 6 2 2" xfId="723" xr:uid="{F474C1EA-BE11-46FA-BAE6-44ABE2B4C6DE}"/>
    <cellStyle name="Įprastas 3 2 2 2 6 2 2 2" xfId="2003" xr:uid="{9D82E89D-A27A-418D-9788-5600B7ABC483}"/>
    <cellStyle name="Įprastas 3 2 2 2 6 2 2 2 2" xfId="4564" xr:uid="{2C6D354A-6C75-4CB6-9CB2-7F8200B0FC04}"/>
    <cellStyle name="Įprastas 3 2 2 2 6 2 2 3" xfId="3284" xr:uid="{C125DAA6-5DBF-4C39-870E-EBE46AC101E1}"/>
    <cellStyle name="Įprastas 3 2 2 2 6 2 3" xfId="1647" xr:uid="{1C56BAB3-B9B6-4ECD-9882-231C36926922}"/>
    <cellStyle name="Įprastas 3 2 2 2 6 2 3 2" xfId="4208" xr:uid="{D32EBA7A-1931-4B71-BEAF-786BA74E8631}"/>
    <cellStyle name="Įprastas 3 2 2 2 6 2 4" xfId="2928" xr:uid="{298818E5-11D8-4A0B-8219-B51586C10CF6}"/>
    <cellStyle name="Įprastas 3 2 2 2 6 3" xfId="722" xr:uid="{D3CB8B3B-4E20-478B-A14F-91B7ACF6BF7A}"/>
    <cellStyle name="Įprastas 3 2 2 2 6 3 2" xfId="2002" xr:uid="{FE277B76-041E-4C54-AC50-DA5A01A48E0E}"/>
    <cellStyle name="Įprastas 3 2 2 2 6 3 2 2" xfId="4563" xr:uid="{8750C4EE-888B-4E6E-A812-E011D652D97F}"/>
    <cellStyle name="Įprastas 3 2 2 2 6 3 3" xfId="3283" xr:uid="{530A1ED8-A415-4B57-9B28-C536B455EE9B}"/>
    <cellStyle name="Įprastas 3 2 2 2 6 4" xfId="1458" xr:uid="{1C976006-9AEF-4C18-9AE7-A8250F5E34C2}"/>
    <cellStyle name="Įprastas 3 2 2 2 6 4 2" xfId="4019" xr:uid="{4F4E1EC2-60AB-4A46-A9FA-E7425AD21332}"/>
    <cellStyle name="Įprastas 3 2 2 2 6 5" xfId="2739" xr:uid="{E745FAD8-BA6A-4496-8B0C-B9DBDD5EB147}"/>
    <cellStyle name="Įprastas 3 2 2 2 7" xfId="257" xr:uid="{26F701B8-2E3F-4616-833B-A2871BA71D5C}"/>
    <cellStyle name="Įprastas 3 2 2 2 7 2" xfId="367" xr:uid="{649B7B63-2D74-430C-810C-BD1291210598}"/>
    <cellStyle name="Įprastas 3 2 2 2 7 2 2" xfId="725" xr:uid="{2F98DECC-55B0-4C75-BE50-31D6A8B33479}"/>
    <cellStyle name="Įprastas 3 2 2 2 7 2 2 2" xfId="2005" xr:uid="{2A0DA677-34B2-400A-89D0-37201093721D}"/>
    <cellStyle name="Įprastas 3 2 2 2 7 2 2 2 2" xfId="4566" xr:uid="{4746FB2C-99C7-403A-A752-605B8BF09EB5}"/>
    <cellStyle name="Įprastas 3 2 2 2 7 2 2 3" xfId="3286" xr:uid="{1C20A681-EBD5-40CE-B79D-7E6B3054046C}"/>
    <cellStyle name="Įprastas 3 2 2 2 7 2 3" xfId="1648" xr:uid="{DFE9AF40-1BCA-408C-9C71-9C946F8E2CF0}"/>
    <cellStyle name="Įprastas 3 2 2 2 7 2 3 2" xfId="4209" xr:uid="{0D9144DE-D0EC-4887-ACE5-28263D837169}"/>
    <cellStyle name="Įprastas 3 2 2 2 7 2 4" xfId="2929" xr:uid="{255E4E13-D3D6-42AE-948B-B1DAC414A28C}"/>
    <cellStyle name="Įprastas 3 2 2 2 7 3" xfId="724" xr:uid="{42C78A5D-9CCE-40A8-A7AD-7A7A51EF5EB3}"/>
    <cellStyle name="Įprastas 3 2 2 2 7 3 2" xfId="2004" xr:uid="{E858E9D4-0873-4E94-92AD-507856F526A5}"/>
    <cellStyle name="Įprastas 3 2 2 2 7 3 2 2" xfId="4565" xr:uid="{166F8023-3203-4A63-89B1-6EEDC4333B88}"/>
    <cellStyle name="Įprastas 3 2 2 2 7 3 3" xfId="3285" xr:uid="{53158149-B998-4846-8B87-452F5CC27D45}"/>
    <cellStyle name="Įprastas 3 2 2 2 7 4" xfId="1538" xr:uid="{17CD1C35-D1DE-4B75-ACC3-00EB6054BDC3}"/>
    <cellStyle name="Įprastas 3 2 2 2 7 4 2" xfId="4099" xr:uid="{EAC1969E-B8CB-4DB5-B8B1-23CDA54176E9}"/>
    <cellStyle name="Įprastas 3 2 2 2 7 5" xfId="2819" xr:uid="{338C154C-F952-4CB1-B442-280B471711D5}"/>
    <cellStyle name="Įprastas 3 2 2 2 8" xfId="336" xr:uid="{9CFE5740-8FF9-40B9-BF8E-C44B95D10AAC}"/>
    <cellStyle name="Įprastas 3 2 2 2 8 2" xfId="726" xr:uid="{B5047FAE-FAE0-4EE6-BFC4-3A12B9708031}"/>
    <cellStyle name="Įprastas 3 2 2 2 8 2 2" xfId="2006" xr:uid="{EFE2B053-ED53-422B-87D5-7B7BD61CDF4A}"/>
    <cellStyle name="Įprastas 3 2 2 2 8 2 2 2" xfId="4567" xr:uid="{CCA92614-F513-44A5-8114-79F058B77739}"/>
    <cellStyle name="Įprastas 3 2 2 2 8 2 3" xfId="3287" xr:uid="{6A097176-5556-4874-B3FC-B81097B01AAC}"/>
    <cellStyle name="Įprastas 3 2 2 2 8 3" xfId="1617" xr:uid="{02152771-9649-4628-9954-AD85749A55C2}"/>
    <cellStyle name="Įprastas 3 2 2 2 8 3 2" xfId="4178" xr:uid="{5F9D19B8-8DCF-41F3-ADAE-30376E966916}"/>
    <cellStyle name="Įprastas 3 2 2 2 8 4" xfId="2898" xr:uid="{C0200BB7-72FD-40E8-B214-DE2EB191D975}"/>
    <cellStyle name="Įprastas 3 2 2 2 9" xfId="663" xr:uid="{C175DF82-30B2-4CEA-B8CE-CF793942CFF4}"/>
    <cellStyle name="Įprastas 3 2 2 2 9 2" xfId="1943" xr:uid="{7B0862B2-03ED-4661-BEB5-4D25CA6D630A}"/>
    <cellStyle name="Įprastas 3 2 2 2 9 2 2" xfId="4504" xr:uid="{3913A6C1-B636-45A0-B8F0-630BDC2348C6}"/>
    <cellStyle name="Įprastas 3 2 2 2 9 3" xfId="3224" xr:uid="{19A90561-CADC-4151-9B68-DBCCC1FB5BD0}"/>
    <cellStyle name="Įprastas 3 2 2 3" xfId="21" xr:uid="{00000000-0005-0000-0000-00000D000000}"/>
    <cellStyle name="Įprastas 3 2 2 3 10" xfId="2583" xr:uid="{9B21D264-D32E-4BB7-B2F6-22D2F29FAEFB}"/>
    <cellStyle name="Įprastas 3 2 2 3 2" xfId="41" xr:uid="{C3F210E4-9B05-4B05-8C5D-D5B69DB23124}"/>
    <cellStyle name="Įprastas 3 2 2 3 2 2" xfId="81" xr:uid="{056FEE7A-A028-4F58-9AB5-55E64D20F5D2}"/>
    <cellStyle name="Įprastas 3 2 2 3 2 2 2" xfId="161" xr:uid="{3C7BFE19-86C5-4567-85BB-C774F8A46ED6}"/>
    <cellStyle name="Įprastas 3 2 2 3 2 2 2 2" xfId="371" xr:uid="{AED69102-689D-407C-A994-44D0C3093C85}"/>
    <cellStyle name="Įprastas 3 2 2 3 2 2 2 2 2" xfId="731" xr:uid="{08E939B4-148E-476F-A0CD-868422BFC34E}"/>
    <cellStyle name="Įprastas 3 2 2 3 2 2 2 2 2 2" xfId="2011" xr:uid="{FE2AD1E3-3C3C-49CD-B942-4C2325AD4CEA}"/>
    <cellStyle name="Įprastas 3 2 2 3 2 2 2 2 2 2 2" xfId="4572" xr:uid="{5CBBB991-5228-46E8-84E3-B13D9724CED9}"/>
    <cellStyle name="Įprastas 3 2 2 3 2 2 2 2 2 3" xfId="3292" xr:uid="{DAB7971B-7777-4DD3-9AC2-0978319AC0E2}"/>
    <cellStyle name="Įprastas 3 2 2 3 2 2 2 2 3" xfId="1652" xr:uid="{89D32F8B-6469-43DB-803F-9F546E36D7BE}"/>
    <cellStyle name="Įprastas 3 2 2 3 2 2 2 2 3 2" xfId="4213" xr:uid="{86337E45-3AD2-4373-BD0D-67B5E5F463A8}"/>
    <cellStyle name="Įprastas 3 2 2 3 2 2 2 2 4" xfId="2933" xr:uid="{FDBF0A52-9650-4BA2-A988-4DC9E369978C}"/>
    <cellStyle name="Įprastas 3 2 2 3 2 2 2 3" xfId="730" xr:uid="{2A4DE344-318B-4D94-847A-5BE19C576285}"/>
    <cellStyle name="Įprastas 3 2 2 3 2 2 2 3 2" xfId="2010" xr:uid="{C81F6954-CAF1-46E6-857F-91A5D15E6C07}"/>
    <cellStyle name="Įprastas 3 2 2 3 2 2 2 3 2 2" xfId="4571" xr:uid="{E99D7825-BBC0-48D0-BFFB-F00ED848B1D6}"/>
    <cellStyle name="Įprastas 3 2 2 3 2 2 2 3 3" xfId="3291" xr:uid="{CE39076E-9574-4B05-9417-8FC777D0DD49}"/>
    <cellStyle name="Įprastas 3 2 2 3 2 2 2 4" xfId="1442" xr:uid="{196E14A4-43C8-4CD0-A058-9D6AA0CC9B4E}"/>
    <cellStyle name="Įprastas 3 2 2 3 2 2 2 4 2" xfId="4003" xr:uid="{A6D68E5C-CEE4-4053-A36E-FFBF675A3A4A}"/>
    <cellStyle name="Įprastas 3 2 2 3 2 2 2 5" xfId="2723" xr:uid="{31F3884E-AD08-4764-A187-BBF163DE867A}"/>
    <cellStyle name="Įprastas 3 2 2 3 2 2 3" xfId="241" xr:uid="{E210FCB8-2019-434A-8EBA-F65953756DDF}"/>
    <cellStyle name="Įprastas 3 2 2 3 2 2 3 2" xfId="372" xr:uid="{E96AEFA9-080E-4A2E-BAF6-C2875E287935}"/>
    <cellStyle name="Įprastas 3 2 2 3 2 2 3 2 2" xfId="733" xr:uid="{0DCC0987-F1DD-4223-BE44-F2D9B4A5A4FA}"/>
    <cellStyle name="Įprastas 3 2 2 3 2 2 3 2 2 2" xfId="2013" xr:uid="{2A38D59A-5E39-4DD2-BDDA-7569F6CF3DFE}"/>
    <cellStyle name="Įprastas 3 2 2 3 2 2 3 2 2 2 2" xfId="4574" xr:uid="{0A7AB792-2366-4AB1-BB3E-D4847603F674}"/>
    <cellStyle name="Įprastas 3 2 2 3 2 2 3 2 2 3" xfId="3294" xr:uid="{74D99D1B-2173-4A7D-A57E-14E2FF88FB33}"/>
    <cellStyle name="Įprastas 3 2 2 3 2 2 3 2 3" xfId="1653" xr:uid="{94781DD5-F745-48D0-B849-085255B2D6A6}"/>
    <cellStyle name="Įprastas 3 2 2 3 2 2 3 2 3 2" xfId="4214" xr:uid="{97EDF01F-6505-4069-BC9A-6E2E0CBA2ABD}"/>
    <cellStyle name="Įprastas 3 2 2 3 2 2 3 2 4" xfId="2934" xr:uid="{08C52313-FCFB-4256-9164-D7BF6295455F}"/>
    <cellStyle name="Įprastas 3 2 2 3 2 2 3 3" xfId="732" xr:uid="{D21C669E-59EC-4989-B8ED-90A99B8D0660}"/>
    <cellStyle name="Įprastas 3 2 2 3 2 2 3 3 2" xfId="2012" xr:uid="{C26F3707-847D-433D-A001-60C31996FC6E}"/>
    <cellStyle name="Įprastas 3 2 2 3 2 2 3 3 2 2" xfId="4573" xr:uid="{585343E5-FD0C-41EB-A977-987A8276BC63}"/>
    <cellStyle name="Įprastas 3 2 2 3 2 2 3 3 3" xfId="3293" xr:uid="{08A2F7A8-2575-4E8E-85FF-241F6577A669}"/>
    <cellStyle name="Įprastas 3 2 2 3 2 2 3 4" xfId="1522" xr:uid="{E7A78895-D904-4C23-B119-63E9831EB9B1}"/>
    <cellStyle name="Įprastas 3 2 2 3 2 2 3 4 2" xfId="4083" xr:uid="{268CBC12-D28C-483B-BED3-C9E06F538A9B}"/>
    <cellStyle name="Įprastas 3 2 2 3 2 2 3 5" xfId="2803" xr:uid="{85C0A1B3-3CFE-415F-B1F8-5D605ED6549F}"/>
    <cellStyle name="Įprastas 3 2 2 3 2 2 4" xfId="321" xr:uid="{614A44E3-0BC8-4FD0-BF67-230FFB50ED7C}"/>
    <cellStyle name="Įprastas 3 2 2 3 2 2 4 2" xfId="373" xr:uid="{E84955A7-FF57-479C-A0F5-664198FD11D2}"/>
    <cellStyle name="Įprastas 3 2 2 3 2 2 4 2 2" xfId="735" xr:uid="{8AE25D35-5D72-4C23-82BD-BF056F8C1C01}"/>
    <cellStyle name="Įprastas 3 2 2 3 2 2 4 2 2 2" xfId="2015" xr:uid="{E971649A-157F-4A8B-80FB-A1E4A0BA7DFB}"/>
    <cellStyle name="Įprastas 3 2 2 3 2 2 4 2 2 2 2" xfId="4576" xr:uid="{EB6A61AF-0F93-42F5-AF24-BCD98B70D40A}"/>
    <cellStyle name="Įprastas 3 2 2 3 2 2 4 2 2 3" xfId="3296" xr:uid="{1AB27BF6-1A7F-4156-935B-94B7C5EFC8EB}"/>
    <cellStyle name="Įprastas 3 2 2 3 2 2 4 2 3" xfId="1654" xr:uid="{816158A5-C562-44C1-94BE-F01A9BE125DF}"/>
    <cellStyle name="Įprastas 3 2 2 3 2 2 4 2 3 2" xfId="4215" xr:uid="{29F5E3E1-123E-4362-9DF0-CED244564F71}"/>
    <cellStyle name="Įprastas 3 2 2 3 2 2 4 2 4" xfId="2935" xr:uid="{FCE1353C-C386-4E74-ABD9-34D678D7B359}"/>
    <cellStyle name="Įprastas 3 2 2 3 2 2 4 3" xfId="734" xr:uid="{CB38DA17-8AFD-4D5D-BF73-C0D3334D9D04}"/>
    <cellStyle name="Įprastas 3 2 2 3 2 2 4 3 2" xfId="2014" xr:uid="{41C819D6-E896-442C-991A-7B4B411AF279}"/>
    <cellStyle name="Įprastas 3 2 2 3 2 2 4 3 2 2" xfId="4575" xr:uid="{B3A4BDB4-F3A3-4C4A-BF4D-46F400FFC307}"/>
    <cellStyle name="Įprastas 3 2 2 3 2 2 4 3 3" xfId="3295" xr:uid="{2032B93C-A2DE-4316-A9D2-51F77ACA1C28}"/>
    <cellStyle name="Įprastas 3 2 2 3 2 2 4 4" xfId="1602" xr:uid="{7451513A-89F9-4333-9D03-293D2B3FDB43}"/>
    <cellStyle name="Įprastas 3 2 2 3 2 2 4 4 2" xfId="4163" xr:uid="{0EF6375D-3046-47FD-A6C5-37B64827B4B9}"/>
    <cellStyle name="Įprastas 3 2 2 3 2 2 4 5" xfId="2883" xr:uid="{46689110-69AA-4ADA-801A-EA684FFE4815}"/>
    <cellStyle name="Įprastas 3 2 2 3 2 2 5" xfId="370" xr:uid="{5924E27C-B608-4654-88C6-11622F4D8143}"/>
    <cellStyle name="Įprastas 3 2 2 3 2 2 5 2" xfId="736" xr:uid="{560B84A7-7FF6-4DA5-A018-5CEB9A6D0F6B}"/>
    <cellStyle name="Įprastas 3 2 2 3 2 2 5 2 2" xfId="2016" xr:uid="{F82A5C77-749E-4BDA-906C-3F802F4B5486}"/>
    <cellStyle name="Įprastas 3 2 2 3 2 2 5 2 2 2" xfId="4577" xr:uid="{9240FEC2-20A2-4003-91C4-8186D22E873C}"/>
    <cellStyle name="Įprastas 3 2 2 3 2 2 5 2 3" xfId="3297" xr:uid="{04D1B6FB-B429-443D-A804-912566413856}"/>
    <cellStyle name="Įprastas 3 2 2 3 2 2 5 3" xfId="1651" xr:uid="{D53EF622-3B0E-4A55-BC86-5DC6469B3769}"/>
    <cellStyle name="Įprastas 3 2 2 3 2 2 5 3 2" xfId="4212" xr:uid="{78AE6B87-3D14-438B-9334-5755FEBDAA36}"/>
    <cellStyle name="Įprastas 3 2 2 3 2 2 5 4" xfId="2932" xr:uid="{AA40440F-15B9-4E01-B711-7002274ED4AE}"/>
    <cellStyle name="Įprastas 3 2 2 3 2 2 6" xfId="729" xr:uid="{541C2697-3F87-4B16-A0EA-1A04401D8DAB}"/>
    <cellStyle name="Įprastas 3 2 2 3 2 2 6 2" xfId="2009" xr:uid="{4FC769DA-2313-48E3-8E84-02FDD7B44481}"/>
    <cellStyle name="Įprastas 3 2 2 3 2 2 6 2 2" xfId="4570" xr:uid="{4D1CC06B-0175-43C5-BFB7-22A6A5A1E63F}"/>
    <cellStyle name="Įprastas 3 2 2 3 2 2 6 3" xfId="3290" xr:uid="{3A765842-2FAE-443F-8AA3-6DC9FDE9608C}"/>
    <cellStyle name="Įprastas 3 2 2 3 2 2 7" xfId="1362" xr:uid="{73F6F0CD-40BE-41E0-988E-D80B1C76850F}"/>
    <cellStyle name="Įprastas 3 2 2 3 2 2 7 2" xfId="3923" xr:uid="{3FFFA8E6-0F5D-4179-9F5D-410A7A051933}"/>
    <cellStyle name="Įprastas 3 2 2 3 2 2 8" xfId="2643" xr:uid="{B4E26692-36E6-42BC-9144-F1D3BD16157F}"/>
    <cellStyle name="Įprastas 3 2 2 3 2 3" xfId="121" xr:uid="{BD68B1BF-26C8-4BD3-96B4-541DAA5556EE}"/>
    <cellStyle name="Įprastas 3 2 2 3 2 3 2" xfId="374" xr:uid="{8B6C9790-73CB-4725-AE1A-DDCC4AEF95AF}"/>
    <cellStyle name="Įprastas 3 2 2 3 2 3 2 2" xfId="738" xr:uid="{D747FDE8-20FC-4C79-92B6-DD59B2A495DC}"/>
    <cellStyle name="Įprastas 3 2 2 3 2 3 2 2 2" xfId="2018" xr:uid="{868E0D87-86EA-4742-BBF8-2AFBAFF34156}"/>
    <cellStyle name="Įprastas 3 2 2 3 2 3 2 2 2 2" xfId="4579" xr:uid="{CE22C4A5-983A-44B1-A74E-43DC16E4B98B}"/>
    <cellStyle name="Įprastas 3 2 2 3 2 3 2 2 3" xfId="3299" xr:uid="{8A93671C-9C81-4BF5-9B98-0C355AC47110}"/>
    <cellStyle name="Įprastas 3 2 2 3 2 3 2 3" xfId="1655" xr:uid="{0933E193-9C14-4F84-BA46-82631AD02415}"/>
    <cellStyle name="Įprastas 3 2 2 3 2 3 2 3 2" xfId="4216" xr:uid="{7ADC41CA-96F1-4162-94A3-53DD4BF3B389}"/>
    <cellStyle name="Įprastas 3 2 2 3 2 3 2 4" xfId="2936" xr:uid="{8A14C33B-98A7-4B87-9431-3F22CF9648BD}"/>
    <cellStyle name="Įprastas 3 2 2 3 2 3 3" xfId="737" xr:uid="{A1A1AE8E-F91C-48AD-A219-534EAD86AC06}"/>
    <cellStyle name="Įprastas 3 2 2 3 2 3 3 2" xfId="2017" xr:uid="{8A27758F-1B06-453A-A766-A672690EFCE3}"/>
    <cellStyle name="Įprastas 3 2 2 3 2 3 3 2 2" xfId="4578" xr:uid="{64F4D1C5-4453-41AA-B294-BB39EB49AD83}"/>
    <cellStyle name="Įprastas 3 2 2 3 2 3 3 3" xfId="3298" xr:uid="{FBF49858-D3A5-4529-9653-78EE746FDCB6}"/>
    <cellStyle name="Įprastas 3 2 2 3 2 3 4" xfId="1402" xr:uid="{2F22485C-B347-4C16-9725-157EB9AA613E}"/>
    <cellStyle name="Įprastas 3 2 2 3 2 3 4 2" xfId="3963" xr:uid="{487ED7B3-A2E0-479B-A908-584D8EA20A6B}"/>
    <cellStyle name="Įprastas 3 2 2 3 2 3 5" xfId="2683" xr:uid="{0B8BC0F2-3D3F-4FE3-A972-8D19DBE18EEF}"/>
    <cellStyle name="Įprastas 3 2 2 3 2 4" xfId="201" xr:uid="{04E29DAC-DC60-438D-9FDE-71F46F4E834A}"/>
    <cellStyle name="Įprastas 3 2 2 3 2 4 2" xfId="375" xr:uid="{747F21BA-51B0-4D5A-876C-1B0E4148B466}"/>
    <cellStyle name="Įprastas 3 2 2 3 2 4 2 2" xfId="740" xr:uid="{776BCE51-8A04-45E3-B4B1-21FFA91AD3DD}"/>
    <cellStyle name="Įprastas 3 2 2 3 2 4 2 2 2" xfId="2020" xr:uid="{FD72F7BA-3CC2-4A67-8615-711555EACDA6}"/>
    <cellStyle name="Įprastas 3 2 2 3 2 4 2 2 2 2" xfId="4581" xr:uid="{9489B89A-2E0C-49E1-A379-C9DFA1822A86}"/>
    <cellStyle name="Įprastas 3 2 2 3 2 4 2 2 3" xfId="3301" xr:uid="{75D576AC-38F6-477F-9755-C5B1BD5DCE56}"/>
    <cellStyle name="Įprastas 3 2 2 3 2 4 2 3" xfId="1656" xr:uid="{90980496-0FAB-4D91-A4C4-8E32AEA05D6A}"/>
    <cellStyle name="Įprastas 3 2 2 3 2 4 2 3 2" xfId="4217" xr:uid="{0C8E707C-6570-4B3C-9A5D-B100EF281372}"/>
    <cellStyle name="Įprastas 3 2 2 3 2 4 2 4" xfId="2937" xr:uid="{7C7C8135-01AD-47FA-9925-64E0957416BA}"/>
    <cellStyle name="Įprastas 3 2 2 3 2 4 3" xfId="739" xr:uid="{115A333F-0B32-4964-89E0-239A47B4B173}"/>
    <cellStyle name="Įprastas 3 2 2 3 2 4 3 2" xfId="2019" xr:uid="{71DDF85F-AB49-4C88-8988-AAF2519E10DF}"/>
    <cellStyle name="Įprastas 3 2 2 3 2 4 3 2 2" xfId="4580" xr:uid="{031B741B-BC62-47E6-93E7-742953583741}"/>
    <cellStyle name="Įprastas 3 2 2 3 2 4 3 3" xfId="3300" xr:uid="{641FCC8B-FBDA-4E8C-89A5-DFE6195A9592}"/>
    <cellStyle name="Įprastas 3 2 2 3 2 4 4" xfId="1482" xr:uid="{993677D5-AF05-4472-8E92-B7C9C5DD7CB3}"/>
    <cellStyle name="Įprastas 3 2 2 3 2 4 4 2" xfId="4043" xr:uid="{858C8CA2-170D-4219-8B37-B78631E6EBB7}"/>
    <cellStyle name="Įprastas 3 2 2 3 2 4 5" xfId="2763" xr:uid="{1EEF2A0B-6690-4B6A-A754-C8D3EC6A1D62}"/>
    <cellStyle name="Įprastas 3 2 2 3 2 5" xfId="281" xr:uid="{FE0D0ADB-E38B-47A7-B542-5083FD683EF9}"/>
    <cellStyle name="Įprastas 3 2 2 3 2 5 2" xfId="376" xr:uid="{96A2B4C4-BCB7-4B79-B1A6-54264EC05674}"/>
    <cellStyle name="Įprastas 3 2 2 3 2 5 2 2" xfId="742" xr:uid="{16759E35-ED55-4A06-A838-A7C8909CE72D}"/>
    <cellStyle name="Įprastas 3 2 2 3 2 5 2 2 2" xfId="2022" xr:uid="{7F042038-C2A7-468C-8538-4DBB57C78AFA}"/>
    <cellStyle name="Įprastas 3 2 2 3 2 5 2 2 2 2" xfId="4583" xr:uid="{4C430A12-BC25-4003-9377-EA933AECE1AF}"/>
    <cellStyle name="Įprastas 3 2 2 3 2 5 2 2 3" xfId="3303" xr:uid="{DA280F0F-EC1D-4213-9A85-8E399BAB2E69}"/>
    <cellStyle name="Įprastas 3 2 2 3 2 5 2 3" xfId="1657" xr:uid="{6DB6162D-BA28-4F74-A17C-B0529875661A}"/>
    <cellStyle name="Įprastas 3 2 2 3 2 5 2 3 2" xfId="4218" xr:uid="{66A9E063-F666-4D60-B8D0-095A864DE2E4}"/>
    <cellStyle name="Įprastas 3 2 2 3 2 5 2 4" xfId="2938" xr:uid="{A6C4D9EB-0337-4A70-9692-2ADC72F78A4A}"/>
    <cellStyle name="Įprastas 3 2 2 3 2 5 3" xfId="741" xr:uid="{2E07423E-8F12-4BA7-B807-3F39833FFEDB}"/>
    <cellStyle name="Įprastas 3 2 2 3 2 5 3 2" xfId="2021" xr:uid="{46F48B36-C0E5-4D78-A508-4DA7032B51E7}"/>
    <cellStyle name="Įprastas 3 2 2 3 2 5 3 2 2" xfId="4582" xr:uid="{7CAF85DE-AAFF-43BB-A106-62384E79CE65}"/>
    <cellStyle name="Įprastas 3 2 2 3 2 5 3 3" xfId="3302" xr:uid="{7F438D1C-0132-4DCA-9DE6-A01EEA22343F}"/>
    <cellStyle name="Įprastas 3 2 2 3 2 5 4" xfId="1562" xr:uid="{C603BB5D-AFDA-4BDB-AD2E-2E391FA148C2}"/>
    <cellStyle name="Įprastas 3 2 2 3 2 5 4 2" xfId="4123" xr:uid="{9A8A9AC4-4685-4A5C-B380-45CD9A20E194}"/>
    <cellStyle name="Įprastas 3 2 2 3 2 5 5" xfId="2843" xr:uid="{8162867D-FFD2-4C74-BD5A-E3DBEC9C1B8C}"/>
    <cellStyle name="Įprastas 3 2 2 3 2 6" xfId="369" xr:uid="{69459FD4-CFA1-46A1-B727-DC9AB8CBFE69}"/>
    <cellStyle name="Įprastas 3 2 2 3 2 6 2" xfId="743" xr:uid="{169CA0E8-2731-4AF0-BBF5-ED1BD65B1E4E}"/>
    <cellStyle name="Įprastas 3 2 2 3 2 6 2 2" xfId="2023" xr:uid="{9F2EBB71-47E1-4978-9BAB-2226E9406D27}"/>
    <cellStyle name="Įprastas 3 2 2 3 2 6 2 2 2" xfId="4584" xr:uid="{EE25A410-685C-4836-9B2E-3CED1A89A209}"/>
    <cellStyle name="Įprastas 3 2 2 3 2 6 2 3" xfId="3304" xr:uid="{66D645FA-ACD8-462D-A0F2-77A31EA8D6AC}"/>
    <cellStyle name="Įprastas 3 2 2 3 2 6 3" xfId="1650" xr:uid="{CE508EF8-39AA-4944-A81E-4F92B467D960}"/>
    <cellStyle name="Įprastas 3 2 2 3 2 6 3 2" xfId="4211" xr:uid="{CDF2A3D9-3B44-4BDF-88C4-1C815CB5AA20}"/>
    <cellStyle name="Įprastas 3 2 2 3 2 6 4" xfId="2931" xr:uid="{3ADD0194-3A99-4A9F-BDC7-6E393CEA28AF}"/>
    <cellStyle name="Įprastas 3 2 2 3 2 7" xfId="728" xr:uid="{17713863-845A-492D-97AE-99B2731C5D74}"/>
    <cellStyle name="Įprastas 3 2 2 3 2 7 2" xfId="2008" xr:uid="{8A7DD65F-4C1A-4408-81BF-4B918C2713B4}"/>
    <cellStyle name="Įprastas 3 2 2 3 2 7 2 2" xfId="4569" xr:uid="{B7AFCDBF-62DE-4D75-BB77-B69BE1163B04}"/>
    <cellStyle name="Įprastas 3 2 2 3 2 7 3" xfId="3289" xr:uid="{630E72CA-7FAC-453B-AA97-3BD21C68A6B2}"/>
    <cellStyle name="Įprastas 3 2 2 3 2 8" xfId="1322" xr:uid="{6C7E4873-9513-4B42-804E-3D5BFDE1B885}"/>
    <cellStyle name="Įprastas 3 2 2 3 2 8 2" xfId="3883" xr:uid="{6D4481C4-F513-44FB-94F8-F2664978DE7E}"/>
    <cellStyle name="Įprastas 3 2 2 3 2 9" xfId="2603" xr:uid="{C357C3CA-A0C5-4836-AA1E-BD7333B7D443}"/>
    <cellStyle name="Įprastas 3 2 2 3 3" xfId="61" xr:uid="{36B62264-92B0-4AC7-99AF-C09A4650F56A}"/>
    <cellStyle name="Įprastas 3 2 2 3 3 2" xfId="141" xr:uid="{D2EDE135-C29B-470C-856C-2A95CA9E2BD8}"/>
    <cellStyle name="Įprastas 3 2 2 3 3 2 2" xfId="378" xr:uid="{983D273F-445B-4DCE-BBEC-8DDEEADFF5B6}"/>
    <cellStyle name="Įprastas 3 2 2 3 3 2 2 2" xfId="746" xr:uid="{F9851611-BA98-42BC-872A-EA17B51B0DF1}"/>
    <cellStyle name="Įprastas 3 2 2 3 3 2 2 2 2" xfId="2026" xr:uid="{4269F2EF-93B2-4FE7-AF6B-D69270DA80E0}"/>
    <cellStyle name="Įprastas 3 2 2 3 3 2 2 2 2 2" xfId="4587" xr:uid="{4025207F-8C5A-4FFC-A3A3-01FFAACE47AD}"/>
    <cellStyle name="Įprastas 3 2 2 3 3 2 2 2 3" xfId="3307" xr:uid="{DDC50285-AFDF-49CD-8001-2CC12AA813AC}"/>
    <cellStyle name="Įprastas 3 2 2 3 3 2 2 3" xfId="1659" xr:uid="{9647EB58-5702-4D5B-9A96-21C4705DF8A4}"/>
    <cellStyle name="Įprastas 3 2 2 3 3 2 2 3 2" xfId="4220" xr:uid="{1F865FFE-265C-4DCE-9B7A-EC6CB686E4E3}"/>
    <cellStyle name="Įprastas 3 2 2 3 3 2 2 4" xfId="2940" xr:uid="{CD41E413-B860-4DEA-B9F3-69AD1A7F3C5C}"/>
    <cellStyle name="Įprastas 3 2 2 3 3 2 3" xfId="745" xr:uid="{ED7EF145-DCC0-4094-909D-C3844A898064}"/>
    <cellStyle name="Įprastas 3 2 2 3 3 2 3 2" xfId="2025" xr:uid="{D754C6C8-BE2E-4890-8DDE-2F74161D535D}"/>
    <cellStyle name="Įprastas 3 2 2 3 3 2 3 2 2" xfId="4586" xr:uid="{4DD5ED9C-3EE3-4725-B6D9-61C8CE07FB58}"/>
    <cellStyle name="Įprastas 3 2 2 3 3 2 3 3" xfId="3306" xr:uid="{1674EB6E-35CA-467D-8749-40054797E728}"/>
    <cellStyle name="Įprastas 3 2 2 3 3 2 4" xfId="1422" xr:uid="{FCBBE314-5119-497B-B320-A10ADED05537}"/>
    <cellStyle name="Įprastas 3 2 2 3 3 2 4 2" xfId="3983" xr:uid="{A85308FD-37E0-45C3-9F52-8EE5ABFBE2C1}"/>
    <cellStyle name="Įprastas 3 2 2 3 3 2 5" xfId="2703" xr:uid="{DCD37411-F7CF-4BB0-959D-2179BA5C7846}"/>
    <cellStyle name="Įprastas 3 2 2 3 3 3" xfId="221" xr:uid="{C84447F2-8681-4354-9A77-1824978FDD2B}"/>
    <cellStyle name="Įprastas 3 2 2 3 3 3 2" xfId="379" xr:uid="{131772F4-EE21-4CE9-8E19-79BA56C92615}"/>
    <cellStyle name="Įprastas 3 2 2 3 3 3 2 2" xfId="748" xr:uid="{4768544F-3AE0-43A1-92AA-605D018B857E}"/>
    <cellStyle name="Įprastas 3 2 2 3 3 3 2 2 2" xfId="2028" xr:uid="{BCC7A540-CB4A-4F44-BD4F-4BFA7A5D43C2}"/>
    <cellStyle name="Įprastas 3 2 2 3 3 3 2 2 2 2" xfId="4589" xr:uid="{40A85FD4-93C2-4439-9EA0-107AC4B4C62B}"/>
    <cellStyle name="Įprastas 3 2 2 3 3 3 2 2 3" xfId="3309" xr:uid="{1C22571D-A65C-4A92-B80B-AE8D3231E787}"/>
    <cellStyle name="Įprastas 3 2 2 3 3 3 2 3" xfId="1660" xr:uid="{BF1FF357-1FB2-435A-ADAA-81FE8023FE7D}"/>
    <cellStyle name="Įprastas 3 2 2 3 3 3 2 3 2" xfId="4221" xr:uid="{5EDCF62E-6B41-4EE6-B2EF-F544A7E3A2C8}"/>
    <cellStyle name="Įprastas 3 2 2 3 3 3 2 4" xfId="2941" xr:uid="{E70C94E1-9B27-47FC-956F-6816560F368F}"/>
    <cellStyle name="Įprastas 3 2 2 3 3 3 3" xfId="747" xr:uid="{061589EE-7643-4E3C-BD85-5ED8D48425E8}"/>
    <cellStyle name="Įprastas 3 2 2 3 3 3 3 2" xfId="2027" xr:uid="{64340C25-C2AE-4274-9C9F-869AB658E8D1}"/>
    <cellStyle name="Įprastas 3 2 2 3 3 3 3 2 2" xfId="4588" xr:uid="{E7AE5108-8BA2-4478-A028-80A61B987355}"/>
    <cellStyle name="Įprastas 3 2 2 3 3 3 3 3" xfId="3308" xr:uid="{BA5E4929-B2E4-4162-8DEA-2451EED1E670}"/>
    <cellStyle name="Įprastas 3 2 2 3 3 3 4" xfId="1502" xr:uid="{856525E4-0884-4C8D-8ACB-5216DC13B83E}"/>
    <cellStyle name="Įprastas 3 2 2 3 3 3 4 2" xfId="4063" xr:uid="{A3C1F72C-26A9-4770-AFFC-B3648EA88581}"/>
    <cellStyle name="Įprastas 3 2 2 3 3 3 5" xfId="2783" xr:uid="{0C18963A-4614-43D2-96F7-ACE197AD56AD}"/>
    <cellStyle name="Įprastas 3 2 2 3 3 4" xfId="301" xr:uid="{67879FE5-19B8-4BE6-90EB-7E9215B618E6}"/>
    <cellStyle name="Įprastas 3 2 2 3 3 4 2" xfId="380" xr:uid="{3A49C7F8-0D21-490B-9161-9D7F6FE2551E}"/>
    <cellStyle name="Įprastas 3 2 2 3 3 4 2 2" xfId="750" xr:uid="{03BC2227-447D-46AC-94EF-B3D066247538}"/>
    <cellStyle name="Įprastas 3 2 2 3 3 4 2 2 2" xfId="2030" xr:uid="{F4BDAFDD-027F-4D5E-B344-81A83D36C558}"/>
    <cellStyle name="Įprastas 3 2 2 3 3 4 2 2 2 2" xfId="4591" xr:uid="{8AD819B1-2EA7-4DB7-ACCD-5ACA2759B3A3}"/>
    <cellStyle name="Įprastas 3 2 2 3 3 4 2 2 3" xfId="3311" xr:uid="{C285C97E-0D19-40E3-B842-651DDA298DDD}"/>
    <cellStyle name="Įprastas 3 2 2 3 3 4 2 3" xfId="1661" xr:uid="{41328CDA-42C9-464F-9080-C438AB8EADD5}"/>
    <cellStyle name="Įprastas 3 2 2 3 3 4 2 3 2" xfId="4222" xr:uid="{8D5845D9-4681-43D0-8F27-C6400D5B3368}"/>
    <cellStyle name="Įprastas 3 2 2 3 3 4 2 4" xfId="2942" xr:uid="{E1B47286-856C-460D-9609-BCA3BD9BCFEC}"/>
    <cellStyle name="Įprastas 3 2 2 3 3 4 3" xfId="749" xr:uid="{57A73504-9C7C-4538-8DD5-62D70E5A7DEA}"/>
    <cellStyle name="Įprastas 3 2 2 3 3 4 3 2" xfId="2029" xr:uid="{FCB4ECF1-D5F7-476B-864A-25D54BB88D1D}"/>
    <cellStyle name="Įprastas 3 2 2 3 3 4 3 2 2" xfId="4590" xr:uid="{A21FD287-428C-42A7-A13D-A0776377CE28}"/>
    <cellStyle name="Įprastas 3 2 2 3 3 4 3 3" xfId="3310" xr:uid="{130B7F6E-770E-4DC5-8715-C4500B1932A4}"/>
    <cellStyle name="Įprastas 3 2 2 3 3 4 4" xfId="1582" xr:uid="{34D0DCAF-B9CC-40B3-8F5E-2F68D0623CA8}"/>
    <cellStyle name="Įprastas 3 2 2 3 3 4 4 2" xfId="4143" xr:uid="{A1A24888-0EE3-49E7-B080-EE7E46AFAF6A}"/>
    <cellStyle name="Įprastas 3 2 2 3 3 4 5" xfId="2863" xr:uid="{B1AE60A7-6C81-47A8-916A-B4FAAD0C44B5}"/>
    <cellStyle name="Įprastas 3 2 2 3 3 5" xfId="377" xr:uid="{A85DD76D-789D-47B0-9F79-17EEEC7B45F0}"/>
    <cellStyle name="Įprastas 3 2 2 3 3 5 2" xfId="751" xr:uid="{6FC529B7-8A57-470D-B949-CF5B50BFA0D6}"/>
    <cellStyle name="Įprastas 3 2 2 3 3 5 2 2" xfId="2031" xr:uid="{3ED52E43-B657-4D5B-B226-3220FE02261B}"/>
    <cellStyle name="Įprastas 3 2 2 3 3 5 2 2 2" xfId="4592" xr:uid="{93D990A7-545A-4837-8541-D011945019F1}"/>
    <cellStyle name="Įprastas 3 2 2 3 3 5 2 3" xfId="3312" xr:uid="{6D3198B3-EE00-4906-B4BA-4E8F4D323AC4}"/>
    <cellStyle name="Įprastas 3 2 2 3 3 5 3" xfId="1658" xr:uid="{8761925E-26E7-422A-A28F-7C0DC60C5FCE}"/>
    <cellStyle name="Įprastas 3 2 2 3 3 5 3 2" xfId="4219" xr:uid="{29F90A08-3D3E-488B-B0F3-8B1B2C28B766}"/>
    <cellStyle name="Įprastas 3 2 2 3 3 5 4" xfId="2939" xr:uid="{1558F28D-F79D-4F8F-B15B-765190E2FD89}"/>
    <cellStyle name="Įprastas 3 2 2 3 3 6" xfId="744" xr:uid="{316A1A1A-A14B-4AC5-8AC9-ED4FEF417082}"/>
    <cellStyle name="Įprastas 3 2 2 3 3 6 2" xfId="2024" xr:uid="{C220FE97-BBEB-4B01-8790-6A4FDAA91559}"/>
    <cellStyle name="Įprastas 3 2 2 3 3 6 2 2" xfId="4585" xr:uid="{463D5C8E-ED2F-4675-A35E-A362429E8B12}"/>
    <cellStyle name="Įprastas 3 2 2 3 3 6 3" xfId="3305" xr:uid="{E2D966D4-292D-4CEA-83C4-1B68DA99DC87}"/>
    <cellStyle name="Įprastas 3 2 2 3 3 7" xfId="1342" xr:uid="{B15BDFD9-804B-4EB6-A60F-1B4F7CAA7076}"/>
    <cellStyle name="Įprastas 3 2 2 3 3 7 2" xfId="3903" xr:uid="{40ADAADE-221E-4462-B4A1-BC777EC5E965}"/>
    <cellStyle name="Įprastas 3 2 2 3 3 8" xfId="2623" xr:uid="{F948D358-4F83-4314-86AE-AA66ABB78DFB}"/>
    <cellStyle name="Įprastas 3 2 2 3 4" xfId="101" xr:uid="{419B8BCC-7CFD-40E7-9CEE-FFF5F25D819A}"/>
    <cellStyle name="Įprastas 3 2 2 3 4 2" xfId="381" xr:uid="{A7B39366-910F-4830-AA4F-63FB555CF010}"/>
    <cellStyle name="Įprastas 3 2 2 3 4 2 2" xfId="753" xr:uid="{DA94787F-27AA-4745-BBB6-B8BB9AD1FBF6}"/>
    <cellStyle name="Įprastas 3 2 2 3 4 2 2 2" xfId="2033" xr:uid="{EF180B82-631E-4E68-AB83-B4760649FCD9}"/>
    <cellStyle name="Įprastas 3 2 2 3 4 2 2 2 2" xfId="4594" xr:uid="{CAD82F9B-37C6-4492-90A4-7BDA0C1A1E12}"/>
    <cellStyle name="Įprastas 3 2 2 3 4 2 2 3" xfId="3314" xr:uid="{D8D3C2CE-966C-4D45-A8C9-F2A81BFC587B}"/>
    <cellStyle name="Įprastas 3 2 2 3 4 2 3" xfId="1662" xr:uid="{0F8A9370-1E43-43DF-AAFC-66B277396C8B}"/>
    <cellStyle name="Įprastas 3 2 2 3 4 2 3 2" xfId="4223" xr:uid="{51CAE2FF-661D-4417-862C-D351AAA37D1F}"/>
    <cellStyle name="Įprastas 3 2 2 3 4 2 4" xfId="2943" xr:uid="{4B7962AA-4228-4D23-94DF-CBEEADBC36AF}"/>
    <cellStyle name="Įprastas 3 2 2 3 4 3" xfId="752" xr:uid="{55A8420F-395E-4D1C-B553-71A9F21442C9}"/>
    <cellStyle name="Įprastas 3 2 2 3 4 3 2" xfId="2032" xr:uid="{79F77F05-B40E-4BCD-9793-05E7F51062E0}"/>
    <cellStyle name="Įprastas 3 2 2 3 4 3 2 2" xfId="4593" xr:uid="{049C8E31-02C6-487E-AAB7-FE0A3F2F48EB}"/>
    <cellStyle name="Įprastas 3 2 2 3 4 3 3" xfId="3313" xr:uid="{7BEFA0EB-F851-4EA3-B444-E05BF466A95F}"/>
    <cellStyle name="Įprastas 3 2 2 3 4 4" xfId="1382" xr:uid="{8FBCDBAC-B5D7-4945-B22C-187F8C6123F3}"/>
    <cellStyle name="Įprastas 3 2 2 3 4 4 2" xfId="3943" xr:uid="{57F4F898-64DD-417D-9D08-DE6EBEB4D464}"/>
    <cellStyle name="Įprastas 3 2 2 3 4 5" xfId="2663" xr:uid="{25F240FE-B0F3-44E7-ADCC-E69A562D064D}"/>
    <cellStyle name="Įprastas 3 2 2 3 5" xfId="181" xr:uid="{D10A68EC-49BE-4079-A250-56DFE341F360}"/>
    <cellStyle name="Įprastas 3 2 2 3 5 2" xfId="382" xr:uid="{7B33E400-54EF-4062-82FE-530CF3925E75}"/>
    <cellStyle name="Įprastas 3 2 2 3 5 2 2" xfId="755" xr:uid="{5BF5CBD2-132A-498F-A59E-96202F893FB0}"/>
    <cellStyle name="Įprastas 3 2 2 3 5 2 2 2" xfId="2035" xr:uid="{B7571D47-A2EA-4DA4-A10B-E8F987A63F53}"/>
    <cellStyle name="Įprastas 3 2 2 3 5 2 2 2 2" xfId="4596" xr:uid="{EF4AA861-4611-46BB-A5C1-523358BBD143}"/>
    <cellStyle name="Įprastas 3 2 2 3 5 2 2 3" xfId="3316" xr:uid="{5E5F6E21-4F7E-4F2C-8619-FBB2A8278211}"/>
    <cellStyle name="Įprastas 3 2 2 3 5 2 3" xfId="1663" xr:uid="{885E022E-5AC7-4071-B78A-69F26F645958}"/>
    <cellStyle name="Įprastas 3 2 2 3 5 2 3 2" xfId="4224" xr:uid="{8BC3E54D-712E-41CF-89CE-065F04480345}"/>
    <cellStyle name="Įprastas 3 2 2 3 5 2 4" xfId="2944" xr:uid="{59894EEF-87D2-489B-B448-192700D65B73}"/>
    <cellStyle name="Įprastas 3 2 2 3 5 3" xfId="754" xr:uid="{6655B1AC-C0C0-4022-BA12-F59CF6226C99}"/>
    <cellStyle name="Įprastas 3 2 2 3 5 3 2" xfId="2034" xr:uid="{0D3F2982-C3FA-4B3E-931C-D805A4240571}"/>
    <cellStyle name="Įprastas 3 2 2 3 5 3 2 2" xfId="4595" xr:uid="{3D949E5F-40F6-4778-8576-26EFCDFAED8C}"/>
    <cellStyle name="Įprastas 3 2 2 3 5 3 3" xfId="3315" xr:uid="{230033AF-23C2-4EF7-95CA-860C413C4729}"/>
    <cellStyle name="Įprastas 3 2 2 3 5 4" xfId="1462" xr:uid="{3A7609FC-6A96-452D-9BFA-D15E760B418B}"/>
    <cellStyle name="Įprastas 3 2 2 3 5 4 2" xfId="4023" xr:uid="{851FF328-5AC5-40FA-AA71-20FC357617D4}"/>
    <cellStyle name="Įprastas 3 2 2 3 5 5" xfId="2743" xr:uid="{65593EAC-463F-4C0C-983B-6BB98E25FB31}"/>
    <cellStyle name="Įprastas 3 2 2 3 6" xfId="261" xr:uid="{144B6617-D72B-4280-9EFB-98BEFB1C5379}"/>
    <cellStyle name="Įprastas 3 2 2 3 6 2" xfId="383" xr:uid="{D1D776CA-0918-4B83-BF72-2FA2A09A8328}"/>
    <cellStyle name="Įprastas 3 2 2 3 6 2 2" xfId="757" xr:uid="{0A46CBBB-4FA2-4766-AD1B-16504CF83AC1}"/>
    <cellStyle name="Įprastas 3 2 2 3 6 2 2 2" xfId="2037" xr:uid="{3821F81E-F123-4061-8E8D-745CC4838384}"/>
    <cellStyle name="Įprastas 3 2 2 3 6 2 2 2 2" xfId="4598" xr:uid="{AA9814DB-C4D5-4ECD-9950-63DD5CA11E3A}"/>
    <cellStyle name="Įprastas 3 2 2 3 6 2 2 3" xfId="3318" xr:uid="{3472AD01-1D63-43CC-81EA-8ADDD1C89482}"/>
    <cellStyle name="Įprastas 3 2 2 3 6 2 3" xfId="1664" xr:uid="{561AFCB9-D1EB-4F56-96BE-09951B2DE130}"/>
    <cellStyle name="Įprastas 3 2 2 3 6 2 3 2" xfId="4225" xr:uid="{31CD84B1-12D8-4CC4-9EEE-8DA7006FEDF7}"/>
    <cellStyle name="Įprastas 3 2 2 3 6 2 4" xfId="2945" xr:uid="{13D95691-DADC-4CB9-8347-A0C659F09E29}"/>
    <cellStyle name="Įprastas 3 2 2 3 6 3" xfId="756" xr:uid="{AD443CBE-D962-4D29-81D7-5E5EE6910C9A}"/>
    <cellStyle name="Įprastas 3 2 2 3 6 3 2" xfId="2036" xr:uid="{C6B87590-295C-4B3A-A21A-97315F6017BC}"/>
    <cellStyle name="Įprastas 3 2 2 3 6 3 2 2" xfId="4597" xr:uid="{E3D9D753-ECDA-4E78-8B71-2D85F2D0E5C5}"/>
    <cellStyle name="Įprastas 3 2 2 3 6 3 3" xfId="3317" xr:uid="{A3E82324-F606-4897-AAA8-B95448EDEB9D}"/>
    <cellStyle name="Įprastas 3 2 2 3 6 4" xfId="1542" xr:uid="{113E5B76-1BD3-40CC-BE3A-F86DF3774AC2}"/>
    <cellStyle name="Įprastas 3 2 2 3 6 4 2" xfId="4103" xr:uid="{58C185AC-782E-4E5D-B7A5-80E8B4FA6571}"/>
    <cellStyle name="Įprastas 3 2 2 3 6 5" xfId="2823" xr:uid="{F149B55B-A8B7-494D-9ABD-C7E55DC8999C}"/>
    <cellStyle name="Įprastas 3 2 2 3 7" xfId="368" xr:uid="{D0DE1F53-EFD7-4364-8D39-EEEB98EB2B10}"/>
    <cellStyle name="Įprastas 3 2 2 3 7 2" xfId="758" xr:uid="{5079E440-64A8-4616-ACAC-85E0ABD05348}"/>
    <cellStyle name="Įprastas 3 2 2 3 7 2 2" xfId="2038" xr:uid="{C33F7DCF-D97E-4F55-85ED-96869B7B46AE}"/>
    <cellStyle name="Įprastas 3 2 2 3 7 2 2 2" xfId="4599" xr:uid="{4F94BEBA-4C2E-4514-98E5-B0E40F6D8B49}"/>
    <cellStyle name="Įprastas 3 2 2 3 7 2 3" xfId="3319" xr:uid="{966C9F44-CF72-4C3B-BDF2-CB43ACABE288}"/>
    <cellStyle name="Įprastas 3 2 2 3 7 3" xfId="1649" xr:uid="{ACF5DB24-DD08-4279-A2B5-28DCD7A8755F}"/>
    <cellStyle name="Įprastas 3 2 2 3 7 3 2" xfId="4210" xr:uid="{BC59A1FC-E7DE-45B6-8576-780728C10AD0}"/>
    <cellStyle name="Įprastas 3 2 2 3 7 4" xfId="2930" xr:uid="{D5BE755D-3B2B-4C5B-B735-B87B0B493C4C}"/>
    <cellStyle name="Įprastas 3 2 2 3 8" xfId="727" xr:uid="{2E1E9C98-2DB9-4B50-B923-3D2720381499}"/>
    <cellStyle name="Įprastas 3 2 2 3 8 2" xfId="2007" xr:uid="{BDF7C3B0-AE59-4588-B8BB-649DC88049C2}"/>
    <cellStyle name="Įprastas 3 2 2 3 8 2 2" xfId="4568" xr:uid="{C1A3982B-882C-42A7-A0F9-8F4220A8FEF4}"/>
    <cellStyle name="Įprastas 3 2 2 3 8 3" xfId="3288" xr:uid="{D2E87256-DF29-4391-85F8-373968A2C268}"/>
    <cellStyle name="Įprastas 3 2 2 3 9" xfId="1302" xr:uid="{6A088FF8-771F-4F39-A547-ED5BBD83ABB5}"/>
    <cellStyle name="Įprastas 3 2 2 3 9 2" xfId="3863" xr:uid="{EEA22A7A-D1DF-4344-9255-B497E398CF51}"/>
    <cellStyle name="Įprastas 3 2 2 4" xfId="29" xr:uid="{00000000-0005-0000-0000-00000E000000}"/>
    <cellStyle name="Įprastas 3 2 2 4 10" xfId="2591" xr:uid="{D2D5571F-43D2-4B69-814B-F730DFB59C5B}"/>
    <cellStyle name="Įprastas 3 2 2 4 2" xfId="49" xr:uid="{AC9A5921-3403-4AB4-8A61-0E32216FE1C2}"/>
    <cellStyle name="Įprastas 3 2 2 4 2 2" xfId="89" xr:uid="{C2688597-26F4-415B-9D90-EDFB85B35CB4}"/>
    <cellStyle name="Įprastas 3 2 2 4 2 2 2" xfId="169" xr:uid="{EAFE4333-6B07-4C10-9AC5-E52C215FF859}"/>
    <cellStyle name="Įprastas 3 2 2 4 2 2 2 2" xfId="387" xr:uid="{E55FDE6C-B174-4241-91D6-FB6440636AA0}"/>
    <cellStyle name="Įprastas 3 2 2 4 2 2 2 2 2" xfId="763" xr:uid="{82426ED2-F61C-423B-AE89-12F8A8FC3A6C}"/>
    <cellStyle name="Įprastas 3 2 2 4 2 2 2 2 2 2" xfId="2043" xr:uid="{1EA4C124-29AB-4C3A-AD55-C1EA04FC09B4}"/>
    <cellStyle name="Įprastas 3 2 2 4 2 2 2 2 2 2 2" xfId="4604" xr:uid="{D5ABA5DE-296C-42F9-9282-3B405F7B4DF9}"/>
    <cellStyle name="Įprastas 3 2 2 4 2 2 2 2 2 3" xfId="3324" xr:uid="{68AAE55D-7E7B-4255-BEF8-6F596851FE72}"/>
    <cellStyle name="Įprastas 3 2 2 4 2 2 2 2 3" xfId="1668" xr:uid="{75EB81A0-45B5-4AB7-91E1-DD2AB140B5B3}"/>
    <cellStyle name="Įprastas 3 2 2 4 2 2 2 2 3 2" xfId="4229" xr:uid="{4B567017-0A9E-40F6-8E22-8CC74B4191F5}"/>
    <cellStyle name="Įprastas 3 2 2 4 2 2 2 2 4" xfId="2949" xr:uid="{528B8A3F-EAF2-4F7D-A6BE-FB312EB11A3A}"/>
    <cellStyle name="Įprastas 3 2 2 4 2 2 2 3" xfId="762" xr:uid="{C65F7390-EDCA-4219-9C95-7B211B6F47E9}"/>
    <cellStyle name="Įprastas 3 2 2 4 2 2 2 3 2" xfId="2042" xr:uid="{E6F1DB2F-ECFA-4868-8434-DD2E1B63CA2E}"/>
    <cellStyle name="Įprastas 3 2 2 4 2 2 2 3 2 2" xfId="4603" xr:uid="{FF57F2FF-17FD-4412-83F5-B1A07E5A76A3}"/>
    <cellStyle name="Įprastas 3 2 2 4 2 2 2 3 3" xfId="3323" xr:uid="{B3A19AFE-6023-4B50-8D6D-8D72407351E7}"/>
    <cellStyle name="Įprastas 3 2 2 4 2 2 2 4" xfId="1450" xr:uid="{6E0DBDE2-3321-4956-AAD6-37BA574CD9B9}"/>
    <cellStyle name="Įprastas 3 2 2 4 2 2 2 4 2" xfId="4011" xr:uid="{18E3CE0C-655C-44A3-9C39-202D4C41C540}"/>
    <cellStyle name="Įprastas 3 2 2 4 2 2 2 5" xfId="2731" xr:uid="{47951D54-07E1-4E6C-8AF4-CA4F3C828882}"/>
    <cellStyle name="Įprastas 3 2 2 4 2 2 3" xfId="249" xr:uid="{68BD08CF-633C-461D-8FC6-F552119D2195}"/>
    <cellStyle name="Įprastas 3 2 2 4 2 2 3 2" xfId="388" xr:uid="{8DEE1556-FF52-434C-83C6-543A679A8D07}"/>
    <cellStyle name="Įprastas 3 2 2 4 2 2 3 2 2" xfId="765" xr:uid="{1E4CE35B-6CFD-4B50-95A2-F3B43AF5C6C3}"/>
    <cellStyle name="Įprastas 3 2 2 4 2 2 3 2 2 2" xfId="2045" xr:uid="{57520BB0-29A8-4D50-97B4-84FA5C9020B1}"/>
    <cellStyle name="Įprastas 3 2 2 4 2 2 3 2 2 2 2" xfId="4606" xr:uid="{6C267AD3-F68A-4159-8F57-D86C472CFB19}"/>
    <cellStyle name="Įprastas 3 2 2 4 2 2 3 2 2 3" xfId="3326" xr:uid="{6E707C5E-BE60-47C5-968C-253607C2A012}"/>
    <cellStyle name="Įprastas 3 2 2 4 2 2 3 2 3" xfId="1669" xr:uid="{95BE5619-B0C5-42F4-91F4-DE1754945660}"/>
    <cellStyle name="Įprastas 3 2 2 4 2 2 3 2 3 2" xfId="4230" xr:uid="{8E4EA885-3C69-4646-8AAF-47403CCF2BCF}"/>
    <cellStyle name="Įprastas 3 2 2 4 2 2 3 2 4" xfId="2950" xr:uid="{588570D0-8247-4D94-ADAF-7EDB9144D3BA}"/>
    <cellStyle name="Įprastas 3 2 2 4 2 2 3 3" xfId="764" xr:uid="{2B330481-5867-4A25-95FD-03FCD76024E1}"/>
    <cellStyle name="Įprastas 3 2 2 4 2 2 3 3 2" xfId="2044" xr:uid="{2B11E79B-225A-419C-A2ED-36FE52EC8419}"/>
    <cellStyle name="Įprastas 3 2 2 4 2 2 3 3 2 2" xfId="4605" xr:uid="{C54F552C-D64F-4211-90E7-5B25DD5B38E0}"/>
    <cellStyle name="Įprastas 3 2 2 4 2 2 3 3 3" xfId="3325" xr:uid="{B105BBF1-FE84-410D-BF6F-60CEA5BE0B2D}"/>
    <cellStyle name="Įprastas 3 2 2 4 2 2 3 4" xfId="1530" xr:uid="{92F6FB9F-A374-42B6-86D5-22683C8B3E3A}"/>
    <cellStyle name="Įprastas 3 2 2 4 2 2 3 4 2" xfId="4091" xr:uid="{2BEFE142-BF79-4BD9-B615-D58158239454}"/>
    <cellStyle name="Įprastas 3 2 2 4 2 2 3 5" xfId="2811" xr:uid="{9D9986D6-58DD-408B-886C-53FE773AFFC6}"/>
    <cellStyle name="Įprastas 3 2 2 4 2 2 4" xfId="329" xr:uid="{FC08FB55-BD4D-47B3-8FA1-A7DD5796546D}"/>
    <cellStyle name="Įprastas 3 2 2 4 2 2 4 2" xfId="389" xr:uid="{5CD0A95E-5F0A-4651-B2E8-0C8E5794296B}"/>
    <cellStyle name="Įprastas 3 2 2 4 2 2 4 2 2" xfId="767" xr:uid="{CE1A270E-2CAD-40C3-AE9E-51F4CF336F20}"/>
    <cellStyle name="Įprastas 3 2 2 4 2 2 4 2 2 2" xfId="2047" xr:uid="{74DFD74C-F228-467D-A164-A76BAB22DE34}"/>
    <cellStyle name="Įprastas 3 2 2 4 2 2 4 2 2 2 2" xfId="4608" xr:uid="{E525CAA3-4707-4CFD-9450-B2763FD7CB5A}"/>
    <cellStyle name="Įprastas 3 2 2 4 2 2 4 2 2 3" xfId="3328" xr:uid="{E891B25A-9AF2-4295-8E14-560213DCD57D}"/>
    <cellStyle name="Įprastas 3 2 2 4 2 2 4 2 3" xfId="1670" xr:uid="{804B4BB4-C45C-401E-863C-5C8AD28F5C88}"/>
    <cellStyle name="Įprastas 3 2 2 4 2 2 4 2 3 2" xfId="4231" xr:uid="{BC5C3F11-C2D7-4E4C-A0B3-F4A98F86A9C3}"/>
    <cellStyle name="Įprastas 3 2 2 4 2 2 4 2 4" xfId="2951" xr:uid="{7D3F5110-2754-46F3-A6F2-9C0CB679ED2C}"/>
    <cellStyle name="Įprastas 3 2 2 4 2 2 4 3" xfId="766" xr:uid="{86140035-B67A-4898-BADD-DE8CE2455157}"/>
    <cellStyle name="Įprastas 3 2 2 4 2 2 4 3 2" xfId="2046" xr:uid="{D330B9BB-0DA1-4CAB-B557-4B1E2CD6790B}"/>
    <cellStyle name="Įprastas 3 2 2 4 2 2 4 3 2 2" xfId="4607" xr:uid="{CFADFA06-70C1-4A39-A469-8A612A18197E}"/>
    <cellStyle name="Įprastas 3 2 2 4 2 2 4 3 3" xfId="3327" xr:uid="{6E9C51E0-FB50-4DC5-A853-193C5BA85DD6}"/>
    <cellStyle name="Įprastas 3 2 2 4 2 2 4 4" xfId="1610" xr:uid="{B71EE312-8A28-4A31-8FEA-F97F3D3D512C}"/>
    <cellStyle name="Įprastas 3 2 2 4 2 2 4 4 2" xfId="4171" xr:uid="{CD067E05-929C-423F-BEE0-0B1F4105F3AB}"/>
    <cellStyle name="Įprastas 3 2 2 4 2 2 4 5" xfId="2891" xr:uid="{FB495E98-0153-46B1-9627-B394B7A72E88}"/>
    <cellStyle name="Įprastas 3 2 2 4 2 2 5" xfId="386" xr:uid="{5F08E5AD-A705-4665-8850-94A3E523B580}"/>
    <cellStyle name="Įprastas 3 2 2 4 2 2 5 2" xfId="768" xr:uid="{4D7366C4-5E75-402C-B267-0269942D7B69}"/>
    <cellStyle name="Įprastas 3 2 2 4 2 2 5 2 2" xfId="2048" xr:uid="{44C32BB4-0FD9-4D7B-BA3E-C5AC2711A76D}"/>
    <cellStyle name="Įprastas 3 2 2 4 2 2 5 2 2 2" xfId="4609" xr:uid="{28420AEB-72DC-4001-9F08-38A6857C5DC7}"/>
    <cellStyle name="Įprastas 3 2 2 4 2 2 5 2 3" xfId="3329" xr:uid="{FCFE8B1C-6F61-4740-90DA-AD8D007BDD6F}"/>
    <cellStyle name="Įprastas 3 2 2 4 2 2 5 3" xfId="1667" xr:uid="{F2D71431-ADFF-432E-904D-38CEB2176280}"/>
    <cellStyle name="Įprastas 3 2 2 4 2 2 5 3 2" xfId="4228" xr:uid="{C334CBF3-00CF-419C-AD03-F1FFA5D93455}"/>
    <cellStyle name="Įprastas 3 2 2 4 2 2 5 4" xfId="2948" xr:uid="{7D41327A-9CE1-42F0-AD59-D7DA67FDE7D3}"/>
    <cellStyle name="Įprastas 3 2 2 4 2 2 6" xfId="761" xr:uid="{346FB311-6D8F-4C58-8EAF-FD5E9BA662EE}"/>
    <cellStyle name="Įprastas 3 2 2 4 2 2 6 2" xfId="2041" xr:uid="{FE9D3040-E5BC-422C-9DBE-88FF9BF44E1E}"/>
    <cellStyle name="Įprastas 3 2 2 4 2 2 6 2 2" xfId="4602" xr:uid="{FC2E99C7-A7C2-4B1E-9E19-07C02B7D5D1F}"/>
    <cellStyle name="Įprastas 3 2 2 4 2 2 6 3" xfId="3322" xr:uid="{D9C155E2-522B-464C-A255-16C3C1DE089B}"/>
    <cellStyle name="Įprastas 3 2 2 4 2 2 7" xfId="1370" xr:uid="{B2B3788A-8474-46A5-ACE5-8B4F93360F5F}"/>
    <cellStyle name="Įprastas 3 2 2 4 2 2 7 2" xfId="3931" xr:uid="{ABACB4C4-F33C-4B54-B683-3E662C5F7956}"/>
    <cellStyle name="Įprastas 3 2 2 4 2 2 8" xfId="2651" xr:uid="{E571BA49-0B9E-41B6-8F16-D0C98747B2B3}"/>
    <cellStyle name="Įprastas 3 2 2 4 2 3" xfId="129" xr:uid="{219DFAA6-60FD-4C32-8B98-6E38357FC4BC}"/>
    <cellStyle name="Įprastas 3 2 2 4 2 3 2" xfId="390" xr:uid="{BF2B2473-19CB-411E-B1E2-3C5A58CC9FDD}"/>
    <cellStyle name="Įprastas 3 2 2 4 2 3 2 2" xfId="770" xr:uid="{CE119107-74F0-41DD-8C3A-9CAB8F744900}"/>
    <cellStyle name="Įprastas 3 2 2 4 2 3 2 2 2" xfId="2050" xr:uid="{585DECB7-05CD-4058-94F2-1D87D3739E5A}"/>
    <cellStyle name="Įprastas 3 2 2 4 2 3 2 2 2 2" xfId="4611" xr:uid="{0EED59E7-5B5A-416D-9CBD-28F1564B3888}"/>
    <cellStyle name="Įprastas 3 2 2 4 2 3 2 2 3" xfId="3331" xr:uid="{CAE0A0EF-9E10-4153-9181-51212B772DE4}"/>
    <cellStyle name="Įprastas 3 2 2 4 2 3 2 3" xfId="1671" xr:uid="{67C6BF28-C7BE-4B6F-ABB8-17E27194F289}"/>
    <cellStyle name="Įprastas 3 2 2 4 2 3 2 3 2" xfId="4232" xr:uid="{E4BBBB55-BF7E-4160-910D-CE236393A8F9}"/>
    <cellStyle name="Įprastas 3 2 2 4 2 3 2 4" xfId="2952" xr:uid="{2C3DF03B-CB77-4FB6-99A0-4B958B0DBFEB}"/>
    <cellStyle name="Įprastas 3 2 2 4 2 3 3" xfId="769" xr:uid="{506A8DFC-286A-4A75-9C76-C9C732EDBF1D}"/>
    <cellStyle name="Įprastas 3 2 2 4 2 3 3 2" xfId="2049" xr:uid="{48D98A36-48FA-4E5C-928C-192651FA528B}"/>
    <cellStyle name="Įprastas 3 2 2 4 2 3 3 2 2" xfId="4610" xr:uid="{444A42EA-FE79-4FCB-AC97-A885A6C15CB6}"/>
    <cellStyle name="Įprastas 3 2 2 4 2 3 3 3" xfId="3330" xr:uid="{FAFF9FC0-920A-4EAD-9393-5006B0BF9A86}"/>
    <cellStyle name="Įprastas 3 2 2 4 2 3 4" xfId="1410" xr:uid="{64D60853-3905-48B0-BFD5-434C9952D116}"/>
    <cellStyle name="Įprastas 3 2 2 4 2 3 4 2" xfId="3971" xr:uid="{700ADC7C-6AE3-420E-9596-F5367AA15F58}"/>
    <cellStyle name="Įprastas 3 2 2 4 2 3 5" xfId="2691" xr:uid="{B35103DE-27D7-44F8-B69C-06EA4A6F0138}"/>
    <cellStyle name="Įprastas 3 2 2 4 2 4" xfId="209" xr:uid="{8E6BD0DC-6F87-4449-A1D3-5FD14DC1B588}"/>
    <cellStyle name="Įprastas 3 2 2 4 2 4 2" xfId="391" xr:uid="{8DE59F34-3D14-48FA-A583-117346C51C95}"/>
    <cellStyle name="Įprastas 3 2 2 4 2 4 2 2" xfId="772" xr:uid="{D7516387-2029-4C84-B08A-437A9AF6DAC7}"/>
    <cellStyle name="Įprastas 3 2 2 4 2 4 2 2 2" xfId="2052" xr:uid="{B3C2AF8F-3D89-493C-8F24-16BA04014987}"/>
    <cellStyle name="Įprastas 3 2 2 4 2 4 2 2 2 2" xfId="4613" xr:uid="{86E36F47-9322-463F-AE88-00911EF06B02}"/>
    <cellStyle name="Įprastas 3 2 2 4 2 4 2 2 3" xfId="3333" xr:uid="{D9328AC3-C35B-4690-BA1A-EA1EB6F0E1AB}"/>
    <cellStyle name="Įprastas 3 2 2 4 2 4 2 3" xfId="1672" xr:uid="{9ECF89F5-91C6-40D3-BC29-69E26594172E}"/>
    <cellStyle name="Įprastas 3 2 2 4 2 4 2 3 2" xfId="4233" xr:uid="{FAEC7B8A-740B-4B70-885B-A64B71721804}"/>
    <cellStyle name="Įprastas 3 2 2 4 2 4 2 4" xfId="2953" xr:uid="{385C5FC3-CDF3-41E7-8D83-F8ED0FE72053}"/>
    <cellStyle name="Įprastas 3 2 2 4 2 4 3" xfId="771" xr:uid="{ED88F9E9-C7F0-4AF9-9891-97C5FAD1FD30}"/>
    <cellStyle name="Įprastas 3 2 2 4 2 4 3 2" xfId="2051" xr:uid="{F637C8F3-3D6A-4B8E-BC25-D10271E4983E}"/>
    <cellStyle name="Įprastas 3 2 2 4 2 4 3 2 2" xfId="4612" xr:uid="{63EC8947-8244-44AF-B16D-704F968458EF}"/>
    <cellStyle name="Įprastas 3 2 2 4 2 4 3 3" xfId="3332" xr:uid="{A1C2F76D-C959-4E56-A42F-460A26928574}"/>
    <cellStyle name="Įprastas 3 2 2 4 2 4 4" xfId="1490" xr:uid="{93AC0349-1D5C-48C6-A51D-76027AE0638E}"/>
    <cellStyle name="Įprastas 3 2 2 4 2 4 4 2" xfId="4051" xr:uid="{87815785-8F15-43D0-B79F-65375ABEF800}"/>
    <cellStyle name="Įprastas 3 2 2 4 2 4 5" xfId="2771" xr:uid="{250C8C0B-FE3C-43F0-B5EA-CBC5CC8FB0F8}"/>
    <cellStyle name="Įprastas 3 2 2 4 2 5" xfId="289" xr:uid="{2A17A9CB-E2BE-48D4-92C0-B0642FF7EAF5}"/>
    <cellStyle name="Įprastas 3 2 2 4 2 5 2" xfId="392" xr:uid="{CAC67BFB-7752-416E-BD4E-22AB49B2DFA7}"/>
    <cellStyle name="Įprastas 3 2 2 4 2 5 2 2" xfId="774" xr:uid="{784924EE-2BB5-4580-9300-8304974E67CE}"/>
    <cellStyle name="Įprastas 3 2 2 4 2 5 2 2 2" xfId="2054" xr:uid="{4378061C-1B79-42B5-B19A-C15E80582299}"/>
    <cellStyle name="Įprastas 3 2 2 4 2 5 2 2 2 2" xfId="4615" xr:uid="{8D795543-7AF5-4D50-BA27-18940DAB480A}"/>
    <cellStyle name="Įprastas 3 2 2 4 2 5 2 2 3" xfId="3335" xr:uid="{E3F6C672-E558-4E01-8A9C-1E371529A4C4}"/>
    <cellStyle name="Įprastas 3 2 2 4 2 5 2 3" xfId="1673" xr:uid="{C42912F4-B548-4CCD-B7CF-E028398E1AC3}"/>
    <cellStyle name="Įprastas 3 2 2 4 2 5 2 3 2" xfId="4234" xr:uid="{ABC208D8-B78D-4E1F-9883-3707E2839122}"/>
    <cellStyle name="Įprastas 3 2 2 4 2 5 2 4" xfId="2954" xr:uid="{1DFA6E4C-CD35-4D68-98E7-55F118A4F8FF}"/>
    <cellStyle name="Įprastas 3 2 2 4 2 5 3" xfId="773" xr:uid="{199D08DD-26BF-445A-ADA6-7C909D4A6510}"/>
    <cellStyle name="Įprastas 3 2 2 4 2 5 3 2" xfId="2053" xr:uid="{ACD056F3-89DD-4A72-9F19-764ADF8944D6}"/>
    <cellStyle name="Įprastas 3 2 2 4 2 5 3 2 2" xfId="4614" xr:uid="{673EBBFA-248C-463E-B2A4-3F259ADFBBF6}"/>
    <cellStyle name="Įprastas 3 2 2 4 2 5 3 3" xfId="3334" xr:uid="{138ED385-8D0D-45FD-8F16-0AEF3205C15F}"/>
    <cellStyle name="Įprastas 3 2 2 4 2 5 4" xfId="1570" xr:uid="{3BDA328A-7E2A-4379-A0D1-BF128918847A}"/>
    <cellStyle name="Įprastas 3 2 2 4 2 5 4 2" xfId="4131" xr:uid="{3EED2195-9B76-4D47-950B-3CAFAF00B06C}"/>
    <cellStyle name="Įprastas 3 2 2 4 2 5 5" xfId="2851" xr:uid="{0394FE3F-05D9-4044-80C9-33CE22C0C621}"/>
    <cellStyle name="Įprastas 3 2 2 4 2 6" xfId="385" xr:uid="{D6F02925-0870-48EA-A6C9-2FE02BB93315}"/>
    <cellStyle name="Įprastas 3 2 2 4 2 6 2" xfId="775" xr:uid="{68B167AC-5EF8-44DA-8A9E-5E86FA7CB913}"/>
    <cellStyle name="Įprastas 3 2 2 4 2 6 2 2" xfId="2055" xr:uid="{609A0093-DB04-4A40-A27E-DACFCE1E12C5}"/>
    <cellStyle name="Įprastas 3 2 2 4 2 6 2 2 2" xfId="4616" xr:uid="{B2E12CD8-1DFF-425B-9022-B93E496D6794}"/>
    <cellStyle name="Įprastas 3 2 2 4 2 6 2 3" xfId="3336" xr:uid="{63ED03B8-C22E-4432-9B73-88F5DD6937BA}"/>
    <cellStyle name="Įprastas 3 2 2 4 2 6 3" xfId="1666" xr:uid="{10CD322D-A18C-4B4F-94F1-1972A556D460}"/>
    <cellStyle name="Įprastas 3 2 2 4 2 6 3 2" xfId="4227" xr:uid="{08AEC77C-9933-433F-B116-77C7804AF9B3}"/>
    <cellStyle name="Įprastas 3 2 2 4 2 6 4" xfId="2947" xr:uid="{19052EC5-B584-4800-A518-8FA3FC748E1D}"/>
    <cellStyle name="Įprastas 3 2 2 4 2 7" xfId="760" xr:uid="{8AF9274E-10C0-4E8C-8A60-8E0F0377E68D}"/>
    <cellStyle name="Įprastas 3 2 2 4 2 7 2" xfId="2040" xr:uid="{A0697A37-9AAB-4065-82D4-B44430FA768A}"/>
    <cellStyle name="Įprastas 3 2 2 4 2 7 2 2" xfId="4601" xr:uid="{D59C1A26-237B-4A18-8806-B82F8C43F2F3}"/>
    <cellStyle name="Įprastas 3 2 2 4 2 7 3" xfId="3321" xr:uid="{9DC38912-386C-4639-AE6B-A80E5BEFE312}"/>
    <cellStyle name="Įprastas 3 2 2 4 2 8" xfId="1330" xr:uid="{FFD70DCB-8608-47EA-9FF5-05A09E2AE56B}"/>
    <cellStyle name="Įprastas 3 2 2 4 2 8 2" xfId="3891" xr:uid="{799177F0-703D-4FBE-8449-078C913B182D}"/>
    <cellStyle name="Įprastas 3 2 2 4 2 9" xfId="2611" xr:uid="{0985C3AB-7830-4F14-86C3-FD6B7FF1926F}"/>
    <cellStyle name="Įprastas 3 2 2 4 3" xfId="69" xr:uid="{00956739-678D-46C5-B0E9-5FA5269CDACF}"/>
    <cellStyle name="Įprastas 3 2 2 4 3 2" xfId="149" xr:uid="{7AF4469C-D664-49CE-8F0E-0C9EB75B0223}"/>
    <cellStyle name="Įprastas 3 2 2 4 3 2 2" xfId="394" xr:uid="{09E81977-6D4B-4F39-85FC-22D2211C2513}"/>
    <cellStyle name="Įprastas 3 2 2 4 3 2 2 2" xfId="778" xr:uid="{3F5207AA-D743-45C5-A311-CAC533783749}"/>
    <cellStyle name="Įprastas 3 2 2 4 3 2 2 2 2" xfId="2058" xr:uid="{F841D8BE-4094-4F93-BF69-D91A1A950DD5}"/>
    <cellStyle name="Įprastas 3 2 2 4 3 2 2 2 2 2" xfId="4619" xr:uid="{CEA04ED7-BD77-493A-A8EA-C10D3E52B7C9}"/>
    <cellStyle name="Įprastas 3 2 2 4 3 2 2 2 3" xfId="3339" xr:uid="{F182E491-75D0-46DE-ACEE-E20685B1A5D1}"/>
    <cellStyle name="Įprastas 3 2 2 4 3 2 2 3" xfId="1675" xr:uid="{BA652DB9-7CEE-4379-83FC-9203B35582DD}"/>
    <cellStyle name="Įprastas 3 2 2 4 3 2 2 3 2" xfId="4236" xr:uid="{F8BD1572-CC28-442C-A462-242FEC9E4951}"/>
    <cellStyle name="Įprastas 3 2 2 4 3 2 2 4" xfId="2956" xr:uid="{53688EF2-BF2E-4C9A-ACD1-616DB5B83B43}"/>
    <cellStyle name="Įprastas 3 2 2 4 3 2 3" xfId="777" xr:uid="{D8C6304E-452B-4C6E-9445-935C1BD6DD91}"/>
    <cellStyle name="Įprastas 3 2 2 4 3 2 3 2" xfId="2057" xr:uid="{A38B5DCA-D1D5-422F-BC1A-365668CC8814}"/>
    <cellStyle name="Įprastas 3 2 2 4 3 2 3 2 2" xfId="4618" xr:uid="{CC2C352B-8BF4-4888-92E1-3B77741B6B4B}"/>
    <cellStyle name="Įprastas 3 2 2 4 3 2 3 3" xfId="3338" xr:uid="{6F75332F-684B-47AD-ADF4-23C7BE88E801}"/>
    <cellStyle name="Įprastas 3 2 2 4 3 2 4" xfId="1430" xr:uid="{C1E1CF63-86DF-470A-A5A8-BDAB0D6DC32D}"/>
    <cellStyle name="Įprastas 3 2 2 4 3 2 4 2" xfId="3991" xr:uid="{BE056A47-737A-44C5-9D11-356F2D8BB1D1}"/>
    <cellStyle name="Įprastas 3 2 2 4 3 2 5" xfId="2711" xr:uid="{C8EECB23-4173-4F69-A234-4D8F76529460}"/>
    <cellStyle name="Įprastas 3 2 2 4 3 3" xfId="229" xr:uid="{95467394-444C-4DE8-AFE0-C2472384069A}"/>
    <cellStyle name="Įprastas 3 2 2 4 3 3 2" xfId="395" xr:uid="{82F67810-3647-4C8C-9211-FA46699D881C}"/>
    <cellStyle name="Įprastas 3 2 2 4 3 3 2 2" xfId="780" xr:uid="{F4B43457-133B-4A44-81C5-F2A088A67412}"/>
    <cellStyle name="Įprastas 3 2 2 4 3 3 2 2 2" xfId="2060" xr:uid="{E049762D-531D-4674-AD5E-843985491039}"/>
    <cellStyle name="Įprastas 3 2 2 4 3 3 2 2 2 2" xfId="4621" xr:uid="{E5EF4C3B-0AE0-4E1F-9C6E-76A25D9301AC}"/>
    <cellStyle name="Įprastas 3 2 2 4 3 3 2 2 3" xfId="3341" xr:uid="{F9892DF5-D9E9-41D6-B9F5-9F58538D5458}"/>
    <cellStyle name="Įprastas 3 2 2 4 3 3 2 3" xfId="1676" xr:uid="{F3592EAB-D606-4C40-82D2-D56452669806}"/>
    <cellStyle name="Įprastas 3 2 2 4 3 3 2 3 2" xfId="4237" xr:uid="{7CBAC4AB-8566-4DDB-8263-254AF2DF7BDD}"/>
    <cellStyle name="Įprastas 3 2 2 4 3 3 2 4" xfId="2957" xr:uid="{B0E680FE-2BDE-41FD-A27A-CDBE36EF0919}"/>
    <cellStyle name="Įprastas 3 2 2 4 3 3 3" xfId="779" xr:uid="{B02EB2D1-5984-45F9-BC5C-6EF9B1D5EF1E}"/>
    <cellStyle name="Įprastas 3 2 2 4 3 3 3 2" xfId="2059" xr:uid="{1CA0D698-26BD-4F03-97B0-B3C369FD7BC2}"/>
    <cellStyle name="Įprastas 3 2 2 4 3 3 3 2 2" xfId="4620" xr:uid="{EE56E3B1-5B8D-4067-ADEE-4600F339EC6A}"/>
    <cellStyle name="Įprastas 3 2 2 4 3 3 3 3" xfId="3340" xr:uid="{7CEE54AE-4BDF-4355-B19B-3A33C754338D}"/>
    <cellStyle name="Įprastas 3 2 2 4 3 3 4" xfId="1510" xr:uid="{F51A1115-380A-4939-8B5A-BDF306396E07}"/>
    <cellStyle name="Įprastas 3 2 2 4 3 3 4 2" xfId="4071" xr:uid="{44D76C50-5DCF-4C47-BE83-8C0B63A7FF6A}"/>
    <cellStyle name="Įprastas 3 2 2 4 3 3 5" xfId="2791" xr:uid="{AAA7BC99-FCFC-4009-BB52-2461F056C73D}"/>
    <cellStyle name="Įprastas 3 2 2 4 3 4" xfId="309" xr:uid="{40005B2F-3018-40AE-8CC0-98B3C91CFBA2}"/>
    <cellStyle name="Įprastas 3 2 2 4 3 4 2" xfId="396" xr:uid="{9C0A54E9-75B8-4A7D-9109-65B73999BC39}"/>
    <cellStyle name="Įprastas 3 2 2 4 3 4 2 2" xfId="782" xr:uid="{E587A5D9-11AE-4B54-9D78-C8AB8241D5E9}"/>
    <cellStyle name="Įprastas 3 2 2 4 3 4 2 2 2" xfId="2062" xr:uid="{B99887E7-1D1D-4D9A-8F9B-2B389D9D1C9D}"/>
    <cellStyle name="Įprastas 3 2 2 4 3 4 2 2 2 2" xfId="4623" xr:uid="{121A987D-C56A-4883-8C14-2A7650588F63}"/>
    <cellStyle name="Įprastas 3 2 2 4 3 4 2 2 3" xfId="3343" xr:uid="{513F5DF4-1999-4B7D-A4B8-CECE2C87BB01}"/>
    <cellStyle name="Įprastas 3 2 2 4 3 4 2 3" xfId="1677" xr:uid="{D6EEBF50-B476-4ED7-8103-14FD13140038}"/>
    <cellStyle name="Įprastas 3 2 2 4 3 4 2 3 2" xfId="4238" xr:uid="{F06AFC72-AE5C-4010-B16D-EE514E44A536}"/>
    <cellStyle name="Įprastas 3 2 2 4 3 4 2 4" xfId="2958" xr:uid="{A473730E-FEA3-4C22-BF64-3915CC18A5FE}"/>
    <cellStyle name="Įprastas 3 2 2 4 3 4 3" xfId="781" xr:uid="{2EE4F77F-62CD-4530-BF4A-527D485BFEAA}"/>
    <cellStyle name="Įprastas 3 2 2 4 3 4 3 2" xfId="2061" xr:uid="{957A8403-31E4-4E6D-A25A-54A4DEEE195E}"/>
    <cellStyle name="Įprastas 3 2 2 4 3 4 3 2 2" xfId="4622" xr:uid="{F257E7BC-FFA4-46BF-A881-AB5C5A959BA2}"/>
    <cellStyle name="Įprastas 3 2 2 4 3 4 3 3" xfId="3342" xr:uid="{FECD8405-738C-4337-AED8-B0D8E779000A}"/>
    <cellStyle name="Įprastas 3 2 2 4 3 4 4" xfId="1590" xr:uid="{F3BFFC42-3CC3-4136-BCBC-1D431ABFA2D0}"/>
    <cellStyle name="Įprastas 3 2 2 4 3 4 4 2" xfId="4151" xr:uid="{CE0CF0A6-0F72-45C2-A978-E1BDB45A605A}"/>
    <cellStyle name="Įprastas 3 2 2 4 3 4 5" xfId="2871" xr:uid="{7D37CD66-33FB-4501-8055-A3564B0ECEEF}"/>
    <cellStyle name="Įprastas 3 2 2 4 3 5" xfId="393" xr:uid="{0A5401C1-EE72-487B-9E18-A5C722E393B7}"/>
    <cellStyle name="Įprastas 3 2 2 4 3 5 2" xfId="783" xr:uid="{9FE3D9B7-2091-44B3-8057-453448BA1E90}"/>
    <cellStyle name="Įprastas 3 2 2 4 3 5 2 2" xfId="2063" xr:uid="{28559F11-AE29-43BD-A505-7016C471F0DB}"/>
    <cellStyle name="Įprastas 3 2 2 4 3 5 2 2 2" xfId="4624" xr:uid="{DE8C96BA-F2FE-4CC2-B71F-EAC85FB45C21}"/>
    <cellStyle name="Įprastas 3 2 2 4 3 5 2 3" xfId="3344" xr:uid="{5DFADF5E-38C1-42FF-B12A-FD5CD9E106C6}"/>
    <cellStyle name="Įprastas 3 2 2 4 3 5 3" xfId="1674" xr:uid="{37BD56A7-994F-4E6C-BB61-BD569931C863}"/>
    <cellStyle name="Įprastas 3 2 2 4 3 5 3 2" xfId="4235" xr:uid="{A773CA56-69C1-48E8-A793-C50D79F52627}"/>
    <cellStyle name="Įprastas 3 2 2 4 3 5 4" xfId="2955" xr:uid="{43D1E490-C4F8-4A43-B61A-CB1A45EED6C5}"/>
    <cellStyle name="Įprastas 3 2 2 4 3 6" xfId="776" xr:uid="{F771E01B-7D7E-4795-9105-81FF1ED14C02}"/>
    <cellStyle name="Įprastas 3 2 2 4 3 6 2" xfId="2056" xr:uid="{BE69B58E-88C1-47E0-A172-8579B6EDA8AF}"/>
    <cellStyle name="Įprastas 3 2 2 4 3 6 2 2" xfId="4617" xr:uid="{FBEEC27E-50D1-437C-8FEF-FF489A4DB91A}"/>
    <cellStyle name="Įprastas 3 2 2 4 3 6 3" xfId="3337" xr:uid="{8311A18C-31CF-4302-A867-5B89366B4650}"/>
    <cellStyle name="Įprastas 3 2 2 4 3 7" xfId="1350" xr:uid="{B463ED4D-1C4B-499D-9992-7EDF8C47652E}"/>
    <cellStyle name="Įprastas 3 2 2 4 3 7 2" xfId="3911" xr:uid="{8EF9E8A0-AB55-4AFB-BAF8-059EA9849141}"/>
    <cellStyle name="Įprastas 3 2 2 4 3 8" xfId="2631" xr:uid="{9862BC87-70F3-41CD-A351-DC73BA14A4AF}"/>
    <cellStyle name="Įprastas 3 2 2 4 4" xfId="109" xr:uid="{41041E05-D22D-47F5-87D2-92DC6A3B7B98}"/>
    <cellStyle name="Įprastas 3 2 2 4 4 2" xfId="397" xr:uid="{00C0182A-4E69-459A-BCF5-164483918CBC}"/>
    <cellStyle name="Įprastas 3 2 2 4 4 2 2" xfId="785" xr:uid="{B4395FDD-EB10-43D1-88DE-171842823E81}"/>
    <cellStyle name="Įprastas 3 2 2 4 4 2 2 2" xfId="2065" xr:uid="{FDD210CB-C265-4A32-A89C-654805889921}"/>
    <cellStyle name="Įprastas 3 2 2 4 4 2 2 2 2" xfId="4626" xr:uid="{129F516A-D1A9-4BBA-9D40-26B5908183D5}"/>
    <cellStyle name="Įprastas 3 2 2 4 4 2 2 3" xfId="3346" xr:uid="{27CBEE78-17D5-42E7-89DA-60D2A2CBDCCF}"/>
    <cellStyle name="Įprastas 3 2 2 4 4 2 3" xfId="1678" xr:uid="{3BD9C795-1E1A-4A19-A217-7140E63B65DE}"/>
    <cellStyle name="Įprastas 3 2 2 4 4 2 3 2" xfId="4239" xr:uid="{3EB7D1C5-AB47-461D-A027-4ED3A2E5F7EB}"/>
    <cellStyle name="Įprastas 3 2 2 4 4 2 4" xfId="2959" xr:uid="{A1145DD9-2612-4F23-B19A-D0F50DE40706}"/>
    <cellStyle name="Įprastas 3 2 2 4 4 3" xfId="784" xr:uid="{7C33183A-9488-4E4F-8F55-8E4EB337644B}"/>
    <cellStyle name="Įprastas 3 2 2 4 4 3 2" xfId="2064" xr:uid="{6DF69509-48DA-4E0C-86D4-8B53E3C04526}"/>
    <cellStyle name="Įprastas 3 2 2 4 4 3 2 2" xfId="4625" xr:uid="{E779D35F-E000-4711-BBFB-6BDF5F007EB2}"/>
    <cellStyle name="Įprastas 3 2 2 4 4 3 3" xfId="3345" xr:uid="{E9DDD0E0-F7CC-4359-B4C7-E6E8809B2B3A}"/>
    <cellStyle name="Įprastas 3 2 2 4 4 4" xfId="1390" xr:uid="{E76D876E-72B7-4466-A3B2-606896AF9B79}"/>
    <cellStyle name="Įprastas 3 2 2 4 4 4 2" xfId="3951" xr:uid="{46B19F1C-844F-466A-8C28-74D0B1B11F85}"/>
    <cellStyle name="Įprastas 3 2 2 4 4 5" xfId="2671" xr:uid="{50294CE5-CBD4-4AA0-B391-9D0F1BD02CE2}"/>
    <cellStyle name="Įprastas 3 2 2 4 5" xfId="189" xr:uid="{A0DD6FFA-699E-47F2-A1B0-D6CC32FA98CB}"/>
    <cellStyle name="Įprastas 3 2 2 4 5 2" xfId="398" xr:uid="{50F67DEC-4009-41C1-B23E-18C7FA688CF9}"/>
    <cellStyle name="Įprastas 3 2 2 4 5 2 2" xfId="787" xr:uid="{B1C537A4-93A8-48CF-9096-9DD82E1F7916}"/>
    <cellStyle name="Įprastas 3 2 2 4 5 2 2 2" xfId="2067" xr:uid="{F6E0535C-1F39-45D4-B8C1-DA6F38695D06}"/>
    <cellStyle name="Įprastas 3 2 2 4 5 2 2 2 2" xfId="4628" xr:uid="{934C3EB0-5B1F-4391-938D-3776515111C1}"/>
    <cellStyle name="Įprastas 3 2 2 4 5 2 2 3" xfId="3348" xr:uid="{A7B02E58-D3A4-4030-9652-B8BAA3CDDADA}"/>
    <cellStyle name="Įprastas 3 2 2 4 5 2 3" xfId="1679" xr:uid="{76571535-DE05-4CFD-87AA-5C1A6F132D89}"/>
    <cellStyle name="Įprastas 3 2 2 4 5 2 3 2" xfId="4240" xr:uid="{82139F55-688B-4161-AF6F-FA076DF6347A}"/>
    <cellStyle name="Įprastas 3 2 2 4 5 2 4" xfId="2960" xr:uid="{439F580C-8D78-42A6-9CCD-F0AAD9D84822}"/>
    <cellStyle name="Įprastas 3 2 2 4 5 3" xfId="786" xr:uid="{B75CA9B7-3AA5-483C-A616-78C46D8AB21D}"/>
    <cellStyle name="Įprastas 3 2 2 4 5 3 2" xfId="2066" xr:uid="{B131D551-D35B-4B37-B2AE-C6A5654B3052}"/>
    <cellStyle name="Įprastas 3 2 2 4 5 3 2 2" xfId="4627" xr:uid="{F15501D2-31E4-49DA-865F-6C0E90D47CA6}"/>
    <cellStyle name="Įprastas 3 2 2 4 5 3 3" xfId="3347" xr:uid="{828FCAAA-B45B-4147-8FA1-45E6F093415F}"/>
    <cellStyle name="Įprastas 3 2 2 4 5 4" xfId="1470" xr:uid="{6367BAF8-E930-430E-94BB-577BF9789635}"/>
    <cellStyle name="Įprastas 3 2 2 4 5 4 2" xfId="4031" xr:uid="{A714D7A3-76A7-4D6C-8163-776E0F2B5533}"/>
    <cellStyle name="Įprastas 3 2 2 4 5 5" xfId="2751" xr:uid="{DD496B72-B871-4EAB-BAC3-53353CB2B5DB}"/>
    <cellStyle name="Įprastas 3 2 2 4 6" xfId="269" xr:uid="{7EE854C0-2259-4F34-9925-FBD5800F4A43}"/>
    <cellStyle name="Įprastas 3 2 2 4 6 2" xfId="399" xr:uid="{74E852A3-3FC8-4E06-B98C-A22D5095E901}"/>
    <cellStyle name="Įprastas 3 2 2 4 6 2 2" xfId="789" xr:uid="{60E28BF7-577B-440A-B8DE-61E4D84BA608}"/>
    <cellStyle name="Įprastas 3 2 2 4 6 2 2 2" xfId="2069" xr:uid="{5950223B-27AE-43C5-B83B-1D21194EE448}"/>
    <cellStyle name="Įprastas 3 2 2 4 6 2 2 2 2" xfId="4630" xr:uid="{F18968FD-FA28-4E48-9295-520A01B9F7BB}"/>
    <cellStyle name="Įprastas 3 2 2 4 6 2 2 3" xfId="3350" xr:uid="{04983226-6050-4D03-B047-6FC238930A5A}"/>
    <cellStyle name="Įprastas 3 2 2 4 6 2 3" xfId="1680" xr:uid="{E93D1A24-4039-4931-8CDA-4918A8A332DE}"/>
    <cellStyle name="Įprastas 3 2 2 4 6 2 3 2" xfId="4241" xr:uid="{0027815A-1473-4CF7-BBCD-1F52C8FDBCEF}"/>
    <cellStyle name="Įprastas 3 2 2 4 6 2 4" xfId="2961" xr:uid="{46F3DFE5-4734-4471-9807-3D53007D6BD1}"/>
    <cellStyle name="Įprastas 3 2 2 4 6 3" xfId="788" xr:uid="{D9F5D886-A3C4-44DE-AA7D-769B249B0DD1}"/>
    <cellStyle name="Įprastas 3 2 2 4 6 3 2" xfId="2068" xr:uid="{650D852C-6EFD-47BD-B6AB-B5D3A0938EC3}"/>
    <cellStyle name="Įprastas 3 2 2 4 6 3 2 2" xfId="4629" xr:uid="{22C33D02-6888-4C13-A989-AC3F7FF99AB5}"/>
    <cellStyle name="Įprastas 3 2 2 4 6 3 3" xfId="3349" xr:uid="{53A8D66D-7020-40AD-ACB3-ACD42AE4A873}"/>
    <cellStyle name="Įprastas 3 2 2 4 6 4" xfId="1550" xr:uid="{F2FD7EA0-FAD1-4094-B705-7A52C9D9BF48}"/>
    <cellStyle name="Įprastas 3 2 2 4 6 4 2" xfId="4111" xr:uid="{682E3891-A919-4B1A-9417-6E0D7393AB59}"/>
    <cellStyle name="Įprastas 3 2 2 4 6 5" xfId="2831" xr:uid="{01E1BC3F-7AD8-402E-921C-1DF1DA7FB2E7}"/>
    <cellStyle name="Įprastas 3 2 2 4 7" xfId="384" xr:uid="{83FCE59F-504D-479B-B49C-22578A366A22}"/>
    <cellStyle name="Įprastas 3 2 2 4 7 2" xfId="790" xr:uid="{E9DA4C15-AE4A-4427-9F66-A220D252BA67}"/>
    <cellStyle name="Įprastas 3 2 2 4 7 2 2" xfId="2070" xr:uid="{AE5A103E-5861-4735-A7D8-E4678E309172}"/>
    <cellStyle name="Įprastas 3 2 2 4 7 2 2 2" xfId="4631" xr:uid="{519CA1AC-2E47-47BF-A8F4-1070E29381B3}"/>
    <cellStyle name="Įprastas 3 2 2 4 7 2 3" xfId="3351" xr:uid="{7BFA59DE-49F8-48A2-BDF5-3B2AFCD9515E}"/>
    <cellStyle name="Įprastas 3 2 2 4 7 3" xfId="1665" xr:uid="{BABC3046-AAC0-421E-8447-BF291C278B7F}"/>
    <cellStyle name="Įprastas 3 2 2 4 7 3 2" xfId="4226" xr:uid="{A8FA925B-7E1C-4769-802F-91EB26C5B786}"/>
    <cellStyle name="Įprastas 3 2 2 4 7 4" xfId="2946" xr:uid="{532BB054-75C1-40DB-AE66-5DB0649D48FE}"/>
    <cellStyle name="Įprastas 3 2 2 4 8" xfId="759" xr:uid="{49BEE785-C1B0-4180-84EF-73B1E1A529AB}"/>
    <cellStyle name="Įprastas 3 2 2 4 8 2" xfId="2039" xr:uid="{62A4B356-923A-42B7-9AE5-F830E08CB8CE}"/>
    <cellStyle name="Įprastas 3 2 2 4 8 2 2" xfId="4600" xr:uid="{2474B0C5-DF8E-4D64-A46F-52EB39ECB5D4}"/>
    <cellStyle name="Įprastas 3 2 2 4 8 3" xfId="3320" xr:uid="{5CA9E32F-DC06-4704-8E21-268375E4DAFB}"/>
    <cellStyle name="Įprastas 3 2 2 4 9" xfId="1310" xr:uid="{D54EB524-1959-444D-B637-74528EE1BFEC}"/>
    <cellStyle name="Įprastas 3 2 2 4 9 2" xfId="3871" xr:uid="{D145EAE0-96AD-484A-BBEF-0BED5F9365A0}"/>
    <cellStyle name="Įprastas 3 2 2 5" xfId="33" xr:uid="{8ACF294F-512B-4E9D-98F9-6A9E2F9DCB7D}"/>
    <cellStyle name="Įprastas 3 2 2 5 2" xfId="73" xr:uid="{EDCEF606-255C-4F5B-9FAF-6186820CD624}"/>
    <cellStyle name="Įprastas 3 2 2 5 2 2" xfId="153" xr:uid="{FB5350EA-B5A7-4D4A-A492-39FE659BC65C}"/>
    <cellStyle name="Įprastas 3 2 2 5 2 2 2" xfId="402" xr:uid="{992ABB5F-D5A3-42B4-8BF8-1B4E66EDC9AF}"/>
    <cellStyle name="Įprastas 3 2 2 5 2 2 2 2" xfId="794" xr:uid="{E095DEA1-DAED-4D37-9AD7-BF3D578DDE85}"/>
    <cellStyle name="Įprastas 3 2 2 5 2 2 2 2 2" xfId="2074" xr:uid="{BCDF4EA3-C2D1-4220-94A5-3C5E51440381}"/>
    <cellStyle name="Įprastas 3 2 2 5 2 2 2 2 2 2" xfId="4635" xr:uid="{223F2A5E-B7FD-4173-A9A9-1C7CD7A66EB0}"/>
    <cellStyle name="Įprastas 3 2 2 5 2 2 2 2 3" xfId="3355" xr:uid="{D50E2E53-3992-484C-BA59-35D623318CC9}"/>
    <cellStyle name="Įprastas 3 2 2 5 2 2 2 3" xfId="1683" xr:uid="{0103CE39-FCD6-4D1A-9FD8-4DB95C24A466}"/>
    <cellStyle name="Įprastas 3 2 2 5 2 2 2 3 2" xfId="4244" xr:uid="{3F438A2C-1572-4DE6-8F49-74AFB00BF496}"/>
    <cellStyle name="Įprastas 3 2 2 5 2 2 2 4" xfId="2964" xr:uid="{F90F0BE2-56F1-4DC0-B6C3-C70708F7418D}"/>
    <cellStyle name="Įprastas 3 2 2 5 2 2 3" xfId="793" xr:uid="{2D167F07-2CBD-412F-81BF-F037E78A2FED}"/>
    <cellStyle name="Įprastas 3 2 2 5 2 2 3 2" xfId="2073" xr:uid="{6A32EFD2-A64C-4B83-80F1-381167F3AAFB}"/>
    <cellStyle name="Įprastas 3 2 2 5 2 2 3 2 2" xfId="4634" xr:uid="{184AE16A-5452-4C14-8978-2B186B4A7218}"/>
    <cellStyle name="Įprastas 3 2 2 5 2 2 3 3" xfId="3354" xr:uid="{E50E95DE-1CBE-4CA4-B97E-187B69D8686C}"/>
    <cellStyle name="Įprastas 3 2 2 5 2 2 4" xfId="1434" xr:uid="{3BED42E1-FC7B-4903-A2F0-E844CD01FA76}"/>
    <cellStyle name="Įprastas 3 2 2 5 2 2 4 2" xfId="3995" xr:uid="{C7F858C6-063D-4D3C-BB6B-9948BCD12EF1}"/>
    <cellStyle name="Įprastas 3 2 2 5 2 2 5" xfId="2715" xr:uid="{DB2C8036-D5BE-4406-A725-2777149EA971}"/>
    <cellStyle name="Įprastas 3 2 2 5 2 3" xfId="233" xr:uid="{93FF7F5D-48CB-4F6A-8790-073E7DC99631}"/>
    <cellStyle name="Įprastas 3 2 2 5 2 3 2" xfId="403" xr:uid="{81863507-1822-47EB-A4E3-F429529CDA34}"/>
    <cellStyle name="Įprastas 3 2 2 5 2 3 2 2" xfId="796" xr:uid="{64906DE3-8605-4E9C-9A33-D3860B5DF1AE}"/>
    <cellStyle name="Įprastas 3 2 2 5 2 3 2 2 2" xfId="2076" xr:uid="{34D6CE35-1B74-41F0-B428-976CA4072DE8}"/>
    <cellStyle name="Įprastas 3 2 2 5 2 3 2 2 2 2" xfId="4637" xr:uid="{DA05DDD5-253F-4B41-9A3B-3D010C2C9C9D}"/>
    <cellStyle name="Įprastas 3 2 2 5 2 3 2 2 3" xfId="3357" xr:uid="{F5F46463-33B6-47DC-94D0-FA769A3BBD6B}"/>
    <cellStyle name="Įprastas 3 2 2 5 2 3 2 3" xfId="1684" xr:uid="{BAC02B77-2C71-4A4C-BF8F-5719625A3D3F}"/>
    <cellStyle name="Įprastas 3 2 2 5 2 3 2 3 2" xfId="4245" xr:uid="{01264B31-A630-4EC7-8F52-8EADD38ACC59}"/>
    <cellStyle name="Įprastas 3 2 2 5 2 3 2 4" xfId="2965" xr:uid="{1463A28D-66C3-4E03-8879-53FACA149741}"/>
    <cellStyle name="Įprastas 3 2 2 5 2 3 3" xfId="795" xr:uid="{69A656C8-3560-4614-A365-1A80164902C4}"/>
    <cellStyle name="Įprastas 3 2 2 5 2 3 3 2" xfId="2075" xr:uid="{D0C6A858-EF04-4389-BCDE-5C6FCACBE8BB}"/>
    <cellStyle name="Įprastas 3 2 2 5 2 3 3 2 2" xfId="4636" xr:uid="{741E0B9D-86FB-4015-B503-EE1480FEC7FE}"/>
    <cellStyle name="Įprastas 3 2 2 5 2 3 3 3" xfId="3356" xr:uid="{178A4F11-E83C-4A50-9797-302B2406B54D}"/>
    <cellStyle name="Įprastas 3 2 2 5 2 3 4" xfId="1514" xr:uid="{F393F17C-1E94-473E-93FE-5AF988D68B1E}"/>
    <cellStyle name="Įprastas 3 2 2 5 2 3 4 2" xfId="4075" xr:uid="{C4F73F0B-D0F7-42DE-979C-76EB71EEA5B3}"/>
    <cellStyle name="Įprastas 3 2 2 5 2 3 5" xfId="2795" xr:uid="{42D647B6-CA62-4C5A-8FED-262BD99B2842}"/>
    <cellStyle name="Įprastas 3 2 2 5 2 4" xfId="313" xr:uid="{55540DE1-8F54-43E0-8129-0843B0B44882}"/>
    <cellStyle name="Įprastas 3 2 2 5 2 4 2" xfId="404" xr:uid="{7CE24A3A-6369-44A1-AD90-81F09B4C3C46}"/>
    <cellStyle name="Įprastas 3 2 2 5 2 4 2 2" xfId="798" xr:uid="{7C6AE23D-1966-43E2-A754-02B3964C4998}"/>
    <cellStyle name="Įprastas 3 2 2 5 2 4 2 2 2" xfId="2078" xr:uid="{29CC1D8A-8CA9-4855-BF9D-BD696658D7EE}"/>
    <cellStyle name="Įprastas 3 2 2 5 2 4 2 2 2 2" xfId="4639" xr:uid="{01AF4DD7-6BAF-4C2D-B6E4-AEEA3404EBF4}"/>
    <cellStyle name="Įprastas 3 2 2 5 2 4 2 2 3" xfId="3359" xr:uid="{3A1B45C7-0222-4C6A-BEAA-ECAD8FA0C120}"/>
    <cellStyle name="Įprastas 3 2 2 5 2 4 2 3" xfId="1685" xr:uid="{4D277F06-B279-4760-AC23-23DEA49ED71E}"/>
    <cellStyle name="Įprastas 3 2 2 5 2 4 2 3 2" xfId="4246" xr:uid="{0378D9CD-C6C6-40C6-A986-AD9F09F23789}"/>
    <cellStyle name="Įprastas 3 2 2 5 2 4 2 4" xfId="2966" xr:uid="{F2DBBD45-907C-4050-8A47-CC866D16B08A}"/>
    <cellStyle name="Įprastas 3 2 2 5 2 4 3" xfId="797" xr:uid="{4676C0CC-FCC4-45EB-AF06-7C04ED4012A5}"/>
    <cellStyle name="Įprastas 3 2 2 5 2 4 3 2" xfId="2077" xr:uid="{B157C622-E3E0-4833-9888-45E30B26A21C}"/>
    <cellStyle name="Įprastas 3 2 2 5 2 4 3 2 2" xfId="4638" xr:uid="{664BB867-7D0A-480A-9E26-355645E5DFD8}"/>
    <cellStyle name="Įprastas 3 2 2 5 2 4 3 3" xfId="3358" xr:uid="{333DA313-6F4C-446F-AA0C-58FDF83CD5AF}"/>
    <cellStyle name="Įprastas 3 2 2 5 2 4 4" xfId="1594" xr:uid="{BF39E1C4-5DCA-4D2B-97D7-F642854E3DA6}"/>
    <cellStyle name="Įprastas 3 2 2 5 2 4 4 2" xfId="4155" xr:uid="{56AD2451-93DF-444D-8E6F-6126BE12BFE8}"/>
    <cellStyle name="Įprastas 3 2 2 5 2 4 5" xfId="2875" xr:uid="{9A970696-A3C3-4A68-94ED-EC3DA413BA9A}"/>
    <cellStyle name="Įprastas 3 2 2 5 2 5" xfId="401" xr:uid="{2A909337-873F-4D29-A696-BCD21FBE7920}"/>
    <cellStyle name="Įprastas 3 2 2 5 2 5 2" xfId="799" xr:uid="{A16BF456-DA42-4180-B857-5B181AB31A29}"/>
    <cellStyle name="Įprastas 3 2 2 5 2 5 2 2" xfId="2079" xr:uid="{48E0986B-6F1A-46A5-9FB4-521B7DF02DA9}"/>
    <cellStyle name="Įprastas 3 2 2 5 2 5 2 2 2" xfId="4640" xr:uid="{AFCF2F07-3F37-4835-87BA-ECBC5DF49ACC}"/>
    <cellStyle name="Įprastas 3 2 2 5 2 5 2 3" xfId="3360" xr:uid="{A4767BE6-D359-49DC-AF8A-0B4DDDC6CDFD}"/>
    <cellStyle name="Įprastas 3 2 2 5 2 5 3" xfId="1682" xr:uid="{02142952-E7DB-4745-B004-69D1D245A0C1}"/>
    <cellStyle name="Įprastas 3 2 2 5 2 5 3 2" xfId="4243" xr:uid="{2CD678F7-527A-4908-B7C8-997D52216554}"/>
    <cellStyle name="Įprastas 3 2 2 5 2 5 4" xfId="2963" xr:uid="{6EDB9651-FFDB-4B84-9B7B-D0A718E154AC}"/>
    <cellStyle name="Įprastas 3 2 2 5 2 6" xfId="792" xr:uid="{0BE2C5F7-F879-48E4-ACD3-9E2109427D97}"/>
    <cellStyle name="Įprastas 3 2 2 5 2 6 2" xfId="2072" xr:uid="{D39835EB-B502-4ECE-A60C-9D510595EDAF}"/>
    <cellStyle name="Įprastas 3 2 2 5 2 6 2 2" xfId="4633" xr:uid="{4507A535-76F7-4523-B27A-A8C7273FF00C}"/>
    <cellStyle name="Įprastas 3 2 2 5 2 6 3" xfId="3353" xr:uid="{ED27D612-2E84-4380-A583-38AD7334DB4B}"/>
    <cellStyle name="Įprastas 3 2 2 5 2 7" xfId="1354" xr:uid="{2B9237F8-F6A2-4A31-A09A-1584863018B2}"/>
    <cellStyle name="Įprastas 3 2 2 5 2 7 2" xfId="3915" xr:uid="{3E141F4B-C374-4839-A99B-786A54EF73D0}"/>
    <cellStyle name="Įprastas 3 2 2 5 2 8" xfId="2635" xr:uid="{54EDC034-B96D-461E-8571-058F89C4C3D1}"/>
    <cellStyle name="Įprastas 3 2 2 5 3" xfId="113" xr:uid="{6CD6C9BC-95EC-46B2-A0FE-E1D9B3C5EF24}"/>
    <cellStyle name="Įprastas 3 2 2 5 3 2" xfId="405" xr:uid="{762FBA08-D581-4828-93A1-EAAD841A2BD5}"/>
    <cellStyle name="Įprastas 3 2 2 5 3 2 2" xfId="801" xr:uid="{89E42354-8094-48EA-9986-EF7E7AA1E4B0}"/>
    <cellStyle name="Įprastas 3 2 2 5 3 2 2 2" xfId="2081" xr:uid="{8433B5EB-868F-4F2B-A0C8-239AE74BCBF4}"/>
    <cellStyle name="Įprastas 3 2 2 5 3 2 2 2 2" xfId="4642" xr:uid="{476E942A-C88C-46D4-8D70-72DE63FC6316}"/>
    <cellStyle name="Įprastas 3 2 2 5 3 2 2 3" xfId="3362" xr:uid="{D3BCEADC-5BEF-49D1-B88E-5EB95D17C314}"/>
    <cellStyle name="Įprastas 3 2 2 5 3 2 3" xfId="1686" xr:uid="{39FBDBEE-D8F7-4019-82CD-F929D498C181}"/>
    <cellStyle name="Įprastas 3 2 2 5 3 2 3 2" xfId="4247" xr:uid="{E084AF47-3F1B-414A-8171-8D959CA98A42}"/>
    <cellStyle name="Įprastas 3 2 2 5 3 2 4" xfId="2967" xr:uid="{5A0FA77A-5884-4CB9-849D-E6FBF8D32FE6}"/>
    <cellStyle name="Įprastas 3 2 2 5 3 3" xfId="800" xr:uid="{BD8F2562-BE03-4478-8809-F26388CB557E}"/>
    <cellStyle name="Įprastas 3 2 2 5 3 3 2" xfId="2080" xr:uid="{886C894D-A212-43B7-AD25-9A0D1258611B}"/>
    <cellStyle name="Įprastas 3 2 2 5 3 3 2 2" xfId="4641" xr:uid="{713BB871-B0BA-4F28-834C-9C83BEC94121}"/>
    <cellStyle name="Įprastas 3 2 2 5 3 3 3" xfId="3361" xr:uid="{A00594DD-D98B-4B19-A84A-D0FF28A1495F}"/>
    <cellStyle name="Įprastas 3 2 2 5 3 4" xfId="1394" xr:uid="{29E83580-9680-4D6E-BC01-FDFFD20869A5}"/>
    <cellStyle name="Įprastas 3 2 2 5 3 4 2" xfId="3955" xr:uid="{7ABAD9C0-FCCC-406E-921E-FC0D1A643920}"/>
    <cellStyle name="Įprastas 3 2 2 5 3 5" xfId="2675" xr:uid="{71FD0B1D-4AF6-4D64-89E4-D56029EAD96B}"/>
    <cellStyle name="Įprastas 3 2 2 5 4" xfId="193" xr:uid="{C2D8B33B-F1CD-4245-8B65-343146EED9F0}"/>
    <cellStyle name="Įprastas 3 2 2 5 4 2" xfId="406" xr:uid="{AC8967DF-9F0D-40B1-A2F8-108E4201E865}"/>
    <cellStyle name="Įprastas 3 2 2 5 4 2 2" xfId="803" xr:uid="{12F6DC42-F580-434D-879E-748DE08FEA6F}"/>
    <cellStyle name="Įprastas 3 2 2 5 4 2 2 2" xfId="2083" xr:uid="{51282679-E376-4357-9500-0557842259F2}"/>
    <cellStyle name="Įprastas 3 2 2 5 4 2 2 2 2" xfId="4644" xr:uid="{26C157A5-2B73-4F45-9C62-AC7E39965BC2}"/>
    <cellStyle name="Įprastas 3 2 2 5 4 2 2 3" xfId="3364" xr:uid="{9162E2AD-1827-4955-81D9-00F39567204A}"/>
    <cellStyle name="Įprastas 3 2 2 5 4 2 3" xfId="1687" xr:uid="{73C866BD-3528-4367-A30F-E0A67509CBE7}"/>
    <cellStyle name="Įprastas 3 2 2 5 4 2 3 2" xfId="4248" xr:uid="{DF6239F0-E2BF-4FE3-AD21-DC95FFC4493A}"/>
    <cellStyle name="Įprastas 3 2 2 5 4 2 4" xfId="2968" xr:uid="{EFEE19C3-EDA3-49C7-AAFE-E9FAD893FA72}"/>
    <cellStyle name="Įprastas 3 2 2 5 4 3" xfId="802" xr:uid="{26A082A7-96BC-4C15-A523-A67C75573372}"/>
    <cellStyle name="Įprastas 3 2 2 5 4 3 2" xfId="2082" xr:uid="{4AFE00B0-A8A9-4203-A3F1-0E3F5EDB6AD3}"/>
    <cellStyle name="Įprastas 3 2 2 5 4 3 2 2" xfId="4643" xr:uid="{95640193-1923-41EE-BFC3-ACEDE9D3341F}"/>
    <cellStyle name="Įprastas 3 2 2 5 4 3 3" xfId="3363" xr:uid="{0C282333-B4F2-46DB-9320-B77E0E2F9F4C}"/>
    <cellStyle name="Įprastas 3 2 2 5 4 4" xfId="1474" xr:uid="{9C784879-1DD3-4BE4-AF80-C3D1F871C8E5}"/>
    <cellStyle name="Įprastas 3 2 2 5 4 4 2" xfId="4035" xr:uid="{C0F9DCCC-116E-494A-9F07-6B2D6B453F1B}"/>
    <cellStyle name="Įprastas 3 2 2 5 4 5" xfId="2755" xr:uid="{304B17E3-909A-4460-BA84-3803C0C93B6A}"/>
    <cellStyle name="Įprastas 3 2 2 5 5" xfId="273" xr:uid="{AC9089A2-AFF2-423A-896F-62322B3B2267}"/>
    <cellStyle name="Įprastas 3 2 2 5 5 2" xfId="407" xr:uid="{EDDA3EE7-540B-4800-9AB0-BE02B141C72F}"/>
    <cellStyle name="Įprastas 3 2 2 5 5 2 2" xfId="805" xr:uid="{55D26F1E-5E26-458C-877F-DE45E69E68DF}"/>
    <cellStyle name="Įprastas 3 2 2 5 5 2 2 2" xfId="2085" xr:uid="{DA1408F9-BF4D-4308-BD54-B8DD82B5FCE8}"/>
    <cellStyle name="Įprastas 3 2 2 5 5 2 2 2 2" xfId="4646" xr:uid="{06B0826A-B877-4181-8933-E47CCDCF25C0}"/>
    <cellStyle name="Įprastas 3 2 2 5 5 2 2 3" xfId="3366" xr:uid="{B5DFA039-6AA1-4F4B-9DD0-A6451626B4F1}"/>
    <cellStyle name="Įprastas 3 2 2 5 5 2 3" xfId="1688" xr:uid="{2C6E071B-BA94-4FEA-8537-84095E374C80}"/>
    <cellStyle name="Įprastas 3 2 2 5 5 2 3 2" xfId="4249" xr:uid="{E159885A-1514-4474-B912-AFF882BEE098}"/>
    <cellStyle name="Įprastas 3 2 2 5 5 2 4" xfId="2969" xr:uid="{A21669EC-0A9A-432A-B658-4FE32BEE3952}"/>
    <cellStyle name="Įprastas 3 2 2 5 5 3" xfId="804" xr:uid="{35BAAF97-7394-4679-BE47-44920D9111CD}"/>
    <cellStyle name="Įprastas 3 2 2 5 5 3 2" xfId="2084" xr:uid="{973365D3-BE1C-4A13-80C7-17AA0C5D229E}"/>
    <cellStyle name="Įprastas 3 2 2 5 5 3 2 2" xfId="4645" xr:uid="{186B4421-192A-4CF1-B8E4-8636DC09423E}"/>
    <cellStyle name="Įprastas 3 2 2 5 5 3 3" xfId="3365" xr:uid="{506AC6B5-4BFD-43D4-93C5-FD4A61BBDA3E}"/>
    <cellStyle name="Įprastas 3 2 2 5 5 4" xfId="1554" xr:uid="{2163F397-A411-4DEC-AA4F-52129F9E8AE0}"/>
    <cellStyle name="Įprastas 3 2 2 5 5 4 2" xfId="4115" xr:uid="{486426A1-A89F-4E1E-BF50-FFDCE140B08B}"/>
    <cellStyle name="Įprastas 3 2 2 5 5 5" xfId="2835" xr:uid="{1DFAC0C6-397F-44DE-84E2-F5241467191A}"/>
    <cellStyle name="Įprastas 3 2 2 5 6" xfId="400" xr:uid="{9CAD0061-D1FD-4EE9-A819-8C5AC8093995}"/>
    <cellStyle name="Įprastas 3 2 2 5 6 2" xfId="806" xr:uid="{1ED15920-A7B2-4944-89BB-9185F20D5794}"/>
    <cellStyle name="Įprastas 3 2 2 5 6 2 2" xfId="2086" xr:uid="{BEF3AF99-2E46-4F94-A9E5-E2F01A7CD019}"/>
    <cellStyle name="Įprastas 3 2 2 5 6 2 2 2" xfId="4647" xr:uid="{28941FDF-F6B1-4D75-AFB4-F2969958ADB8}"/>
    <cellStyle name="Įprastas 3 2 2 5 6 2 3" xfId="3367" xr:uid="{EDC63E07-663D-4C1B-9A1A-D2E79E079F2F}"/>
    <cellStyle name="Įprastas 3 2 2 5 6 3" xfId="1681" xr:uid="{503EE8CD-67E4-46F5-B791-044DAD193C36}"/>
    <cellStyle name="Įprastas 3 2 2 5 6 3 2" xfId="4242" xr:uid="{A8DC5FE5-81D5-4135-8FA9-3D2F343173E0}"/>
    <cellStyle name="Įprastas 3 2 2 5 6 4" xfId="2962" xr:uid="{06DEAC8A-215D-4445-B33A-C5712036D2BA}"/>
    <cellStyle name="Įprastas 3 2 2 5 7" xfId="791" xr:uid="{CA2F3CD8-69D9-40A2-B478-09BBFB370D8F}"/>
    <cellStyle name="Įprastas 3 2 2 5 7 2" xfId="2071" xr:uid="{ECB35B47-367A-41F1-85E1-243C4F0CBF21}"/>
    <cellStyle name="Įprastas 3 2 2 5 7 2 2" xfId="4632" xr:uid="{BF77F4B5-E2A9-4F2A-BE3D-C9AEBDB24004}"/>
    <cellStyle name="Įprastas 3 2 2 5 7 3" xfId="3352" xr:uid="{74C41E8D-9F09-4AA3-AACB-70C5B998A918}"/>
    <cellStyle name="Įprastas 3 2 2 5 8" xfId="1314" xr:uid="{5B2D2210-2BC3-4A12-9EBA-35BAFE2264BA}"/>
    <cellStyle name="Įprastas 3 2 2 5 8 2" xfId="3875" xr:uid="{FB1E3572-3DCD-4BCC-83B7-163B1809DAB4}"/>
    <cellStyle name="Įprastas 3 2 2 5 9" xfId="2595" xr:uid="{0B556192-09EA-4E27-AA9D-4E491C9502B4}"/>
    <cellStyle name="Įprastas 3 2 2 6" xfId="53" xr:uid="{D4C4A9F0-61A8-472A-A996-112D29936902}"/>
    <cellStyle name="Įprastas 3 2 2 6 2" xfId="133" xr:uid="{5F274BA5-AAFE-421D-B04D-F466D7779C4F}"/>
    <cellStyle name="Įprastas 3 2 2 6 2 2" xfId="409" xr:uid="{FF39CBE6-7E1B-4E9A-929F-DFECD89AD3BA}"/>
    <cellStyle name="Įprastas 3 2 2 6 2 2 2" xfId="809" xr:uid="{22548CA0-B2D2-48E3-B828-42FD23EDC455}"/>
    <cellStyle name="Įprastas 3 2 2 6 2 2 2 2" xfId="2089" xr:uid="{AE941123-1617-42E4-A14A-48BEE6F58C63}"/>
    <cellStyle name="Įprastas 3 2 2 6 2 2 2 2 2" xfId="4650" xr:uid="{3F897E0A-383A-4968-8241-2ED3D4A4EAD6}"/>
    <cellStyle name="Įprastas 3 2 2 6 2 2 2 3" xfId="3370" xr:uid="{B13DA1EC-DD91-4665-9B55-A882BA7CC002}"/>
    <cellStyle name="Įprastas 3 2 2 6 2 2 3" xfId="1690" xr:uid="{A55BD44F-D696-45E3-8220-83BD8D190EF6}"/>
    <cellStyle name="Įprastas 3 2 2 6 2 2 3 2" xfId="4251" xr:uid="{0E90C666-FB48-447E-946A-0FA9F4A90A71}"/>
    <cellStyle name="Įprastas 3 2 2 6 2 2 4" xfId="2971" xr:uid="{26B541CC-8B31-4EB4-9976-EC85A6B85427}"/>
    <cellStyle name="Įprastas 3 2 2 6 2 3" xfId="808" xr:uid="{EA872592-BCAB-4113-A353-A264B4FF114E}"/>
    <cellStyle name="Įprastas 3 2 2 6 2 3 2" xfId="2088" xr:uid="{13748E1A-E55E-4A2D-8CBB-461400397D0F}"/>
    <cellStyle name="Įprastas 3 2 2 6 2 3 2 2" xfId="4649" xr:uid="{57513F6D-A476-4E5E-8009-6DB25252D55E}"/>
    <cellStyle name="Įprastas 3 2 2 6 2 3 3" xfId="3369" xr:uid="{4D0998AE-B67A-4D44-8681-D56942974DC8}"/>
    <cellStyle name="Įprastas 3 2 2 6 2 4" xfId="1414" xr:uid="{1845E6E9-309C-4C7D-9F31-F04E7BAD3079}"/>
    <cellStyle name="Įprastas 3 2 2 6 2 4 2" xfId="3975" xr:uid="{FBA0384D-953D-4FC1-8764-5263581FE94B}"/>
    <cellStyle name="Įprastas 3 2 2 6 2 5" xfId="2695" xr:uid="{E1897877-09A9-456D-B1F0-AF730AE54763}"/>
    <cellStyle name="Įprastas 3 2 2 6 3" xfId="213" xr:uid="{6D9B3F53-23CA-4FF0-8088-3137637DC256}"/>
    <cellStyle name="Įprastas 3 2 2 6 3 2" xfId="410" xr:uid="{E419110E-08C2-42AE-BC46-48BCFB1AAE07}"/>
    <cellStyle name="Įprastas 3 2 2 6 3 2 2" xfId="811" xr:uid="{D636CD6C-E74E-452E-8240-E523D09CD488}"/>
    <cellStyle name="Įprastas 3 2 2 6 3 2 2 2" xfId="2091" xr:uid="{E678CCF6-5ECA-4F1C-A4CE-1E479294D29F}"/>
    <cellStyle name="Įprastas 3 2 2 6 3 2 2 2 2" xfId="4652" xr:uid="{A8772165-2569-42D7-B053-5D0D406FF90A}"/>
    <cellStyle name="Įprastas 3 2 2 6 3 2 2 3" xfId="3372" xr:uid="{EF8E9EB3-E8B2-4D1D-BBC2-64962C551BF6}"/>
    <cellStyle name="Įprastas 3 2 2 6 3 2 3" xfId="1691" xr:uid="{00E3518B-5E04-49CD-8B24-CFAEBC3408DE}"/>
    <cellStyle name="Įprastas 3 2 2 6 3 2 3 2" xfId="4252" xr:uid="{B3A16C98-61B0-4495-915F-FEBBB3A14E9A}"/>
    <cellStyle name="Įprastas 3 2 2 6 3 2 4" xfId="2972" xr:uid="{FB6F0F94-5770-43AC-86B0-1E0A51096172}"/>
    <cellStyle name="Įprastas 3 2 2 6 3 3" xfId="810" xr:uid="{0EA66E14-B554-4095-A7CC-753F3C4507C0}"/>
    <cellStyle name="Įprastas 3 2 2 6 3 3 2" xfId="2090" xr:uid="{69FFFE19-3F85-4304-A7FB-30FE6944CC9B}"/>
    <cellStyle name="Įprastas 3 2 2 6 3 3 2 2" xfId="4651" xr:uid="{4AD3C4E2-F6DD-4847-9ED1-77687822108D}"/>
    <cellStyle name="Įprastas 3 2 2 6 3 3 3" xfId="3371" xr:uid="{A2A87A2C-1F67-4F8D-8C6E-3072D5CC5563}"/>
    <cellStyle name="Įprastas 3 2 2 6 3 4" xfId="1494" xr:uid="{5A5E6387-C349-4E9D-A3A6-045741FBD753}"/>
    <cellStyle name="Įprastas 3 2 2 6 3 4 2" xfId="4055" xr:uid="{38940BA9-7C65-487C-BECF-7F6A562566A9}"/>
    <cellStyle name="Įprastas 3 2 2 6 3 5" xfId="2775" xr:uid="{3D4CC271-A44A-4887-B362-F68D72D084CF}"/>
    <cellStyle name="Įprastas 3 2 2 6 4" xfId="293" xr:uid="{D4C1BC36-BC87-48D5-8744-0DD29C93ADBC}"/>
    <cellStyle name="Įprastas 3 2 2 6 4 2" xfId="411" xr:uid="{FDE68B48-2693-4D09-9117-2E3E22664D6D}"/>
    <cellStyle name="Įprastas 3 2 2 6 4 2 2" xfId="813" xr:uid="{08594F12-550C-46A2-80EF-CC9D374356CC}"/>
    <cellStyle name="Įprastas 3 2 2 6 4 2 2 2" xfId="2093" xr:uid="{2C0AE248-27CE-450A-AA17-3E608F1923DF}"/>
    <cellStyle name="Įprastas 3 2 2 6 4 2 2 2 2" xfId="4654" xr:uid="{598268EF-FBBB-4FC3-BB3A-7515AC2CFCAE}"/>
    <cellStyle name="Įprastas 3 2 2 6 4 2 2 3" xfId="3374" xr:uid="{29351D69-AB0F-44F7-99DC-02961B9A6761}"/>
    <cellStyle name="Įprastas 3 2 2 6 4 2 3" xfId="1692" xr:uid="{DD748CB6-4682-4805-8719-E870E4475983}"/>
    <cellStyle name="Įprastas 3 2 2 6 4 2 3 2" xfId="4253" xr:uid="{505D872C-310C-4CB4-BC09-20D3170D6F16}"/>
    <cellStyle name="Įprastas 3 2 2 6 4 2 4" xfId="2973" xr:uid="{FFE43FF1-71F3-4292-94DF-5F2EE27891B1}"/>
    <cellStyle name="Įprastas 3 2 2 6 4 3" xfId="812" xr:uid="{413DE8F1-A0B7-428F-BD8A-218C4A895B78}"/>
    <cellStyle name="Įprastas 3 2 2 6 4 3 2" xfId="2092" xr:uid="{BBF99CE5-9869-440A-ACEB-36DFE37B7357}"/>
    <cellStyle name="Įprastas 3 2 2 6 4 3 2 2" xfId="4653" xr:uid="{B2C4CF82-B916-4545-8428-9C08ADC5EE00}"/>
    <cellStyle name="Įprastas 3 2 2 6 4 3 3" xfId="3373" xr:uid="{0F06892A-5590-44EC-A53C-C760ADF66056}"/>
    <cellStyle name="Įprastas 3 2 2 6 4 4" xfId="1574" xr:uid="{9855DBD5-242D-4AB3-BD03-568B0CB57A87}"/>
    <cellStyle name="Įprastas 3 2 2 6 4 4 2" xfId="4135" xr:uid="{017EF952-2447-4CA3-9758-53437F20FB90}"/>
    <cellStyle name="Įprastas 3 2 2 6 4 5" xfId="2855" xr:uid="{5D494A57-B0D1-4750-887C-A7D6EC5EE4F7}"/>
    <cellStyle name="Įprastas 3 2 2 6 5" xfId="408" xr:uid="{83BC109E-4670-4479-AB9A-32EFBB5C892C}"/>
    <cellStyle name="Įprastas 3 2 2 6 5 2" xfId="814" xr:uid="{2F8A9A3B-F3C8-4071-B21C-5E54EC0EC49C}"/>
    <cellStyle name="Įprastas 3 2 2 6 5 2 2" xfId="2094" xr:uid="{EF35972E-0105-48BA-B52C-4CE8876952D1}"/>
    <cellStyle name="Įprastas 3 2 2 6 5 2 2 2" xfId="4655" xr:uid="{FBCAEE68-2034-400D-B9EF-2011AB5CADCA}"/>
    <cellStyle name="Įprastas 3 2 2 6 5 2 3" xfId="3375" xr:uid="{4C570FC9-0D2C-4B46-BE83-76207A0187EE}"/>
    <cellStyle name="Įprastas 3 2 2 6 5 3" xfId="1689" xr:uid="{73EC4171-F88E-4C1F-873C-7AA30376B5D5}"/>
    <cellStyle name="Įprastas 3 2 2 6 5 3 2" xfId="4250" xr:uid="{0106E246-02B7-4671-B5D1-CDD3D1C5CFF9}"/>
    <cellStyle name="Įprastas 3 2 2 6 5 4" xfId="2970" xr:uid="{D711FEAB-04FF-419D-B9DF-7DDB5C903AA4}"/>
    <cellStyle name="Įprastas 3 2 2 6 6" xfId="807" xr:uid="{7995FD21-094D-47CE-9B2D-07C4AC8772FB}"/>
    <cellStyle name="Įprastas 3 2 2 6 6 2" xfId="2087" xr:uid="{4B7F8738-8F9C-486D-A348-918064F41C66}"/>
    <cellStyle name="Įprastas 3 2 2 6 6 2 2" xfId="4648" xr:uid="{4AB14C0E-823A-403C-8FFB-1BD7E66C3DEF}"/>
    <cellStyle name="Įprastas 3 2 2 6 6 3" xfId="3368" xr:uid="{3C05E161-4600-4147-B3DE-6442E6650F3A}"/>
    <cellStyle name="Įprastas 3 2 2 6 7" xfId="1334" xr:uid="{F04C4251-1EBF-4B26-A301-D9BA76FD6C4A}"/>
    <cellStyle name="Įprastas 3 2 2 6 7 2" xfId="3895" xr:uid="{511ED75D-A6D6-4664-82CF-DE46C11E2779}"/>
    <cellStyle name="Įprastas 3 2 2 6 8" xfId="2615" xr:uid="{F2A62ACA-7B28-4697-9B9A-6434A91584A0}"/>
    <cellStyle name="Įprastas 3 2 2 7" xfId="93" xr:uid="{D37196FE-DA9A-4635-A467-1EDC09A99E24}"/>
    <cellStyle name="Įprastas 3 2 2 7 2" xfId="412" xr:uid="{2815CD65-EF0E-4CC2-BDD0-C8AB73B13CD9}"/>
    <cellStyle name="Įprastas 3 2 2 7 2 2" xfId="816" xr:uid="{1C17674E-8158-4DBB-B285-E5B4EF60D3B5}"/>
    <cellStyle name="Įprastas 3 2 2 7 2 2 2" xfId="2096" xr:uid="{92DE3A7D-F1BB-4083-96E0-41B6FA225932}"/>
    <cellStyle name="Įprastas 3 2 2 7 2 2 2 2" xfId="4657" xr:uid="{F9371070-992F-4047-8E97-06F07AFF6625}"/>
    <cellStyle name="Įprastas 3 2 2 7 2 2 3" xfId="3377" xr:uid="{E444F6CD-1315-4BC3-B3A8-65CDB3BED5DC}"/>
    <cellStyle name="Įprastas 3 2 2 7 2 3" xfId="1693" xr:uid="{ED90F6BD-7D6B-4CEB-81FB-CD2838340488}"/>
    <cellStyle name="Įprastas 3 2 2 7 2 3 2" xfId="4254" xr:uid="{71E654C8-494D-4107-B090-EBBCCEA8867F}"/>
    <cellStyle name="Įprastas 3 2 2 7 2 4" xfId="2974" xr:uid="{079132CD-4D4C-4411-B2E5-A5D6A1BF1A4C}"/>
    <cellStyle name="Įprastas 3 2 2 7 3" xfId="815" xr:uid="{94B56E2D-20A2-4B6B-9C9C-8BD7C3915F63}"/>
    <cellStyle name="Įprastas 3 2 2 7 3 2" xfId="2095" xr:uid="{4FABF025-DE00-4393-A07B-54272710FC74}"/>
    <cellStyle name="Įprastas 3 2 2 7 3 2 2" xfId="4656" xr:uid="{1D6654A1-BE49-4B30-901D-6DAC65084159}"/>
    <cellStyle name="Įprastas 3 2 2 7 3 3" xfId="3376" xr:uid="{7900B17D-5F3A-4022-A9D4-433599004DFF}"/>
    <cellStyle name="Įprastas 3 2 2 7 4" xfId="1374" xr:uid="{A85C8E59-BE25-4103-A7C3-1F34DCEA6A93}"/>
    <cellStyle name="Įprastas 3 2 2 7 4 2" xfId="3935" xr:uid="{C8059CD0-E3E1-4E0F-9BA5-72423FE2BC76}"/>
    <cellStyle name="Įprastas 3 2 2 7 5" xfId="2655" xr:uid="{569E76E3-EF01-4E2C-935F-38224389A2BA}"/>
    <cellStyle name="Įprastas 3 2 2 8" xfId="173" xr:uid="{254874EA-DFF7-452C-BBC6-24DC9F251D6A}"/>
    <cellStyle name="Įprastas 3 2 2 8 2" xfId="413" xr:uid="{EC25E9A7-A27F-45FF-ADC3-DECDB9BB20A1}"/>
    <cellStyle name="Įprastas 3 2 2 8 2 2" xfId="818" xr:uid="{D259B469-8D45-48AA-A44C-864F848435B6}"/>
    <cellStyle name="Įprastas 3 2 2 8 2 2 2" xfId="2098" xr:uid="{C9727EFC-4898-4A92-B3EB-59C596DAC21B}"/>
    <cellStyle name="Įprastas 3 2 2 8 2 2 2 2" xfId="4659" xr:uid="{8CD081A9-6DBC-416A-BE4E-32357D9526BA}"/>
    <cellStyle name="Įprastas 3 2 2 8 2 2 3" xfId="3379" xr:uid="{2E48D7A6-A1BF-4192-9E9F-32530A1DD507}"/>
    <cellStyle name="Įprastas 3 2 2 8 2 3" xfId="1694" xr:uid="{F123B6CD-E657-4CEC-A055-0D2FF07894B6}"/>
    <cellStyle name="Įprastas 3 2 2 8 2 3 2" xfId="4255" xr:uid="{AA3AB674-61B5-4FAD-B372-AD15F33BF2A0}"/>
    <cellStyle name="Įprastas 3 2 2 8 2 4" xfId="2975" xr:uid="{11917C11-E36D-4B9A-A8D6-2FF27A5FF466}"/>
    <cellStyle name="Įprastas 3 2 2 8 3" xfId="817" xr:uid="{F01DD60E-C5DB-47CD-9043-918BAE78946B}"/>
    <cellStyle name="Įprastas 3 2 2 8 3 2" xfId="2097" xr:uid="{495C3D27-BDC6-45DD-9C26-33AE26314D80}"/>
    <cellStyle name="Įprastas 3 2 2 8 3 2 2" xfId="4658" xr:uid="{3B66260C-EBB3-4547-9E29-172AC8DD0EFF}"/>
    <cellStyle name="Įprastas 3 2 2 8 3 3" xfId="3378" xr:uid="{DB702D1B-BB6B-41E0-A3C9-E1BA5B77EF9F}"/>
    <cellStyle name="Įprastas 3 2 2 8 4" xfId="1454" xr:uid="{A7F96244-7422-4A26-A5B3-876CC3A0E4AB}"/>
    <cellStyle name="Įprastas 3 2 2 8 4 2" xfId="4015" xr:uid="{C3931410-FDF7-4F46-87D4-D67881C04999}"/>
    <cellStyle name="Įprastas 3 2 2 8 5" xfId="2735" xr:uid="{4F935265-AB5E-4DCE-ACB3-5351FD2541EA}"/>
    <cellStyle name="Įprastas 3 2 2 9" xfId="253" xr:uid="{9E3C4049-DFC9-4F6E-BC1F-CED0467CF3F5}"/>
    <cellStyle name="Įprastas 3 2 2 9 2" xfId="414" xr:uid="{0303A655-C210-4D58-B9A9-5ADACA0D86FB}"/>
    <cellStyle name="Įprastas 3 2 2 9 2 2" xfId="820" xr:uid="{62FB5C30-CECE-4B95-B08B-2C6889690705}"/>
    <cellStyle name="Įprastas 3 2 2 9 2 2 2" xfId="2100" xr:uid="{FF9194A0-6E79-4A41-9A00-2D8D627F3F0F}"/>
    <cellStyle name="Įprastas 3 2 2 9 2 2 2 2" xfId="4661" xr:uid="{70BD05E8-B9F6-47DF-97A0-A657EB41DF5C}"/>
    <cellStyle name="Įprastas 3 2 2 9 2 2 3" xfId="3381" xr:uid="{2476E513-129F-4B9E-B9CD-BFAEED243DD3}"/>
    <cellStyle name="Įprastas 3 2 2 9 2 3" xfId="1695" xr:uid="{475E6866-EC13-4BD0-B189-A18F9AC1EEE7}"/>
    <cellStyle name="Įprastas 3 2 2 9 2 3 2" xfId="4256" xr:uid="{AEF9DAA2-D06B-49C1-9B6C-1BB4CCFD8652}"/>
    <cellStyle name="Įprastas 3 2 2 9 2 4" xfId="2976" xr:uid="{8F3EE04B-8158-4CCC-9731-FDEE13FF865F}"/>
    <cellStyle name="Įprastas 3 2 2 9 3" xfId="819" xr:uid="{88C624A3-BEE6-47C3-B581-68F70FEDF3D4}"/>
    <cellStyle name="Įprastas 3 2 2 9 3 2" xfId="2099" xr:uid="{528AD9FF-6220-4DF9-80EB-C6FC42D670BE}"/>
    <cellStyle name="Įprastas 3 2 2 9 3 2 2" xfId="4660" xr:uid="{7A4DBF9A-A4E5-48D5-B38B-A2A316EE672C}"/>
    <cellStyle name="Įprastas 3 2 2 9 3 3" xfId="3380" xr:uid="{76265994-5FFA-43BD-A6BB-F7BAF5322881}"/>
    <cellStyle name="Įprastas 3 2 2 9 4" xfId="1534" xr:uid="{FB9C9E0D-1DDA-4B92-AF5C-C7BAE5EB5DCD}"/>
    <cellStyle name="Įprastas 3 2 2 9 4 2" xfId="4095" xr:uid="{B304D672-7A98-4EED-A86B-336DBCE924AE}"/>
    <cellStyle name="Įprastas 3 2 2 9 5" xfId="2815" xr:uid="{49A4773F-AE8B-47EC-AE61-D3299F43CCCC}"/>
    <cellStyle name="Įprastas 3 2 3" xfId="14" xr:uid="{00000000-0005-0000-0000-00000F000000}"/>
    <cellStyle name="Įprastas 3 2 3 10" xfId="1296" xr:uid="{203DD471-8027-4B79-B8A4-A99D2BABFFB0}"/>
    <cellStyle name="Įprastas 3 2 3 10 2" xfId="3857" xr:uid="{33BC10F7-3E5B-4B6A-A211-E0F9F2FA3BCD}"/>
    <cellStyle name="Įprastas 3 2 3 11" xfId="2577" xr:uid="{547EB0AD-50B2-44F4-A53C-D494707A77CA}"/>
    <cellStyle name="Įprastas 3 2 3 2" xfId="23" xr:uid="{00000000-0005-0000-0000-000010000000}"/>
    <cellStyle name="Įprastas 3 2 3 2 10" xfId="2585" xr:uid="{1C9FF697-27EA-487C-8C7A-63993F40D0C8}"/>
    <cellStyle name="Įprastas 3 2 3 2 2" xfId="43" xr:uid="{4ED469EE-D4DE-4F6A-8D74-B189D13467AB}"/>
    <cellStyle name="Įprastas 3 2 3 2 2 2" xfId="83" xr:uid="{C549FAE5-4C5D-45B3-B11C-B5142A4E31FB}"/>
    <cellStyle name="Įprastas 3 2 3 2 2 2 2" xfId="163" xr:uid="{0C3695DA-BB10-4C97-B80D-F02D8F813D84}"/>
    <cellStyle name="Įprastas 3 2 3 2 2 2 2 2" xfId="419" xr:uid="{29EA2289-3DA4-4AD3-972D-8ACECB4EB29E}"/>
    <cellStyle name="Įprastas 3 2 3 2 2 2 2 2 2" xfId="826" xr:uid="{0753F54C-51ED-44F2-895D-74CC7B948677}"/>
    <cellStyle name="Įprastas 3 2 3 2 2 2 2 2 2 2" xfId="2106" xr:uid="{E3EBA2CC-2AC5-4BFA-87E1-DA5E21B259A5}"/>
    <cellStyle name="Įprastas 3 2 3 2 2 2 2 2 2 2 2" xfId="4667" xr:uid="{B8749746-4B69-4DEC-8FA7-B817FE7C4D8A}"/>
    <cellStyle name="Įprastas 3 2 3 2 2 2 2 2 2 3" xfId="3387" xr:uid="{B19C8546-50E8-43EC-8626-E85E7FC29CFB}"/>
    <cellStyle name="Įprastas 3 2 3 2 2 2 2 2 3" xfId="1700" xr:uid="{D795425A-1287-4F35-8A48-AD93169A34B8}"/>
    <cellStyle name="Įprastas 3 2 3 2 2 2 2 2 3 2" xfId="4261" xr:uid="{62757F3F-08ED-43CA-93BA-1FF17CD8ABFE}"/>
    <cellStyle name="Įprastas 3 2 3 2 2 2 2 2 4" xfId="2981" xr:uid="{E6B4508C-6E83-42FA-BE1F-B95B3063F15A}"/>
    <cellStyle name="Įprastas 3 2 3 2 2 2 2 3" xfId="825" xr:uid="{35D896EC-964C-4EA6-A635-A0C4F8F9F464}"/>
    <cellStyle name="Įprastas 3 2 3 2 2 2 2 3 2" xfId="2105" xr:uid="{2FD84D2E-377F-4DCA-A20B-430587F270D3}"/>
    <cellStyle name="Įprastas 3 2 3 2 2 2 2 3 2 2" xfId="4666" xr:uid="{F3A3C65E-0C0D-4451-8EE8-F120D095CF41}"/>
    <cellStyle name="Įprastas 3 2 3 2 2 2 2 3 3" xfId="3386" xr:uid="{A589F01A-6F80-4E0A-AAB2-E4CBCA039615}"/>
    <cellStyle name="Įprastas 3 2 3 2 2 2 2 4" xfId="1444" xr:uid="{9FE811E0-9B2D-4A28-8066-282CE4E0FCF6}"/>
    <cellStyle name="Įprastas 3 2 3 2 2 2 2 4 2" xfId="4005" xr:uid="{76F18669-1892-402D-8D71-8487F1E50911}"/>
    <cellStyle name="Įprastas 3 2 3 2 2 2 2 5" xfId="2725" xr:uid="{BD9E4A50-85C6-488C-B9E1-8B3DEE140D6A}"/>
    <cellStyle name="Įprastas 3 2 3 2 2 2 3" xfId="243" xr:uid="{2248D7E3-D4F7-4A77-827E-FD22ED183C89}"/>
    <cellStyle name="Įprastas 3 2 3 2 2 2 3 2" xfId="420" xr:uid="{19D74047-44CA-4132-AFAE-F2B32741B4D0}"/>
    <cellStyle name="Įprastas 3 2 3 2 2 2 3 2 2" xfId="828" xr:uid="{4C51CC0F-D463-49EA-93AE-3728678C2B90}"/>
    <cellStyle name="Įprastas 3 2 3 2 2 2 3 2 2 2" xfId="2108" xr:uid="{2BF26ED3-8A36-4083-AE01-23BA456263A7}"/>
    <cellStyle name="Įprastas 3 2 3 2 2 2 3 2 2 2 2" xfId="4669" xr:uid="{A58AD468-9C4C-40DA-9439-EDC9F797420E}"/>
    <cellStyle name="Įprastas 3 2 3 2 2 2 3 2 2 3" xfId="3389" xr:uid="{DE6EDE97-E2D3-4DFE-8AAA-1E07CA37F894}"/>
    <cellStyle name="Įprastas 3 2 3 2 2 2 3 2 3" xfId="1701" xr:uid="{3A34BC3F-E391-45C1-BF51-3D5C720773B2}"/>
    <cellStyle name="Įprastas 3 2 3 2 2 2 3 2 3 2" xfId="4262" xr:uid="{2CD6E9FA-376E-4A0F-B5F0-C03537603754}"/>
    <cellStyle name="Įprastas 3 2 3 2 2 2 3 2 4" xfId="2982" xr:uid="{685DCF5C-2C18-46A5-BC6F-311AB10339BE}"/>
    <cellStyle name="Įprastas 3 2 3 2 2 2 3 3" xfId="827" xr:uid="{9F90D9D1-8571-4EF2-89B8-FA4DF3D0ABFE}"/>
    <cellStyle name="Įprastas 3 2 3 2 2 2 3 3 2" xfId="2107" xr:uid="{3FD2C004-F8E8-4556-93AC-EABCEC42D458}"/>
    <cellStyle name="Įprastas 3 2 3 2 2 2 3 3 2 2" xfId="4668" xr:uid="{F899296F-6BB7-44CE-A120-7563B7130088}"/>
    <cellStyle name="Įprastas 3 2 3 2 2 2 3 3 3" xfId="3388" xr:uid="{C5AE2B27-0AF2-42E7-B338-E0269DB330BA}"/>
    <cellStyle name="Įprastas 3 2 3 2 2 2 3 4" xfId="1524" xr:uid="{452FA326-0B65-4D45-842C-EAC41E49DC03}"/>
    <cellStyle name="Įprastas 3 2 3 2 2 2 3 4 2" xfId="4085" xr:uid="{24A0987E-DF33-4448-80A8-0F329FD2BBCC}"/>
    <cellStyle name="Įprastas 3 2 3 2 2 2 3 5" xfId="2805" xr:uid="{F47CF383-1F79-4106-A53C-872E9FE0B6D1}"/>
    <cellStyle name="Įprastas 3 2 3 2 2 2 4" xfId="323" xr:uid="{FE20340E-ED24-4B80-B92C-FE2A7B910B8B}"/>
    <cellStyle name="Įprastas 3 2 3 2 2 2 4 2" xfId="421" xr:uid="{C5A4218F-2C6A-43CE-A8FD-5E214156E7C2}"/>
    <cellStyle name="Įprastas 3 2 3 2 2 2 4 2 2" xfId="830" xr:uid="{3D5EAFD1-44EC-4DF8-8E68-4D86451FF7BB}"/>
    <cellStyle name="Įprastas 3 2 3 2 2 2 4 2 2 2" xfId="2110" xr:uid="{5A47AB99-C903-462A-9916-1E8CEC9138B1}"/>
    <cellStyle name="Įprastas 3 2 3 2 2 2 4 2 2 2 2" xfId="4671" xr:uid="{BB11F7E8-882F-4FD0-91D3-EF582A2AF75D}"/>
    <cellStyle name="Įprastas 3 2 3 2 2 2 4 2 2 3" xfId="3391" xr:uid="{5627B750-2854-4711-8CE2-B961BCB7B73D}"/>
    <cellStyle name="Įprastas 3 2 3 2 2 2 4 2 3" xfId="1702" xr:uid="{3D91B750-F683-4AC2-B95D-8C30585BF12F}"/>
    <cellStyle name="Įprastas 3 2 3 2 2 2 4 2 3 2" xfId="4263" xr:uid="{56C3B434-69FD-4115-985B-DB1378D80D97}"/>
    <cellStyle name="Įprastas 3 2 3 2 2 2 4 2 4" xfId="2983" xr:uid="{C09E94EB-ACC0-4F97-B227-D8A93418BEF5}"/>
    <cellStyle name="Įprastas 3 2 3 2 2 2 4 3" xfId="829" xr:uid="{9DCFDC89-CA07-4CDC-84DE-6B753880C1D2}"/>
    <cellStyle name="Įprastas 3 2 3 2 2 2 4 3 2" xfId="2109" xr:uid="{F0EC282B-2B51-4B9C-B7CC-694E66D0ED2D}"/>
    <cellStyle name="Įprastas 3 2 3 2 2 2 4 3 2 2" xfId="4670" xr:uid="{1108B7D3-1A93-49E6-A83B-1D8C961AD44F}"/>
    <cellStyle name="Įprastas 3 2 3 2 2 2 4 3 3" xfId="3390" xr:uid="{12ED30A8-A67A-4D2B-B9C2-F6DBCFD8C8D6}"/>
    <cellStyle name="Įprastas 3 2 3 2 2 2 4 4" xfId="1604" xr:uid="{9D4D4150-1259-4420-BF2A-C770883088A1}"/>
    <cellStyle name="Įprastas 3 2 3 2 2 2 4 4 2" xfId="4165" xr:uid="{69FD4AE2-1AC8-4B19-9CA6-0B356D932875}"/>
    <cellStyle name="Įprastas 3 2 3 2 2 2 4 5" xfId="2885" xr:uid="{3DC9C1CB-2330-443A-9E5E-0688BFDA27B5}"/>
    <cellStyle name="Įprastas 3 2 3 2 2 2 5" xfId="418" xr:uid="{112F850B-47EF-40AE-9F21-FB9C3DD5B4EA}"/>
    <cellStyle name="Įprastas 3 2 3 2 2 2 5 2" xfId="831" xr:uid="{EBDF9807-D882-42B4-8303-372BA1A47195}"/>
    <cellStyle name="Įprastas 3 2 3 2 2 2 5 2 2" xfId="2111" xr:uid="{C7703977-14AD-4BEC-B2A2-AAFA353369C2}"/>
    <cellStyle name="Įprastas 3 2 3 2 2 2 5 2 2 2" xfId="4672" xr:uid="{793BB407-F17D-4FFC-9CBC-E7DDBD492454}"/>
    <cellStyle name="Įprastas 3 2 3 2 2 2 5 2 3" xfId="3392" xr:uid="{FDF23C5D-3CBF-48BA-990F-CCCB9EDBD53E}"/>
    <cellStyle name="Įprastas 3 2 3 2 2 2 5 3" xfId="1699" xr:uid="{71FB04CB-EA37-4616-95AF-39D304E44B07}"/>
    <cellStyle name="Įprastas 3 2 3 2 2 2 5 3 2" xfId="4260" xr:uid="{AFDA2D32-7A27-43D3-94EE-15067DB06980}"/>
    <cellStyle name="Įprastas 3 2 3 2 2 2 5 4" xfId="2980" xr:uid="{6E2BAB21-7C60-46C4-AB82-FE82FCF5B4AA}"/>
    <cellStyle name="Įprastas 3 2 3 2 2 2 6" xfId="824" xr:uid="{61CCD474-13A4-49C9-8377-D6A7A2D40115}"/>
    <cellStyle name="Įprastas 3 2 3 2 2 2 6 2" xfId="2104" xr:uid="{F98094A2-CB0B-403F-AF44-8B942843175A}"/>
    <cellStyle name="Įprastas 3 2 3 2 2 2 6 2 2" xfId="4665" xr:uid="{057509C7-51DA-4C82-B0E6-850E5D5E78B9}"/>
    <cellStyle name="Įprastas 3 2 3 2 2 2 6 3" xfId="3385" xr:uid="{B8F1AFCE-1F72-4E71-8164-E4573C68F1CF}"/>
    <cellStyle name="Įprastas 3 2 3 2 2 2 7" xfId="1364" xr:uid="{923C7F01-1A24-4521-BDCC-7DA799AE5FD4}"/>
    <cellStyle name="Įprastas 3 2 3 2 2 2 7 2" xfId="3925" xr:uid="{AA84B75E-EB66-4D5E-9260-79DD9F463F7A}"/>
    <cellStyle name="Įprastas 3 2 3 2 2 2 8" xfId="2645" xr:uid="{0C351E68-C746-448F-A20B-6AA03D439178}"/>
    <cellStyle name="Įprastas 3 2 3 2 2 3" xfId="123" xr:uid="{EFA97BCE-CE1A-4915-9B6E-716CB3A82E6C}"/>
    <cellStyle name="Įprastas 3 2 3 2 2 3 2" xfId="422" xr:uid="{2E8E187E-3BBF-4625-B0F1-550F00395078}"/>
    <cellStyle name="Įprastas 3 2 3 2 2 3 2 2" xfId="833" xr:uid="{3FCDE921-866D-4075-BDC1-AB44EB443524}"/>
    <cellStyle name="Įprastas 3 2 3 2 2 3 2 2 2" xfId="2113" xr:uid="{BCFC68EF-CD36-405E-BF72-C91054752B0D}"/>
    <cellStyle name="Įprastas 3 2 3 2 2 3 2 2 2 2" xfId="4674" xr:uid="{E39B8933-8EE0-47F9-9642-5CFC6408E978}"/>
    <cellStyle name="Įprastas 3 2 3 2 2 3 2 2 3" xfId="3394" xr:uid="{C4650105-3969-4999-9BE1-D605B228A4D8}"/>
    <cellStyle name="Įprastas 3 2 3 2 2 3 2 3" xfId="1703" xr:uid="{7188A4D9-0B09-4249-B902-2041D8CDD321}"/>
    <cellStyle name="Įprastas 3 2 3 2 2 3 2 3 2" xfId="4264" xr:uid="{A012EE15-46C5-4260-961A-03E37769D6CF}"/>
    <cellStyle name="Įprastas 3 2 3 2 2 3 2 4" xfId="2984" xr:uid="{6F05BDDF-84BF-4AAB-80D4-80F9E05638EE}"/>
    <cellStyle name="Įprastas 3 2 3 2 2 3 3" xfId="832" xr:uid="{8734D42B-89CC-436D-89C5-82A1E09E56BA}"/>
    <cellStyle name="Įprastas 3 2 3 2 2 3 3 2" xfId="2112" xr:uid="{62B53309-5DFA-46CF-9AE0-61CACE19731E}"/>
    <cellStyle name="Įprastas 3 2 3 2 2 3 3 2 2" xfId="4673" xr:uid="{C70239A7-A32B-4C82-9F9E-D6364258CB94}"/>
    <cellStyle name="Įprastas 3 2 3 2 2 3 3 3" xfId="3393" xr:uid="{A49EC29A-F90C-4DDC-994F-E28FE06C5D0F}"/>
    <cellStyle name="Įprastas 3 2 3 2 2 3 4" xfId="1404" xr:uid="{9F8A34C4-837E-4772-A965-F8D6FE435B62}"/>
    <cellStyle name="Įprastas 3 2 3 2 2 3 4 2" xfId="3965" xr:uid="{C70BE0FA-085F-4B52-AA60-3718F0B40486}"/>
    <cellStyle name="Įprastas 3 2 3 2 2 3 5" xfId="2685" xr:uid="{7C55E891-BF2A-4730-A7E6-FDCECB816BBE}"/>
    <cellStyle name="Įprastas 3 2 3 2 2 4" xfId="203" xr:uid="{DF3CB5B9-9ADE-48A8-B60E-E07F092F6C06}"/>
    <cellStyle name="Įprastas 3 2 3 2 2 4 2" xfId="423" xr:uid="{93B9C069-72A8-41D5-AE00-8BC0B47A7241}"/>
    <cellStyle name="Įprastas 3 2 3 2 2 4 2 2" xfId="835" xr:uid="{A2DD0DD0-F974-45A5-A620-902FD5A978ED}"/>
    <cellStyle name="Įprastas 3 2 3 2 2 4 2 2 2" xfId="2115" xr:uid="{52394DD8-B613-4C41-867E-188D7634C019}"/>
    <cellStyle name="Įprastas 3 2 3 2 2 4 2 2 2 2" xfId="4676" xr:uid="{AF7CABE3-D6F8-4030-B289-DA21B63A00E4}"/>
    <cellStyle name="Įprastas 3 2 3 2 2 4 2 2 3" xfId="3396" xr:uid="{3483F584-9736-40F1-8468-A1BC2097D5BA}"/>
    <cellStyle name="Įprastas 3 2 3 2 2 4 2 3" xfId="1704" xr:uid="{7014EAAB-498B-495C-AAC6-E624529039CD}"/>
    <cellStyle name="Įprastas 3 2 3 2 2 4 2 3 2" xfId="4265" xr:uid="{C25891E3-B297-49BA-BF37-CC921A672764}"/>
    <cellStyle name="Įprastas 3 2 3 2 2 4 2 4" xfId="2985" xr:uid="{62E4B135-01B9-4148-A09D-F25DBBC23EC9}"/>
    <cellStyle name="Įprastas 3 2 3 2 2 4 3" xfId="834" xr:uid="{E459CD0C-5A12-4C24-96C7-DEF2AE0DB8C5}"/>
    <cellStyle name="Įprastas 3 2 3 2 2 4 3 2" xfId="2114" xr:uid="{1DBF39E9-5BB1-4BAF-BD9B-2DCC427545CC}"/>
    <cellStyle name="Įprastas 3 2 3 2 2 4 3 2 2" xfId="4675" xr:uid="{3D52263B-1E35-4EA5-A2BA-1EAB9CE56BC4}"/>
    <cellStyle name="Įprastas 3 2 3 2 2 4 3 3" xfId="3395" xr:uid="{BF3B456B-8725-4366-A9DC-09F65D88D876}"/>
    <cellStyle name="Įprastas 3 2 3 2 2 4 4" xfId="1484" xr:uid="{32F3A11B-1C2E-42B3-BDAC-A03750E8F7F3}"/>
    <cellStyle name="Įprastas 3 2 3 2 2 4 4 2" xfId="4045" xr:uid="{E7FDF44E-4B5D-4D23-B6FA-94CA4F3EC317}"/>
    <cellStyle name="Įprastas 3 2 3 2 2 4 5" xfId="2765" xr:uid="{C02BED8D-09C5-4E54-AEC6-0F09B37F7881}"/>
    <cellStyle name="Įprastas 3 2 3 2 2 5" xfId="283" xr:uid="{1086DED4-AEF6-466C-BB38-9E95FF1C429B}"/>
    <cellStyle name="Įprastas 3 2 3 2 2 5 2" xfId="424" xr:uid="{B90F9BB9-DB52-477C-BA4C-CA007142CBEF}"/>
    <cellStyle name="Įprastas 3 2 3 2 2 5 2 2" xfId="837" xr:uid="{9DECD84A-998F-43E1-A706-0E7BF72EB6A2}"/>
    <cellStyle name="Įprastas 3 2 3 2 2 5 2 2 2" xfId="2117" xr:uid="{83F085AD-CE3E-496D-B02C-CB04EBEF018A}"/>
    <cellStyle name="Įprastas 3 2 3 2 2 5 2 2 2 2" xfId="4678" xr:uid="{705E790C-E8FB-4B87-8A08-1E85D6B2CD6C}"/>
    <cellStyle name="Įprastas 3 2 3 2 2 5 2 2 3" xfId="3398" xr:uid="{933AC5B5-6F34-4250-95BD-D020A7BCDDE6}"/>
    <cellStyle name="Įprastas 3 2 3 2 2 5 2 3" xfId="1705" xr:uid="{55972336-1316-4CA2-A145-3A158F8D7714}"/>
    <cellStyle name="Įprastas 3 2 3 2 2 5 2 3 2" xfId="4266" xr:uid="{EACE363D-5416-4064-82B7-FD89E2935721}"/>
    <cellStyle name="Įprastas 3 2 3 2 2 5 2 4" xfId="2986" xr:uid="{724DC178-46BC-4343-A4BA-FA8114787E2E}"/>
    <cellStyle name="Įprastas 3 2 3 2 2 5 3" xfId="836" xr:uid="{4C33B8C3-84D6-422F-9BD2-29458FFE6CA7}"/>
    <cellStyle name="Įprastas 3 2 3 2 2 5 3 2" xfId="2116" xr:uid="{B59CB9BF-57BD-44DE-A400-03C531A6E95D}"/>
    <cellStyle name="Įprastas 3 2 3 2 2 5 3 2 2" xfId="4677" xr:uid="{2DE2188F-FD38-49DC-B84B-F09E44F7CB65}"/>
    <cellStyle name="Įprastas 3 2 3 2 2 5 3 3" xfId="3397" xr:uid="{C94642E4-DA0C-400C-A34F-4567BA729A1C}"/>
    <cellStyle name="Įprastas 3 2 3 2 2 5 4" xfId="1564" xr:uid="{263A0AD6-C69B-4ACD-835F-6EB52BCF1BDB}"/>
    <cellStyle name="Įprastas 3 2 3 2 2 5 4 2" xfId="4125" xr:uid="{8B8C60D9-6307-4AD7-ADC8-8C1F7CC65F79}"/>
    <cellStyle name="Įprastas 3 2 3 2 2 5 5" xfId="2845" xr:uid="{A0088AAD-48B5-46C3-AC7A-28977A8A2BCC}"/>
    <cellStyle name="Įprastas 3 2 3 2 2 6" xfId="417" xr:uid="{CB152DF0-DA65-4FE4-9C30-30A196282C34}"/>
    <cellStyle name="Įprastas 3 2 3 2 2 6 2" xfId="838" xr:uid="{5A0B86DC-4E2D-4F76-A074-A07FA98D251C}"/>
    <cellStyle name="Įprastas 3 2 3 2 2 6 2 2" xfId="2118" xr:uid="{A295640D-E0D8-417E-8107-8A2E3CD7077B}"/>
    <cellStyle name="Įprastas 3 2 3 2 2 6 2 2 2" xfId="4679" xr:uid="{2E459A28-0096-4876-B27B-A787F9F328B9}"/>
    <cellStyle name="Įprastas 3 2 3 2 2 6 2 3" xfId="3399" xr:uid="{4CBA1788-52E1-4043-94A8-3FE356012A9B}"/>
    <cellStyle name="Įprastas 3 2 3 2 2 6 3" xfId="1698" xr:uid="{9428C0FC-BF58-4AC4-9D67-92054E6E2357}"/>
    <cellStyle name="Įprastas 3 2 3 2 2 6 3 2" xfId="4259" xr:uid="{DC29F309-13BA-40B5-9CE1-28031B138B7C}"/>
    <cellStyle name="Įprastas 3 2 3 2 2 6 4" xfId="2979" xr:uid="{5D13C312-E8AE-45FD-9F47-BBF99DB6F114}"/>
    <cellStyle name="Įprastas 3 2 3 2 2 7" xfId="823" xr:uid="{3FF75F44-6B20-4750-ABBB-C77148707783}"/>
    <cellStyle name="Įprastas 3 2 3 2 2 7 2" xfId="2103" xr:uid="{82EDCC95-4E87-4469-92E3-94620D1CAE55}"/>
    <cellStyle name="Įprastas 3 2 3 2 2 7 2 2" xfId="4664" xr:uid="{AC44CFF2-CB3B-448A-92BF-718DFBDC294B}"/>
    <cellStyle name="Įprastas 3 2 3 2 2 7 3" xfId="3384" xr:uid="{DC092327-0258-437F-AF9B-4696753D3DFA}"/>
    <cellStyle name="Įprastas 3 2 3 2 2 8" xfId="1324" xr:uid="{8EEE02DF-1035-4CE7-B974-6CE900CBD6E9}"/>
    <cellStyle name="Įprastas 3 2 3 2 2 8 2" xfId="3885" xr:uid="{5D45B905-8014-4CD3-8AA6-E5AAB7654A0A}"/>
    <cellStyle name="Įprastas 3 2 3 2 2 9" xfId="2605" xr:uid="{BDF30350-57A4-417C-9C32-92D5D50A0A8D}"/>
    <cellStyle name="Įprastas 3 2 3 2 3" xfId="63" xr:uid="{A4110EAE-E117-43ED-847E-9D61730FB394}"/>
    <cellStyle name="Įprastas 3 2 3 2 3 2" xfId="143" xr:uid="{B676EB0B-E92C-4695-A0C9-8BD269ABCBAC}"/>
    <cellStyle name="Įprastas 3 2 3 2 3 2 2" xfId="426" xr:uid="{FA00DACA-5CC1-4A4A-9216-B97457E98018}"/>
    <cellStyle name="Įprastas 3 2 3 2 3 2 2 2" xfId="841" xr:uid="{6A7AF15B-FA6D-4889-BB24-8A2896D35314}"/>
    <cellStyle name="Įprastas 3 2 3 2 3 2 2 2 2" xfId="2121" xr:uid="{71B66704-4F1C-422D-8B56-4B084280D975}"/>
    <cellStyle name="Įprastas 3 2 3 2 3 2 2 2 2 2" xfId="4682" xr:uid="{6D7B38C4-7016-4280-9035-687A0FE442E6}"/>
    <cellStyle name="Įprastas 3 2 3 2 3 2 2 2 3" xfId="3402" xr:uid="{DF4EA6FF-9D1F-4024-B33B-EBAEBA20553B}"/>
    <cellStyle name="Įprastas 3 2 3 2 3 2 2 3" xfId="1707" xr:uid="{D44C498F-53BD-455E-A631-F9B74763354D}"/>
    <cellStyle name="Įprastas 3 2 3 2 3 2 2 3 2" xfId="4268" xr:uid="{A867C85C-EBD8-4A04-A5AD-B0CE70CFB4C1}"/>
    <cellStyle name="Įprastas 3 2 3 2 3 2 2 4" xfId="2988" xr:uid="{597D3876-4B82-4342-A530-79294D534F50}"/>
    <cellStyle name="Įprastas 3 2 3 2 3 2 3" xfId="840" xr:uid="{51E53691-9970-41E0-B584-8FC2E24A0233}"/>
    <cellStyle name="Įprastas 3 2 3 2 3 2 3 2" xfId="2120" xr:uid="{C49BBFBE-9433-4753-BC97-4C6A04DB4A86}"/>
    <cellStyle name="Įprastas 3 2 3 2 3 2 3 2 2" xfId="4681" xr:uid="{CEFF424F-94FB-4B34-BBF2-0A09A900F6A8}"/>
    <cellStyle name="Įprastas 3 2 3 2 3 2 3 3" xfId="3401" xr:uid="{79819AF1-2BAE-4774-A6E0-EB09F6F8355E}"/>
    <cellStyle name="Įprastas 3 2 3 2 3 2 4" xfId="1424" xr:uid="{D706ED47-6D0B-4D36-97E0-0A0EACB08EC9}"/>
    <cellStyle name="Įprastas 3 2 3 2 3 2 4 2" xfId="3985" xr:uid="{BE8CA8D1-A73A-4DAA-8F5F-E3F430B86F3A}"/>
    <cellStyle name="Įprastas 3 2 3 2 3 2 5" xfId="2705" xr:uid="{CC86D150-5AEF-49F0-8954-24734D681D98}"/>
    <cellStyle name="Įprastas 3 2 3 2 3 3" xfId="223" xr:uid="{D356AB11-554D-4F19-A9AC-455708447FC2}"/>
    <cellStyle name="Įprastas 3 2 3 2 3 3 2" xfId="427" xr:uid="{A74485C7-4416-4BAC-A206-B6C67377D28D}"/>
    <cellStyle name="Įprastas 3 2 3 2 3 3 2 2" xfId="843" xr:uid="{FBE80805-B7BB-44D2-BDAB-3F810B8FF539}"/>
    <cellStyle name="Įprastas 3 2 3 2 3 3 2 2 2" xfId="2123" xr:uid="{21DA1E78-1AA0-468E-800A-3CFD7A446A5F}"/>
    <cellStyle name="Įprastas 3 2 3 2 3 3 2 2 2 2" xfId="4684" xr:uid="{D8AA2F5F-3565-4D3B-9D6F-B9AC72A9D60C}"/>
    <cellStyle name="Įprastas 3 2 3 2 3 3 2 2 3" xfId="3404" xr:uid="{B329FCE1-D11B-4210-BCF3-3AFB1FF31D0B}"/>
    <cellStyle name="Įprastas 3 2 3 2 3 3 2 3" xfId="1708" xr:uid="{78A2117D-8A4B-4F07-BEF3-73A123734657}"/>
    <cellStyle name="Įprastas 3 2 3 2 3 3 2 3 2" xfId="4269" xr:uid="{1C8C3F4E-2282-4FB2-9A1B-E4D63746D945}"/>
    <cellStyle name="Įprastas 3 2 3 2 3 3 2 4" xfId="2989" xr:uid="{9A97244C-1DDB-4364-A322-691ECCAF8319}"/>
    <cellStyle name="Įprastas 3 2 3 2 3 3 3" xfId="842" xr:uid="{900199FD-956D-4EF5-B834-AB12EFBE4DD8}"/>
    <cellStyle name="Įprastas 3 2 3 2 3 3 3 2" xfId="2122" xr:uid="{FEAD4178-D39F-4ED6-AE08-D56202B7C29D}"/>
    <cellStyle name="Įprastas 3 2 3 2 3 3 3 2 2" xfId="4683" xr:uid="{907C7D21-0BA1-440C-9052-9016532772E5}"/>
    <cellStyle name="Įprastas 3 2 3 2 3 3 3 3" xfId="3403" xr:uid="{3C1D3629-AC93-42F8-95EB-A6B4DF89CDFB}"/>
    <cellStyle name="Įprastas 3 2 3 2 3 3 4" xfId="1504" xr:uid="{E56BF9DE-ADFF-4201-A622-99CE85FA67F0}"/>
    <cellStyle name="Įprastas 3 2 3 2 3 3 4 2" xfId="4065" xr:uid="{FC9C00CF-7A4E-4548-AB3C-B2F392131813}"/>
    <cellStyle name="Įprastas 3 2 3 2 3 3 5" xfId="2785" xr:uid="{F480614D-0B6F-41CE-832D-76ADDB6FA797}"/>
    <cellStyle name="Įprastas 3 2 3 2 3 4" xfId="303" xr:uid="{D05964D4-C376-40CE-BC44-5D98EAD9ADBF}"/>
    <cellStyle name="Įprastas 3 2 3 2 3 4 2" xfId="428" xr:uid="{C7AF89D1-6A60-4508-A235-65A5F0F3115C}"/>
    <cellStyle name="Įprastas 3 2 3 2 3 4 2 2" xfId="845" xr:uid="{0F205EE5-3582-4089-99FA-1A79B37AAAFC}"/>
    <cellStyle name="Įprastas 3 2 3 2 3 4 2 2 2" xfId="2125" xr:uid="{82DDD243-3DF8-41D6-8F63-CCF6C355F3FD}"/>
    <cellStyle name="Įprastas 3 2 3 2 3 4 2 2 2 2" xfId="4686" xr:uid="{21B076A5-3050-4468-BFCA-78982BCC71E6}"/>
    <cellStyle name="Įprastas 3 2 3 2 3 4 2 2 3" xfId="3406" xr:uid="{308B22DD-07C1-4AA2-8B48-AFD778C970C5}"/>
    <cellStyle name="Įprastas 3 2 3 2 3 4 2 3" xfId="1709" xr:uid="{17BB9055-7EF6-4490-85F8-70A32A63DAD7}"/>
    <cellStyle name="Įprastas 3 2 3 2 3 4 2 3 2" xfId="4270" xr:uid="{7842822F-16B6-4DFB-BBAB-27F35A06E51C}"/>
    <cellStyle name="Įprastas 3 2 3 2 3 4 2 4" xfId="2990" xr:uid="{3FE5488A-975D-4EA2-8627-948154E0F414}"/>
    <cellStyle name="Įprastas 3 2 3 2 3 4 3" xfId="844" xr:uid="{24F33284-F989-4559-B8FB-FD182D4A17E0}"/>
    <cellStyle name="Įprastas 3 2 3 2 3 4 3 2" xfId="2124" xr:uid="{51D8CEC8-0F32-49AD-B814-6AD71AF9090D}"/>
    <cellStyle name="Įprastas 3 2 3 2 3 4 3 2 2" xfId="4685" xr:uid="{E5CF5EE2-B14A-45E4-B910-1EEAC1DAB10E}"/>
    <cellStyle name="Įprastas 3 2 3 2 3 4 3 3" xfId="3405" xr:uid="{9A2D0B13-E11E-4232-AD4C-46F47CB2E35B}"/>
    <cellStyle name="Įprastas 3 2 3 2 3 4 4" xfId="1584" xr:uid="{A1EDB21D-9148-4D3F-B357-698DBA58FA29}"/>
    <cellStyle name="Įprastas 3 2 3 2 3 4 4 2" xfId="4145" xr:uid="{73D5F662-0461-4FE3-A43B-383952C9D86C}"/>
    <cellStyle name="Įprastas 3 2 3 2 3 4 5" xfId="2865" xr:uid="{62C81A9C-E565-4DBE-9DB2-087AF66767EF}"/>
    <cellStyle name="Įprastas 3 2 3 2 3 5" xfId="425" xr:uid="{9F3BE316-3CD2-4661-8E33-1C98E3B63789}"/>
    <cellStyle name="Įprastas 3 2 3 2 3 5 2" xfId="846" xr:uid="{10C69A20-13C4-4F26-93FE-2AE88C6C657C}"/>
    <cellStyle name="Įprastas 3 2 3 2 3 5 2 2" xfId="2126" xr:uid="{1DA41658-1F4C-49B3-A884-316C8ADE51CB}"/>
    <cellStyle name="Įprastas 3 2 3 2 3 5 2 2 2" xfId="4687" xr:uid="{DCA7691E-68AA-47EA-8941-38F541310659}"/>
    <cellStyle name="Įprastas 3 2 3 2 3 5 2 3" xfId="3407" xr:uid="{27D043C3-D20A-47F0-9A8F-195C69815EED}"/>
    <cellStyle name="Įprastas 3 2 3 2 3 5 3" xfId="1706" xr:uid="{501361A1-9CF6-4E27-A229-B0AF6D4FE5D3}"/>
    <cellStyle name="Įprastas 3 2 3 2 3 5 3 2" xfId="4267" xr:uid="{66CD68EC-FADF-4A41-A54F-459EB2F49CA7}"/>
    <cellStyle name="Įprastas 3 2 3 2 3 5 4" xfId="2987" xr:uid="{B1BB06A5-C188-42C1-BB4B-311FE7285EEE}"/>
    <cellStyle name="Įprastas 3 2 3 2 3 6" xfId="839" xr:uid="{6A4A7997-4D6B-4321-9DAB-C9B2588DEDD0}"/>
    <cellStyle name="Įprastas 3 2 3 2 3 6 2" xfId="2119" xr:uid="{C903CAA7-30B2-4668-8C94-BB3DC8C72BB5}"/>
    <cellStyle name="Įprastas 3 2 3 2 3 6 2 2" xfId="4680" xr:uid="{86711805-538F-4A52-9ABB-2D388342CCAF}"/>
    <cellStyle name="Įprastas 3 2 3 2 3 6 3" xfId="3400" xr:uid="{3CE1B413-763A-4865-B608-FC68704341CA}"/>
    <cellStyle name="Įprastas 3 2 3 2 3 7" xfId="1344" xr:uid="{3C0DE891-3D81-4ECE-BDE6-E1869F2577F3}"/>
    <cellStyle name="Įprastas 3 2 3 2 3 7 2" xfId="3905" xr:uid="{D02EAD3B-9006-4E53-B661-BE9878E866A0}"/>
    <cellStyle name="Įprastas 3 2 3 2 3 8" xfId="2625" xr:uid="{28B676B2-AB1E-412B-B7C6-C21077B2EFFB}"/>
    <cellStyle name="Įprastas 3 2 3 2 4" xfId="103" xr:uid="{630D753E-F593-434B-8264-D63155F94CED}"/>
    <cellStyle name="Įprastas 3 2 3 2 4 2" xfId="429" xr:uid="{D61A456F-027E-4B8E-9473-B4B80C11F5BF}"/>
    <cellStyle name="Įprastas 3 2 3 2 4 2 2" xfId="848" xr:uid="{ABB18D64-5311-4517-9AF9-E6ACF5FF4761}"/>
    <cellStyle name="Įprastas 3 2 3 2 4 2 2 2" xfId="2128" xr:uid="{946244EA-8ABD-418E-935C-4B452B718A5F}"/>
    <cellStyle name="Įprastas 3 2 3 2 4 2 2 2 2" xfId="4689" xr:uid="{8CFF02F3-0021-494B-A7C6-6F9210CAD90A}"/>
    <cellStyle name="Įprastas 3 2 3 2 4 2 2 3" xfId="3409" xr:uid="{4279FC50-33D5-4F46-BA63-261887F41CE8}"/>
    <cellStyle name="Įprastas 3 2 3 2 4 2 3" xfId="1710" xr:uid="{4895C11A-4DAB-48C0-9ADB-0C099ED61199}"/>
    <cellStyle name="Įprastas 3 2 3 2 4 2 3 2" xfId="4271" xr:uid="{5789A7C0-1C5C-4CA7-85C8-A030DD2CDA2D}"/>
    <cellStyle name="Įprastas 3 2 3 2 4 2 4" xfId="2991" xr:uid="{359D6CAC-541C-4667-9849-4F9BEA282C20}"/>
    <cellStyle name="Įprastas 3 2 3 2 4 3" xfId="847" xr:uid="{A6F5633C-8A76-43B9-9AE4-24EF1F12D2CD}"/>
    <cellStyle name="Įprastas 3 2 3 2 4 3 2" xfId="2127" xr:uid="{85E07315-D78E-4ACD-A615-AAF9DED364E6}"/>
    <cellStyle name="Įprastas 3 2 3 2 4 3 2 2" xfId="4688" xr:uid="{788C78AC-6717-4FB0-B049-DBAD8A251465}"/>
    <cellStyle name="Įprastas 3 2 3 2 4 3 3" xfId="3408" xr:uid="{97A51816-1AF7-4F2B-8699-9FEA834537CF}"/>
    <cellStyle name="Įprastas 3 2 3 2 4 4" xfId="1384" xr:uid="{D78414FA-7C7A-4E27-B9D6-C995CD521846}"/>
    <cellStyle name="Įprastas 3 2 3 2 4 4 2" xfId="3945" xr:uid="{5661D587-7929-4A4A-AA2B-1CBD1C42E53D}"/>
    <cellStyle name="Įprastas 3 2 3 2 4 5" xfId="2665" xr:uid="{447E8029-7C03-45A7-A0BF-9AD4EB586017}"/>
    <cellStyle name="Įprastas 3 2 3 2 5" xfId="183" xr:uid="{B7255F20-B85C-4B74-8880-2D7E693653C3}"/>
    <cellStyle name="Įprastas 3 2 3 2 5 2" xfId="430" xr:uid="{751BCCFA-E238-4611-A90E-457B05AED799}"/>
    <cellStyle name="Įprastas 3 2 3 2 5 2 2" xfId="850" xr:uid="{4FB83F7E-E50F-4EC8-85BE-31477B34C7EC}"/>
    <cellStyle name="Įprastas 3 2 3 2 5 2 2 2" xfId="2130" xr:uid="{B7E872C2-7B4C-4FD9-8546-6258FA3C55EA}"/>
    <cellStyle name="Įprastas 3 2 3 2 5 2 2 2 2" xfId="4691" xr:uid="{18E5559E-C6FB-406C-AD59-BDE89F52AD47}"/>
    <cellStyle name="Įprastas 3 2 3 2 5 2 2 3" xfId="3411" xr:uid="{A371E4CD-62A7-4F7B-B30A-881ABBF26AF9}"/>
    <cellStyle name="Įprastas 3 2 3 2 5 2 3" xfId="1711" xr:uid="{21689D5E-2D7E-43D5-9B8B-A0D96135132A}"/>
    <cellStyle name="Įprastas 3 2 3 2 5 2 3 2" xfId="4272" xr:uid="{F654A561-C186-4F26-A4CB-41063B2E8F78}"/>
    <cellStyle name="Įprastas 3 2 3 2 5 2 4" xfId="2992" xr:uid="{F6C98762-9752-4DD8-BB2B-F622FCFDF9F8}"/>
    <cellStyle name="Įprastas 3 2 3 2 5 3" xfId="849" xr:uid="{CAA15E24-EBF5-4F8B-B1D4-6AD9E62F6C77}"/>
    <cellStyle name="Įprastas 3 2 3 2 5 3 2" xfId="2129" xr:uid="{19E7DACD-4293-4F14-AFE6-FAADECAD8C48}"/>
    <cellStyle name="Įprastas 3 2 3 2 5 3 2 2" xfId="4690" xr:uid="{3A61A41B-70DB-4DF0-A0C1-D4953CA76051}"/>
    <cellStyle name="Įprastas 3 2 3 2 5 3 3" xfId="3410" xr:uid="{5ADF471A-F3D9-4459-898F-C971A703CB27}"/>
    <cellStyle name="Įprastas 3 2 3 2 5 4" xfId="1464" xr:uid="{A0121684-E0C1-44B1-84C3-08CC6D7BA2BA}"/>
    <cellStyle name="Įprastas 3 2 3 2 5 4 2" xfId="4025" xr:uid="{99E02DF6-8A75-41D9-BF99-0B596CF26989}"/>
    <cellStyle name="Įprastas 3 2 3 2 5 5" xfId="2745" xr:uid="{2FDE811A-4C2E-4DED-9541-C0F50731D95B}"/>
    <cellStyle name="Įprastas 3 2 3 2 6" xfId="263" xr:uid="{83F6E4AB-AFFC-416D-AB45-D73BA9549B25}"/>
    <cellStyle name="Įprastas 3 2 3 2 6 2" xfId="431" xr:uid="{256D76A2-EAA1-4962-82D8-C3F11D20C937}"/>
    <cellStyle name="Įprastas 3 2 3 2 6 2 2" xfId="852" xr:uid="{F7995ECA-A292-4C28-A74E-6F9022EB2CD0}"/>
    <cellStyle name="Įprastas 3 2 3 2 6 2 2 2" xfId="2132" xr:uid="{84AF1AE0-CC80-485A-B759-E48AD08B74F3}"/>
    <cellStyle name="Įprastas 3 2 3 2 6 2 2 2 2" xfId="4693" xr:uid="{8D2D746A-90BB-47E3-A442-B4FF5B0743AE}"/>
    <cellStyle name="Įprastas 3 2 3 2 6 2 2 3" xfId="3413" xr:uid="{FAD0F4EF-592A-42BE-8C93-87776F63281B}"/>
    <cellStyle name="Įprastas 3 2 3 2 6 2 3" xfId="1712" xr:uid="{4283EAEA-BD1D-4F2B-98CE-2E373F988876}"/>
    <cellStyle name="Įprastas 3 2 3 2 6 2 3 2" xfId="4273" xr:uid="{D952EF51-4406-4707-992D-D6374101AAAA}"/>
    <cellStyle name="Įprastas 3 2 3 2 6 2 4" xfId="2993" xr:uid="{5BC05BCF-8AC6-491C-A71B-79C683CABECA}"/>
    <cellStyle name="Įprastas 3 2 3 2 6 3" xfId="851" xr:uid="{4ECA57D5-BD5F-4B41-92CB-6CF2641EDDD6}"/>
    <cellStyle name="Įprastas 3 2 3 2 6 3 2" xfId="2131" xr:uid="{5A1E664C-CB96-44EC-B811-E3F813FC5265}"/>
    <cellStyle name="Įprastas 3 2 3 2 6 3 2 2" xfId="4692" xr:uid="{8FDEFA24-30AD-4047-830C-F093F4F3E5E6}"/>
    <cellStyle name="Įprastas 3 2 3 2 6 3 3" xfId="3412" xr:uid="{9C6F1FF3-F9F5-4B50-BFC3-4FF76F9E5C17}"/>
    <cellStyle name="Įprastas 3 2 3 2 6 4" xfId="1544" xr:uid="{47046C66-0197-4376-9C4B-27F2146FB4A2}"/>
    <cellStyle name="Įprastas 3 2 3 2 6 4 2" xfId="4105" xr:uid="{48FF1D99-4866-43AF-AEA1-9E42F5C69C5D}"/>
    <cellStyle name="Įprastas 3 2 3 2 6 5" xfId="2825" xr:uid="{35D8B2D8-4DC3-4593-B9A4-AEDEF2074E0A}"/>
    <cellStyle name="Įprastas 3 2 3 2 7" xfId="416" xr:uid="{1BC01BEC-34F9-4843-8DBB-A704077B1FE1}"/>
    <cellStyle name="Įprastas 3 2 3 2 7 2" xfId="853" xr:uid="{A58C26E0-D944-429A-8AB7-29425BF8A41E}"/>
    <cellStyle name="Įprastas 3 2 3 2 7 2 2" xfId="2133" xr:uid="{4B320441-DB10-4F57-ACE1-0E0E171507A4}"/>
    <cellStyle name="Įprastas 3 2 3 2 7 2 2 2" xfId="4694" xr:uid="{A6A0AD25-5735-4493-99AA-795E705B02D4}"/>
    <cellStyle name="Įprastas 3 2 3 2 7 2 3" xfId="3414" xr:uid="{A9A817C8-5A8C-46BE-BBB5-6520B242DC2E}"/>
    <cellStyle name="Įprastas 3 2 3 2 7 3" xfId="1697" xr:uid="{74F25441-FDC4-492C-A6B2-843B1A6D121A}"/>
    <cellStyle name="Įprastas 3 2 3 2 7 3 2" xfId="4258" xr:uid="{1A7621AE-AA74-464E-9D20-388B2D6C5CE0}"/>
    <cellStyle name="Įprastas 3 2 3 2 7 4" xfId="2978" xr:uid="{405ED842-FFE6-49B9-867A-5D33B3E0D041}"/>
    <cellStyle name="Įprastas 3 2 3 2 8" xfId="822" xr:uid="{40C3161D-9CA3-4732-AE1C-EB7A23E64D5B}"/>
    <cellStyle name="Įprastas 3 2 3 2 8 2" xfId="2102" xr:uid="{BFA05B5C-7E49-4956-9AEF-633C0E8ECBB5}"/>
    <cellStyle name="Įprastas 3 2 3 2 8 2 2" xfId="4663" xr:uid="{8CE22FC0-3D0F-4F90-8D99-125255DCBDED}"/>
    <cellStyle name="Įprastas 3 2 3 2 8 3" xfId="3383" xr:uid="{2DED4D40-505B-4F63-BE60-201BF8865E70}"/>
    <cellStyle name="Įprastas 3 2 3 2 9" xfId="1304" xr:uid="{FC0FD53B-77C6-4896-BA49-7879B3ED681F}"/>
    <cellStyle name="Įprastas 3 2 3 2 9 2" xfId="3865" xr:uid="{2A927A60-F35F-42CB-B327-5F8747BD71C8}"/>
    <cellStyle name="Įprastas 3 2 3 3" xfId="35" xr:uid="{93E528A1-670D-4DC6-99C8-0957C9C9F346}"/>
    <cellStyle name="Įprastas 3 2 3 3 2" xfId="75" xr:uid="{9989E67B-3745-485F-8AA2-57D091C6BA46}"/>
    <cellStyle name="Įprastas 3 2 3 3 2 2" xfId="155" xr:uid="{15AEB73C-2D20-4356-8D4F-A6DAFCB2ECAB}"/>
    <cellStyle name="Įprastas 3 2 3 3 2 2 2" xfId="434" xr:uid="{CAA35156-B19B-4B4C-9EBD-5E3C8A180B32}"/>
    <cellStyle name="Įprastas 3 2 3 3 2 2 2 2" xfId="857" xr:uid="{24DF3AA9-21EB-4877-AF7D-93AA6EDC2C32}"/>
    <cellStyle name="Įprastas 3 2 3 3 2 2 2 2 2" xfId="2137" xr:uid="{12B1BF49-AC2F-41CD-84AD-C4D7451961FC}"/>
    <cellStyle name="Įprastas 3 2 3 3 2 2 2 2 2 2" xfId="4698" xr:uid="{86A85804-758B-4266-A156-0CD10E402864}"/>
    <cellStyle name="Įprastas 3 2 3 3 2 2 2 2 3" xfId="3418" xr:uid="{46E5F58F-D245-4775-A802-91424179F2C3}"/>
    <cellStyle name="Įprastas 3 2 3 3 2 2 2 3" xfId="1715" xr:uid="{3959F9F0-C612-495F-88C4-BF5CED9A3EB9}"/>
    <cellStyle name="Įprastas 3 2 3 3 2 2 2 3 2" xfId="4276" xr:uid="{FAB54A53-897B-430B-B3C8-683B9B8100BD}"/>
    <cellStyle name="Įprastas 3 2 3 3 2 2 2 4" xfId="2996" xr:uid="{39B452F9-6231-4E4E-879B-2BB0145ACCD6}"/>
    <cellStyle name="Įprastas 3 2 3 3 2 2 3" xfId="856" xr:uid="{23696277-3F81-4B18-94E1-B9165D728062}"/>
    <cellStyle name="Įprastas 3 2 3 3 2 2 3 2" xfId="2136" xr:uid="{4E909046-83FE-422A-892A-FE11FA9EC6FC}"/>
    <cellStyle name="Įprastas 3 2 3 3 2 2 3 2 2" xfId="4697" xr:uid="{BEF392ED-768A-40D4-A4CC-60BA720276D2}"/>
    <cellStyle name="Įprastas 3 2 3 3 2 2 3 3" xfId="3417" xr:uid="{A1D65E2D-0ADA-4218-8992-793E8B202DC5}"/>
    <cellStyle name="Įprastas 3 2 3 3 2 2 4" xfId="1436" xr:uid="{382A3387-C3E2-4EE2-9D59-D650678C3B09}"/>
    <cellStyle name="Įprastas 3 2 3 3 2 2 4 2" xfId="3997" xr:uid="{9AAA592C-D0ED-46E4-9041-05ED6857005A}"/>
    <cellStyle name="Įprastas 3 2 3 3 2 2 5" xfId="2717" xr:uid="{F44C8B97-33B6-40E1-A95F-E69ECD5E9A7C}"/>
    <cellStyle name="Įprastas 3 2 3 3 2 3" xfId="235" xr:uid="{0D644824-BDE8-4177-B0A3-8037F673A097}"/>
    <cellStyle name="Įprastas 3 2 3 3 2 3 2" xfId="435" xr:uid="{FFB220E9-276D-4F86-967B-4D008CCB69C0}"/>
    <cellStyle name="Įprastas 3 2 3 3 2 3 2 2" xfId="859" xr:uid="{96C3EBEA-3013-4940-BD16-A71F2C20B332}"/>
    <cellStyle name="Įprastas 3 2 3 3 2 3 2 2 2" xfId="2139" xr:uid="{A62FDFE3-FC72-4533-A90B-3F6543057FFE}"/>
    <cellStyle name="Įprastas 3 2 3 3 2 3 2 2 2 2" xfId="4700" xr:uid="{C0228787-BC7D-4985-BDE8-7F65EA14F7C9}"/>
    <cellStyle name="Įprastas 3 2 3 3 2 3 2 2 3" xfId="3420" xr:uid="{CDBC8D4A-BA71-4677-B91C-7713E765E1DC}"/>
    <cellStyle name="Įprastas 3 2 3 3 2 3 2 3" xfId="1716" xr:uid="{3C14D576-6DD7-4307-9A4E-7E97A978F918}"/>
    <cellStyle name="Įprastas 3 2 3 3 2 3 2 3 2" xfId="4277" xr:uid="{A8D65279-AE76-4C21-BB42-68C7E71928D0}"/>
    <cellStyle name="Įprastas 3 2 3 3 2 3 2 4" xfId="2997" xr:uid="{8D96F23C-5ABF-4D9E-B8CB-DA95849B7CF4}"/>
    <cellStyle name="Įprastas 3 2 3 3 2 3 3" xfId="858" xr:uid="{F572CDC6-895B-4BA4-8211-53A280573191}"/>
    <cellStyle name="Įprastas 3 2 3 3 2 3 3 2" xfId="2138" xr:uid="{A81AA90F-EF9A-4E33-BA5E-5FA9944DCF02}"/>
    <cellStyle name="Įprastas 3 2 3 3 2 3 3 2 2" xfId="4699" xr:uid="{6B3E9EDC-3F1A-4E27-BE8C-6860BD760B13}"/>
    <cellStyle name="Įprastas 3 2 3 3 2 3 3 3" xfId="3419" xr:uid="{26789E3B-6304-4601-A335-CB3926896684}"/>
    <cellStyle name="Įprastas 3 2 3 3 2 3 4" xfId="1516" xr:uid="{A4BD06B1-CCED-4F55-A8F2-B2125D1ADC3F}"/>
    <cellStyle name="Įprastas 3 2 3 3 2 3 4 2" xfId="4077" xr:uid="{BAD5F0FD-EACC-411A-9C3D-46F995142266}"/>
    <cellStyle name="Įprastas 3 2 3 3 2 3 5" xfId="2797" xr:uid="{1A5300DA-49B1-4E4E-B32F-01C2953D50EB}"/>
    <cellStyle name="Įprastas 3 2 3 3 2 4" xfId="315" xr:uid="{DDE8CB10-054D-4D3D-99E6-7BC244E7C3DA}"/>
    <cellStyle name="Įprastas 3 2 3 3 2 4 2" xfId="436" xr:uid="{2A8528A3-D223-4DAE-9B18-BCD6B4F6D6BC}"/>
    <cellStyle name="Įprastas 3 2 3 3 2 4 2 2" xfId="861" xr:uid="{AFCE41F4-061F-4407-93B4-2D376BF6BB6C}"/>
    <cellStyle name="Įprastas 3 2 3 3 2 4 2 2 2" xfId="2141" xr:uid="{AF1D827D-FDD1-44A8-BCB2-59A01A64CCBE}"/>
    <cellStyle name="Įprastas 3 2 3 3 2 4 2 2 2 2" xfId="4702" xr:uid="{E8B43854-FA16-4880-AF35-49338ED9427F}"/>
    <cellStyle name="Įprastas 3 2 3 3 2 4 2 2 3" xfId="3422" xr:uid="{7C266392-D721-47BC-8D8F-6482534DEC1B}"/>
    <cellStyle name="Įprastas 3 2 3 3 2 4 2 3" xfId="1717" xr:uid="{2E5B3251-FFA4-4CB5-B4E5-2748A96F5A6E}"/>
    <cellStyle name="Įprastas 3 2 3 3 2 4 2 3 2" xfId="4278" xr:uid="{42891A58-C86F-4A16-935A-0368212C0F97}"/>
    <cellStyle name="Įprastas 3 2 3 3 2 4 2 4" xfId="2998" xr:uid="{AC696C32-3D8A-4786-8395-118D7F16F449}"/>
    <cellStyle name="Įprastas 3 2 3 3 2 4 3" xfId="860" xr:uid="{9041A0CE-624B-421B-9E17-3E60E81C52F8}"/>
    <cellStyle name="Įprastas 3 2 3 3 2 4 3 2" xfId="2140" xr:uid="{B283BA63-4AE7-40DA-B27D-0EE13AF5A21C}"/>
    <cellStyle name="Įprastas 3 2 3 3 2 4 3 2 2" xfId="4701" xr:uid="{8D622E60-96CD-48E7-9AC3-87C6888633E5}"/>
    <cellStyle name="Įprastas 3 2 3 3 2 4 3 3" xfId="3421" xr:uid="{655CE6DC-954D-43D3-8C17-727D3C524B9F}"/>
    <cellStyle name="Įprastas 3 2 3 3 2 4 4" xfId="1596" xr:uid="{F71FCD2C-FF7C-4AE4-AC7C-9BBA72AC2CCB}"/>
    <cellStyle name="Įprastas 3 2 3 3 2 4 4 2" xfId="4157" xr:uid="{4EB4C419-9490-40D1-8F2E-A612885E34A7}"/>
    <cellStyle name="Įprastas 3 2 3 3 2 4 5" xfId="2877" xr:uid="{4C386D1A-03C7-43E2-B90F-C595EA0A796D}"/>
    <cellStyle name="Įprastas 3 2 3 3 2 5" xfId="433" xr:uid="{1213AD8C-60AE-479A-B679-668F1273FEB3}"/>
    <cellStyle name="Įprastas 3 2 3 3 2 5 2" xfId="862" xr:uid="{32E8950A-92CC-40BA-8FAF-6460C0228F31}"/>
    <cellStyle name="Įprastas 3 2 3 3 2 5 2 2" xfId="2142" xr:uid="{5D0EFF2D-C225-47FF-ACE5-237267EDF491}"/>
    <cellStyle name="Įprastas 3 2 3 3 2 5 2 2 2" xfId="4703" xr:uid="{B8424A7F-D9AC-4595-B472-59CAA6672FBA}"/>
    <cellStyle name="Įprastas 3 2 3 3 2 5 2 3" xfId="3423" xr:uid="{07E0E404-CA37-41BC-93F1-AF78C5496DE7}"/>
    <cellStyle name="Įprastas 3 2 3 3 2 5 3" xfId="1714" xr:uid="{9DBA58CA-920B-4B58-ADBC-8C0C369196FC}"/>
    <cellStyle name="Įprastas 3 2 3 3 2 5 3 2" xfId="4275" xr:uid="{5AC62921-928D-4C5B-A31C-2774AC561BEB}"/>
    <cellStyle name="Įprastas 3 2 3 3 2 5 4" xfId="2995" xr:uid="{144F3649-A2C9-4105-A9D1-83CE2984D9ED}"/>
    <cellStyle name="Įprastas 3 2 3 3 2 6" xfId="855" xr:uid="{3091D0EB-A45F-47A5-A23D-C5F78144545C}"/>
    <cellStyle name="Įprastas 3 2 3 3 2 6 2" xfId="2135" xr:uid="{4B1D53BA-CF73-4577-A492-FB7CB9423641}"/>
    <cellStyle name="Įprastas 3 2 3 3 2 6 2 2" xfId="4696" xr:uid="{7CBE985C-2E22-4EA6-B79C-CD2FA1EB1B13}"/>
    <cellStyle name="Įprastas 3 2 3 3 2 6 3" xfId="3416" xr:uid="{D1D7BAAD-B3AF-4CF1-B40A-A113BC13EF9D}"/>
    <cellStyle name="Įprastas 3 2 3 3 2 7" xfId="1356" xr:uid="{3D1FC082-5840-4D04-BEDA-54ADD5723B9F}"/>
    <cellStyle name="Įprastas 3 2 3 3 2 7 2" xfId="3917" xr:uid="{904CF179-DB9B-4B21-8CDB-E7502CB38F57}"/>
    <cellStyle name="Įprastas 3 2 3 3 2 8" xfId="2637" xr:uid="{E8991E11-11F9-45FC-A6E0-F23CEBF94D7F}"/>
    <cellStyle name="Įprastas 3 2 3 3 3" xfId="115" xr:uid="{0618903A-CFA6-4881-A1C2-43F8017FE8E6}"/>
    <cellStyle name="Įprastas 3 2 3 3 3 2" xfId="437" xr:uid="{1C8B43BB-7825-427B-8029-1908489C71C6}"/>
    <cellStyle name="Įprastas 3 2 3 3 3 2 2" xfId="864" xr:uid="{5D9202AB-849F-43EC-9F63-F5273A6CEF8E}"/>
    <cellStyle name="Įprastas 3 2 3 3 3 2 2 2" xfId="2144" xr:uid="{6CD62F50-0775-4B06-A4FC-2CCEFC0CCECA}"/>
    <cellStyle name="Įprastas 3 2 3 3 3 2 2 2 2" xfId="4705" xr:uid="{9ED691D6-4773-42EF-8642-210C0D18E6F3}"/>
    <cellStyle name="Įprastas 3 2 3 3 3 2 2 3" xfId="3425" xr:uid="{041B7784-1632-414A-847C-BF7030DC9460}"/>
    <cellStyle name="Įprastas 3 2 3 3 3 2 3" xfId="1718" xr:uid="{4D584E9D-FE8E-484C-B23E-DBFD0D9683DC}"/>
    <cellStyle name="Įprastas 3 2 3 3 3 2 3 2" xfId="4279" xr:uid="{790EDA95-D204-4B4D-9794-083A64130A30}"/>
    <cellStyle name="Įprastas 3 2 3 3 3 2 4" xfId="2999" xr:uid="{6C3F4278-B20F-4194-AAD3-39AFD47E7D32}"/>
    <cellStyle name="Įprastas 3 2 3 3 3 3" xfId="863" xr:uid="{E7D650DE-C4EF-40FB-9CC7-8C599844C207}"/>
    <cellStyle name="Įprastas 3 2 3 3 3 3 2" xfId="2143" xr:uid="{D03CA466-9495-4495-A5D1-F715299776C9}"/>
    <cellStyle name="Įprastas 3 2 3 3 3 3 2 2" xfId="4704" xr:uid="{27D27B42-E3AE-460B-86BC-FB9211D412C5}"/>
    <cellStyle name="Įprastas 3 2 3 3 3 3 3" xfId="3424" xr:uid="{7B03B855-8CF4-423B-9F32-680AA75EB7DD}"/>
    <cellStyle name="Įprastas 3 2 3 3 3 4" xfId="1396" xr:uid="{0A11D3B7-4E5F-4BD5-B08E-F539DDD151C0}"/>
    <cellStyle name="Įprastas 3 2 3 3 3 4 2" xfId="3957" xr:uid="{BDC4BCF4-9179-4639-9A94-FA685D070C01}"/>
    <cellStyle name="Įprastas 3 2 3 3 3 5" xfId="2677" xr:uid="{B9B12776-3D4C-4A0C-B92B-77B463508ED7}"/>
    <cellStyle name="Įprastas 3 2 3 3 4" xfId="195" xr:uid="{B2DE9EB0-2038-46AD-816A-276FBF41A654}"/>
    <cellStyle name="Įprastas 3 2 3 3 4 2" xfId="438" xr:uid="{7B72A081-6614-47FF-8331-DD40735F6591}"/>
    <cellStyle name="Įprastas 3 2 3 3 4 2 2" xfId="866" xr:uid="{21E380CE-C61B-4800-BC3F-533B1A5B5790}"/>
    <cellStyle name="Įprastas 3 2 3 3 4 2 2 2" xfId="2146" xr:uid="{0D325F1E-E94C-4852-B84A-50F0A2DA386D}"/>
    <cellStyle name="Įprastas 3 2 3 3 4 2 2 2 2" xfId="4707" xr:uid="{A752D547-7C4F-42FE-900A-6698391564FA}"/>
    <cellStyle name="Įprastas 3 2 3 3 4 2 2 3" xfId="3427" xr:uid="{DB2F2CC5-4F42-4201-AB27-4AC0FFDFF69A}"/>
    <cellStyle name="Įprastas 3 2 3 3 4 2 3" xfId="1719" xr:uid="{8FDE4589-EDA4-4E86-9F4B-66A05758C39D}"/>
    <cellStyle name="Įprastas 3 2 3 3 4 2 3 2" xfId="4280" xr:uid="{A5BE31E1-56AF-4C3E-A25E-424B06E0393D}"/>
    <cellStyle name="Įprastas 3 2 3 3 4 2 4" xfId="3000" xr:uid="{F5D0A3BD-7F6F-4017-B9E9-505AD11E6983}"/>
    <cellStyle name="Įprastas 3 2 3 3 4 3" xfId="865" xr:uid="{B2D93F6B-8515-4203-A424-118B8D9DF783}"/>
    <cellStyle name="Įprastas 3 2 3 3 4 3 2" xfId="2145" xr:uid="{5A3F3951-7471-46EB-B282-EFB3CCD1E429}"/>
    <cellStyle name="Įprastas 3 2 3 3 4 3 2 2" xfId="4706" xr:uid="{16F8DD9E-AD80-456B-8AC4-D05633E8FE61}"/>
    <cellStyle name="Įprastas 3 2 3 3 4 3 3" xfId="3426" xr:uid="{D6CC0E5F-ADB2-44F6-B468-0FB520FAF30E}"/>
    <cellStyle name="Įprastas 3 2 3 3 4 4" xfId="1476" xr:uid="{621F8157-84B4-449A-AB84-E0A53BD230A5}"/>
    <cellStyle name="Įprastas 3 2 3 3 4 4 2" xfId="4037" xr:uid="{5CE6A4A7-8610-44BF-80CF-2CAAB38060EB}"/>
    <cellStyle name="Įprastas 3 2 3 3 4 5" xfId="2757" xr:uid="{A6A9E7F5-B842-49C4-8E27-6B99CAFA2DCE}"/>
    <cellStyle name="Įprastas 3 2 3 3 5" xfId="275" xr:uid="{350E15D1-ECDC-4B09-AABB-7A5E82340813}"/>
    <cellStyle name="Įprastas 3 2 3 3 5 2" xfId="439" xr:uid="{34C4285F-3E2C-47F9-97C2-69732FC6D667}"/>
    <cellStyle name="Įprastas 3 2 3 3 5 2 2" xfId="868" xr:uid="{425A566B-3714-41D1-89DC-15A0DCF17C04}"/>
    <cellStyle name="Įprastas 3 2 3 3 5 2 2 2" xfId="2148" xr:uid="{42504268-0373-4BAE-9E1F-9EE8CF0FA4A2}"/>
    <cellStyle name="Įprastas 3 2 3 3 5 2 2 2 2" xfId="4709" xr:uid="{007C7BDF-5F3E-4A6E-AE89-6130545C5B0F}"/>
    <cellStyle name="Įprastas 3 2 3 3 5 2 2 3" xfId="3429" xr:uid="{675CB163-AB10-4D1B-8231-EF959C215B18}"/>
    <cellStyle name="Įprastas 3 2 3 3 5 2 3" xfId="1720" xr:uid="{EC79B29A-6CF5-4C63-9542-2B0E044F9221}"/>
    <cellStyle name="Įprastas 3 2 3 3 5 2 3 2" xfId="4281" xr:uid="{486357B8-91E6-4314-B073-45B8534335B0}"/>
    <cellStyle name="Įprastas 3 2 3 3 5 2 4" xfId="3001" xr:uid="{6D874BDE-2FFF-46A5-83B9-00D16D957685}"/>
    <cellStyle name="Įprastas 3 2 3 3 5 3" xfId="867" xr:uid="{BE5AB276-72F1-42D5-9BEE-215E52C4D512}"/>
    <cellStyle name="Įprastas 3 2 3 3 5 3 2" xfId="2147" xr:uid="{ED12F114-D8E9-4516-B58B-2A93E2ACA15D}"/>
    <cellStyle name="Įprastas 3 2 3 3 5 3 2 2" xfId="4708" xr:uid="{0CF214AD-03C8-44A5-AE71-70D306473411}"/>
    <cellStyle name="Įprastas 3 2 3 3 5 3 3" xfId="3428" xr:uid="{36536D6E-FE6D-406D-B488-C0E451D662DE}"/>
    <cellStyle name="Įprastas 3 2 3 3 5 4" xfId="1556" xr:uid="{6B5505FF-BAC1-4BDE-852A-BAB21BBBE875}"/>
    <cellStyle name="Įprastas 3 2 3 3 5 4 2" xfId="4117" xr:uid="{6D7D2B2E-2E48-462E-A5A7-26B7B2B31C25}"/>
    <cellStyle name="Įprastas 3 2 3 3 5 5" xfId="2837" xr:uid="{F475124D-155A-454E-8B9D-1BEE6DF7FF63}"/>
    <cellStyle name="Įprastas 3 2 3 3 6" xfId="432" xr:uid="{D60AE5BF-8F29-4AE5-9A16-8541C042039E}"/>
    <cellStyle name="Įprastas 3 2 3 3 6 2" xfId="869" xr:uid="{714507F5-FB48-4688-8408-656F1BB6851E}"/>
    <cellStyle name="Įprastas 3 2 3 3 6 2 2" xfId="2149" xr:uid="{3BE575FB-0736-4C12-B2C2-FEC329CC3EC1}"/>
    <cellStyle name="Įprastas 3 2 3 3 6 2 2 2" xfId="4710" xr:uid="{0504C734-8D93-4A83-8F84-A99CEBEBFAA6}"/>
    <cellStyle name="Įprastas 3 2 3 3 6 2 3" xfId="3430" xr:uid="{15D5B96A-CD00-436A-B7F3-59960D958A21}"/>
    <cellStyle name="Įprastas 3 2 3 3 6 3" xfId="1713" xr:uid="{4190FD56-4925-4329-86BC-E12567AE314D}"/>
    <cellStyle name="Įprastas 3 2 3 3 6 3 2" xfId="4274" xr:uid="{ED5B2D5F-6435-4E89-B941-FCAE02D4924A}"/>
    <cellStyle name="Įprastas 3 2 3 3 6 4" xfId="2994" xr:uid="{C655A26D-E47C-41F7-8044-758FAF4462B1}"/>
    <cellStyle name="Įprastas 3 2 3 3 7" xfId="854" xr:uid="{B4A3C796-FFF6-43CC-B13C-793E3591159B}"/>
    <cellStyle name="Įprastas 3 2 3 3 7 2" xfId="2134" xr:uid="{445738CE-6DF3-4269-BA8E-72E5B878005D}"/>
    <cellStyle name="Įprastas 3 2 3 3 7 2 2" xfId="4695" xr:uid="{CA7BB92C-F319-4D17-9517-AD24C6E933E6}"/>
    <cellStyle name="Įprastas 3 2 3 3 7 3" xfId="3415" xr:uid="{549ACEA5-A721-4791-96E2-68F78435E170}"/>
    <cellStyle name="Įprastas 3 2 3 3 8" xfId="1316" xr:uid="{99F8E911-295B-4BEE-BB24-43E01E0367FD}"/>
    <cellStyle name="Įprastas 3 2 3 3 8 2" xfId="3877" xr:uid="{4DFB8838-EEBA-436E-B642-7621E46E1487}"/>
    <cellStyle name="Įprastas 3 2 3 3 9" xfId="2597" xr:uid="{F0954F5A-D965-4F88-924F-ED928D0AA1AC}"/>
    <cellStyle name="Įprastas 3 2 3 4" xfId="55" xr:uid="{97D7D184-D1C6-4F3A-BAB6-C2B2687FDA3F}"/>
    <cellStyle name="Įprastas 3 2 3 4 2" xfId="135" xr:uid="{1E780F5E-3B97-49A3-A2E1-EBA693EAA90E}"/>
    <cellStyle name="Įprastas 3 2 3 4 2 2" xfId="441" xr:uid="{48D907AE-C68A-45FC-8DFE-EF26CFB273F9}"/>
    <cellStyle name="Įprastas 3 2 3 4 2 2 2" xfId="872" xr:uid="{AF3316FA-923A-4EC1-A8F3-A445D3A7C449}"/>
    <cellStyle name="Įprastas 3 2 3 4 2 2 2 2" xfId="2152" xr:uid="{9309421B-31CF-4328-9F67-BE2BC59312BB}"/>
    <cellStyle name="Įprastas 3 2 3 4 2 2 2 2 2" xfId="4713" xr:uid="{3AF8EEBD-4208-4E91-ABE3-3260128467A9}"/>
    <cellStyle name="Įprastas 3 2 3 4 2 2 2 3" xfId="3433" xr:uid="{10266806-2E7C-4856-BFB8-9B2352C630C0}"/>
    <cellStyle name="Įprastas 3 2 3 4 2 2 3" xfId="1722" xr:uid="{D4097E3F-CEBB-489B-977E-1AF5EF0E5AE4}"/>
    <cellStyle name="Įprastas 3 2 3 4 2 2 3 2" xfId="4283" xr:uid="{BB1DCBFE-54AA-4942-9E1C-13C2DBCEE781}"/>
    <cellStyle name="Įprastas 3 2 3 4 2 2 4" xfId="3003" xr:uid="{EA58A8D7-72CE-46E9-8668-AD5F98FC1F1F}"/>
    <cellStyle name="Įprastas 3 2 3 4 2 3" xfId="871" xr:uid="{C2F60D90-B088-46EF-885F-BBCE9A76B8CD}"/>
    <cellStyle name="Įprastas 3 2 3 4 2 3 2" xfId="2151" xr:uid="{BD1686A5-087F-4181-9A7E-046A643ABCA3}"/>
    <cellStyle name="Įprastas 3 2 3 4 2 3 2 2" xfId="4712" xr:uid="{E3029F1F-FECA-4A9D-9DB7-7DCE6E627E5D}"/>
    <cellStyle name="Įprastas 3 2 3 4 2 3 3" xfId="3432" xr:uid="{BE085778-8E6E-47DC-AD8A-53559E047C92}"/>
    <cellStyle name="Įprastas 3 2 3 4 2 4" xfId="1416" xr:uid="{B53E2E0E-8E96-4BD9-A708-719C15008D9D}"/>
    <cellStyle name="Įprastas 3 2 3 4 2 4 2" xfId="3977" xr:uid="{21825F86-ED71-4E5A-A1C2-E55CD6AFECBF}"/>
    <cellStyle name="Įprastas 3 2 3 4 2 5" xfId="2697" xr:uid="{6DF8224D-D2F4-41D6-BA8E-34D6EA7D0DD2}"/>
    <cellStyle name="Įprastas 3 2 3 4 3" xfId="215" xr:uid="{60D36C53-6651-4465-8087-F7F0CC6BD246}"/>
    <cellStyle name="Įprastas 3 2 3 4 3 2" xfId="442" xr:uid="{646A0904-066C-452A-B338-7542DE048914}"/>
    <cellStyle name="Įprastas 3 2 3 4 3 2 2" xfId="874" xr:uid="{78AC8E9E-0147-412E-9987-065ECBB392C4}"/>
    <cellStyle name="Įprastas 3 2 3 4 3 2 2 2" xfId="2154" xr:uid="{6122EA96-E19F-4355-B466-964E5F97DA47}"/>
    <cellStyle name="Įprastas 3 2 3 4 3 2 2 2 2" xfId="4715" xr:uid="{961E0A19-3161-45DF-A12F-850519BDEE79}"/>
    <cellStyle name="Įprastas 3 2 3 4 3 2 2 3" xfId="3435" xr:uid="{1DACA45B-7DD5-44C4-91FC-191353D39FF5}"/>
    <cellStyle name="Įprastas 3 2 3 4 3 2 3" xfId="1723" xr:uid="{466F322E-9700-42B9-BE69-4385926C430D}"/>
    <cellStyle name="Įprastas 3 2 3 4 3 2 3 2" xfId="4284" xr:uid="{C1BB6D64-1690-4C90-8BA9-B2FA1DA8477C}"/>
    <cellStyle name="Įprastas 3 2 3 4 3 2 4" xfId="3004" xr:uid="{4B4EB245-3601-4AD9-9ACC-B7F770254386}"/>
    <cellStyle name="Įprastas 3 2 3 4 3 3" xfId="873" xr:uid="{7DEA97E0-54E0-49BB-953F-3CB76A5DB460}"/>
    <cellStyle name="Įprastas 3 2 3 4 3 3 2" xfId="2153" xr:uid="{25ED29D0-9096-46BD-90B4-A4F2802EB4BC}"/>
    <cellStyle name="Įprastas 3 2 3 4 3 3 2 2" xfId="4714" xr:uid="{F01C47ED-ACD2-465D-9040-937B81BA3F9D}"/>
    <cellStyle name="Įprastas 3 2 3 4 3 3 3" xfId="3434" xr:uid="{AA4D18CE-682E-42AD-8267-18197B17A1FB}"/>
    <cellStyle name="Įprastas 3 2 3 4 3 4" xfId="1496" xr:uid="{00E8DBFC-0F67-4DAC-9F02-C834DA617C7D}"/>
    <cellStyle name="Įprastas 3 2 3 4 3 4 2" xfId="4057" xr:uid="{6396E577-00BC-40B6-9226-620DABC27412}"/>
    <cellStyle name="Įprastas 3 2 3 4 3 5" xfId="2777" xr:uid="{86A67047-99C1-433E-B11F-F75A7D2354B0}"/>
    <cellStyle name="Įprastas 3 2 3 4 4" xfId="295" xr:uid="{A0B587F4-CCC8-4689-AC6F-3FEEF827C029}"/>
    <cellStyle name="Įprastas 3 2 3 4 4 2" xfId="443" xr:uid="{F4328432-7DFE-4DFE-9D19-92943884F3B7}"/>
    <cellStyle name="Įprastas 3 2 3 4 4 2 2" xfId="876" xr:uid="{2B6D3757-CF2A-47FA-A755-7B8A9D44B029}"/>
    <cellStyle name="Įprastas 3 2 3 4 4 2 2 2" xfId="2156" xr:uid="{315F7752-CA3E-4C7E-9E71-A1B9B2F73839}"/>
    <cellStyle name="Įprastas 3 2 3 4 4 2 2 2 2" xfId="4717" xr:uid="{1A870230-B411-4E88-8A0E-B51E046443D7}"/>
    <cellStyle name="Įprastas 3 2 3 4 4 2 2 3" xfId="3437" xr:uid="{9C64482D-2B3A-4EB1-A5AB-A8C7869C353A}"/>
    <cellStyle name="Įprastas 3 2 3 4 4 2 3" xfId="1724" xr:uid="{83F86093-2DB6-4295-8EBD-DF4CCCCE2331}"/>
    <cellStyle name="Įprastas 3 2 3 4 4 2 3 2" xfId="4285" xr:uid="{C3B2EFBE-1881-4941-84D8-EEA6F3295F56}"/>
    <cellStyle name="Įprastas 3 2 3 4 4 2 4" xfId="3005" xr:uid="{334BA782-D88C-4CB3-A4EA-020D97C4882E}"/>
    <cellStyle name="Įprastas 3 2 3 4 4 3" xfId="875" xr:uid="{BF2CFC70-A0CB-409F-B3A5-D78EB0ADB734}"/>
    <cellStyle name="Įprastas 3 2 3 4 4 3 2" xfId="2155" xr:uid="{10820185-B665-4347-AD92-0F28EF8D9757}"/>
    <cellStyle name="Įprastas 3 2 3 4 4 3 2 2" xfId="4716" xr:uid="{3A9722BC-48E0-4226-B976-B05F8E001E1B}"/>
    <cellStyle name="Įprastas 3 2 3 4 4 3 3" xfId="3436" xr:uid="{DB772860-F41E-4B39-91D9-B54BCF36B198}"/>
    <cellStyle name="Įprastas 3 2 3 4 4 4" xfId="1576" xr:uid="{BD17673F-9E8F-4D2C-80DF-428657B48211}"/>
    <cellStyle name="Įprastas 3 2 3 4 4 4 2" xfId="4137" xr:uid="{3D0E8840-D649-4EB3-B868-D181E6FD9CF8}"/>
    <cellStyle name="Įprastas 3 2 3 4 4 5" xfId="2857" xr:uid="{17DFC6DB-E2FD-4B42-83B3-4AE751106BDF}"/>
    <cellStyle name="Įprastas 3 2 3 4 5" xfId="440" xr:uid="{7B6A6375-D6E7-4FEF-8F46-17F67D684B89}"/>
    <cellStyle name="Įprastas 3 2 3 4 5 2" xfId="877" xr:uid="{9E612961-9E7C-4177-BD01-6368576BC954}"/>
    <cellStyle name="Įprastas 3 2 3 4 5 2 2" xfId="2157" xr:uid="{19B7AB45-96D5-4DE4-AC69-A33D7EB637DF}"/>
    <cellStyle name="Įprastas 3 2 3 4 5 2 2 2" xfId="4718" xr:uid="{EC8971E6-BEB4-4CC3-BB17-A7A973707FBF}"/>
    <cellStyle name="Įprastas 3 2 3 4 5 2 3" xfId="3438" xr:uid="{CF0C0D70-A092-46EA-A746-4E35D33382D3}"/>
    <cellStyle name="Įprastas 3 2 3 4 5 3" xfId="1721" xr:uid="{85808E49-3C12-4A56-B00F-533FBD38D6DD}"/>
    <cellStyle name="Įprastas 3 2 3 4 5 3 2" xfId="4282" xr:uid="{67D4491B-839B-4C4F-AEC4-E72EC6A80D50}"/>
    <cellStyle name="Įprastas 3 2 3 4 5 4" xfId="3002" xr:uid="{03B91750-E38A-4B81-8650-88A6A8E0CF12}"/>
    <cellStyle name="Įprastas 3 2 3 4 6" xfId="870" xr:uid="{06F0E63A-46CE-4499-9BD1-099ACABE535B}"/>
    <cellStyle name="Įprastas 3 2 3 4 6 2" xfId="2150" xr:uid="{19101DC5-E443-4EAF-98A2-11B95E318F3D}"/>
    <cellStyle name="Įprastas 3 2 3 4 6 2 2" xfId="4711" xr:uid="{05E55011-F8E7-4A50-948D-E9293957159E}"/>
    <cellStyle name="Įprastas 3 2 3 4 6 3" xfId="3431" xr:uid="{19F9A3C5-8353-4694-A4B7-65079010EDAA}"/>
    <cellStyle name="Įprastas 3 2 3 4 7" xfId="1336" xr:uid="{098D9021-CF0B-49E0-964A-D743C69521C5}"/>
    <cellStyle name="Įprastas 3 2 3 4 7 2" xfId="3897" xr:uid="{64B2BB1A-CB51-4F5E-AB6B-9FC9B222E36C}"/>
    <cellStyle name="Įprastas 3 2 3 4 8" xfId="2617" xr:uid="{DBF8A739-D278-4F83-92DE-0E0A3AD83CC4}"/>
    <cellStyle name="Įprastas 3 2 3 5" xfId="95" xr:uid="{89AB7EB6-E8E9-4955-9F68-5F746263BD03}"/>
    <cellStyle name="Įprastas 3 2 3 5 2" xfId="444" xr:uid="{FC11F307-A9A2-472E-A3E1-172D7CD5D64D}"/>
    <cellStyle name="Įprastas 3 2 3 5 2 2" xfId="879" xr:uid="{2E2BAB09-2C2F-4FEA-81E4-55630138889A}"/>
    <cellStyle name="Įprastas 3 2 3 5 2 2 2" xfId="2159" xr:uid="{C6110D29-35BC-4214-94AE-73055002630C}"/>
    <cellStyle name="Įprastas 3 2 3 5 2 2 2 2" xfId="4720" xr:uid="{922AC4E0-60C6-46BF-B0C1-24CADD3467BB}"/>
    <cellStyle name="Įprastas 3 2 3 5 2 2 3" xfId="3440" xr:uid="{0377C947-5CB8-439B-A4C7-F0D9D4FD88CF}"/>
    <cellStyle name="Įprastas 3 2 3 5 2 3" xfId="1725" xr:uid="{2DF8E907-B3EC-4388-A6D1-6257E29D091E}"/>
    <cellStyle name="Įprastas 3 2 3 5 2 3 2" xfId="4286" xr:uid="{4AB6344D-6091-427A-B6AC-3683FF670503}"/>
    <cellStyle name="Įprastas 3 2 3 5 2 4" xfId="3006" xr:uid="{4D96807A-998B-46B9-9E33-761D33E4E0B3}"/>
    <cellStyle name="Įprastas 3 2 3 5 3" xfId="878" xr:uid="{AF2E44B2-B105-450E-9859-9BF4B7D3ADD1}"/>
    <cellStyle name="Įprastas 3 2 3 5 3 2" xfId="2158" xr:uid="{9D2DE3A0-CAF3-4531-B4CA-60A3CB7A5826}"/>
    <cellStyle name="Įprastas 3 2 3 5 3 2 2" xfId="4719" xr:uid="{19717BB9-AF5B-4E8C-814F-5F930A60237E}"/>
    <cellStyle name="Įprastas 3 2 3 5 3 3" xfId="3439" xr:uid="{C8F1D917-B7C1-440B-BD3B-5E331450DFF5}"/>
    <cellStyle name="Įprastas 3 2 3 5 4" xfId="1376" xr:uid="{65D37EEB-57A3-4761-B995-A8DB52B10265}"/>
    <cellStyle name="Įprastas 3 2 3 5 4 2" xfId="3937" xr:uid="{15BEE25F-8480-43E1-8F76-2A4ED3B5083F}"/>
    <cellStyle name="Įprastas 3 2 3 5 5" xfId="2657" xr:uid="{76BEB343-CFCB-4122-AA6F-A8049275130C}"/>
    <cellStyle name="Įprastas 3 2 3 6" xfId="175" xr:uid="{77BBF31A-25F2-46F3-A53A-208F66D32D3B}"/>
    <cellStyle name="Įprastas 3 2 3 6 2" xfId="445" xr:uid="{84AAD518-3D30-4323-86D1-F11078C8C1F7}"/>
    <cellStyle name="Įprastas 3 2 3 6 2 2" xfId="881" xr:uid="{6DCC857C-A39F-4428-AD24-FA40C5CEB1DB}"/>
    <cellStyle name="Įprastas 3 2 3 6 2 2 2" xfId="2161" xr:uid="{D032FDE4-9780-4390-A689-05E8B2A6FE26}"/>
    <cellStyle name="Įprastas 3 2 3 6 2 2 2 2" xfId="4722" xr:uid="{E0C27FCF-3E29-462E-86F8-B5D5944E2DD8}"/>
    <cellStyle name="Įprastas 3 2 3 6 2 2 3" xfId="3442" xr:uid="{E7DDCF10-F735-48CA-B047-F9B57629A42E}"/>
    <cellStyle name="Įprastas 3 2 3 6 2 3" xfId="1726" xr:uid="{8E9D7B58-85F3-4704-91F3-1FA8D7B45C8C}"/>
    <cellStyle name="Įprastas 3 2 3 6 2 3 2" xfId="4287" xr:uid="{65ABD1DD-6886-4704-9D53-89EF78957D49}"/>
    <cellStyle name="Įprastas 3 2 3 6 2 4" xfId="3007" xr:uid="{DA3C3D13-7552-4AC1-B2B1-2203C468CE5B}"/>
    <cellStyle name="Įprastas 3 2 3 6 3" xfId="880" xr:uid="{10A22B3E-2E7F-489A-B4A6-890255C1DB44}"/>
    <cellStyle name="Įprastas 3 2 3 6 3 2" xfId="2160" xr:uid="{DB00E7AE-715B-4279-9F64-CA04D61C6B69}"/>
    <cellStyle name="Įprastas 3 2 3 6 3 2 2" xfId="4721" xr:uid="{B2DA4F8A-10C8-4011-AC61-128FDB6785D9}"/>
    <cellStyle name="Įprastas 3 2 3 6 3 3" xfId="3441" xr:uid="{F7BED595-FE5E-4F4B-96A6-62E072374A08}"/>
    <cellStyle name="Įprastas 3 2 3 6 4" xfId="1456" xr:uid="{B3DF1C33-616C-4566-9DF1-1D82F4E9F535}"/>
    <cellStyle name="Įprastas 3 2 3 6 4 2" xfId="4017" xr:uid="{2C7D3ECF-8CCC-47AE-8FC8-9F3C8491618B}"/>
    <cellStyle name="Įprastas 3 2 3 6 5" xfId="2737" xr:uid="{3C7E3603-9881-4353-9FFA-DEDDE06180FB}"/>
    <cellStyle name="Įprastas 3 2 3 7" xfId="255" xr:uid="{117D2036-5E76-45BE-ACAE-2717A2DDA7C8}"/>
    <cellStyle name="Įprastas 3 2 3 7 2" xfId="446" xr:uid="{C2448550-0444-4214-A300-0BD77FB86E72}"/>
    <cellStyle name="Įprastas 3 2 3 7 2 2" xfId="883" xr:uid="{7D51C513-C139-4BB8-AF1C-24B0F734DA55}"/>
    <cellStyle name="Įprastas 3 2 3 7 2 2 2" xfId="2163" xr:uid="{F66B95BE-6E35-48FB-8186-187D8973E2D3}"/>
    <cellStyle name="Įprastas 3 2 3 7 2 2 2 2" xfId="4724" xr:uid="{89F1F3FA-B61E-42E8-9A11-0414040886BB}"/>
    <cellStyle name="Įprastas 3 2 3 7 2 2 3" xfId="3444" xr:uid="{3C68927D-1AD6-4CA2-BDCF-A588C84D6638}"/>
    <cellStyle name="Įprastas 3 2 3 7 2 3" xfId="1727" xr:uid="{D493B2FB-5D3B-4CB5-8315-BAA976147C58}"/>
    <cellStyle name="Įprastas 3 2 3 7 2 3 2" xfId="4288" xr:uid="{87DB742E-B8E9-4D49-B57C-633DFCC977E5}"/>
    <cellStyle name="Įprastas 3 2 3 7 2 4" xfId="3008" xr:uid="{358DCB6B-2E6A-4EE5-AFB6-A3AEE5CB6150}"/>
    <cellStyle name="Įprastas 3 2 3 7 3" xfId="882" xr:uid="{52126327-777D-41D9-ABE8-96A18CD7A100}"/>
    <cellStyle name="Įprastas 3 2 3 7 3 2" xfId="2162" xr:uid="{33B50904-CDEA-4D25-994A-6536BA1705FA}"/>
    <cellStyle name="Įprastas 3 2 3 7 3 2 2" xfId="4723" xr:uid="{05525215-8E54-4B88-949E-9D2227059550}"/>
    <cellStyle name="Įprastas 3 2 3 7 3 3" xfId="3443" xr:uid="{CCAEFAC6-DCB3-4C75-9756-319723FEBC2A}"/>
    <cellStyle name="Įprastas 3 2 3 7 4" xfId="1536" xr:uid="{CEF631A5-3DD4-4B3A-BBAE-2E1CE865FE75}"/>
    <cellStyle name="Įprastas 3 2 3 7 4 2" xfId="4097" xr:uid="{2DA704FD-3028-4ACA-B2C0-6DFC18D469DF}"/>
    <cellStyle name="Įprastas 3 2 3 7 5" xfId="2817" xr:uid="{32ECAA7D-5F16-4E86-98E0-586BAC0E744F}"/>
    <cellStyle name="Įprastas 3 2 3 8" xfId="415" xr:uid="{B3FDDC37-FD96-4DA1-A427-F6746B40D3D6}"/>
    <cellStyle name="Įprastas 3 2 3 8 2" xfId="884" xr:uid="{719DBB04-1624-4198-B115-AE6FB79EE5DA}"/>
    <cellStyle name="Įprastas 3 2 3 8 2 2" xfId="2164" xr:uid="{77741F58-11D9-44F5-B465-821AFDE745A3}"/>
    <cellStyle name="Įprastas 3 2 3 8 2 2 2" xfId="4725" xr:uid="{3E80FC5B-4B69-4051-A179-D3649A0C96DD}"/>
    <cellStyle name="Įprastas 3 2 3 8 2 3" xfId="3445" xr:uid="{28F15FAE-1CD0-4717-9C96-DC901622B279}"/>
    <cellStyle name="Įprastas 3 2 3 8 3" xfId="1696" xr:uid="{CBBE6D75-306C-4FA3-9806-A2D2C3B76B30}"/>
    <cellStyle name="Įprastas 3 2 3 8 3 2" xfId="4257" xr:uid="{09CD2308-DC60-4AA7-BC2A-2ECF7C672FC2}"/>
    <cellStyle name="Įprastas 3 2 3 8 4" xfId="2977" xr:uid="{6F225B07-E487-4CD9-B63B-34377FA0B40B}"/>
    <cellStyle name="Įprastas 3 2 3 9" xfId="821" xr:uid="{25D8891B-4FB6-4707-9EAC-A4414E0B3A3D}"/>
    <cellStyle name="Įprastas 3 2 3 9 2" xfId="2101" xr:uid="{9211E0F4-44B5-4A45-8026-9B55A93BD7F9}"/>
    <cellStyle name="Įprastas 3 2 3 9 2 2" xfId="4662" xr:uid="{84EF708D-0E06-418C-BC7F-654E7EC50FBD}"/>
    <cellStyle name="Įprastas 3 2 3 9 3" xfId="3382" xr:uid="{A89D1C76-9601-4F83-81FE-C4C3311B6F20}"/>
    <cellStyle name="Įprastas 3 2 4" xfId="19" xr:uid="{00000000-0005-0000-0000-000011000000}"/>
    <cellStyle name="Įprastas 3 2 4 10" xfId="2581" xr:uid="{41B6C108-F50C-4860-AACB-1464ADCFB5B6}"/>
    <cellStyle name="Įprastas 3 2 4 2" xfId="39" xr:uid="{ABB1C620-212B-4274-BDB0-398035306074}"/>
    <cellStyle name="Įprastas 3 2 4 2 2" xfId="79" xr:uid="{BF412461-62A0-4F7E-882B-16440A4D6C6D}"/>
    <cellStyle name="Įprastas 3 2 4 2 2 2" xfId="159" xr:uid="{DE7B5B85-D791-4A33-8271-53DD0FD95625}"/>
    <cellStyle name="Įprastas 3 2 4 2 2 2 2" xfId="450" xr:uid="{8CCECE47-B61E-480F-8B0C-CB5F6D2F2623}"/>
    <cellStyle name="Įprastas 3 2 4 2 2 2 2 2" xfId="889" xr:uid="{FAD129EF-F6B9-47FE-9DCE-EC0E63B5DF95}"/>
    <cellStyle name="Įprastas 3 2 4 2 2 2 2 2 2" xfId="2169" xr:uid="{B16D69D5-5693-4F07-B84C-248F8F10C124}"/>
    <cellStyle name="Įprastas 3 2 4 2 2 2 2 2 2 2" xfId="4730" xr:uid="{F3022EEB-733C-42FE-A731-92DCE9F0D27B}"/>
    <cellStyle name="Įprastas 3 2 4 2 2 2 2 2 3" xfId="3450" xr:uid="{0C510F47-66AB-4CBA-9075-E34813CB2703}"/>
    <cellStyle name="Įprastas 3 2 4 2 2 2 2 3" xfId="1731" xr:uid="{63C9B792-A962-4498-BEC0-ABF6A311ABFD}"/>
    <cellStyle name="Įprastas 3 2 4 2 2 2 2 3 2" xfId="4292" xr:uid="{B8123D54-AC38-445E-BE3A-39A4DEE75D63}"/>
    <cellStyle name="Įprastas 3 2 4 2 2 2 2 4" xfId="3012" xr:uid="{21B10538-06BD-4200-A454-A9F749855D54}"/>
    <cellStyle name="Įprastas 3 2 4 2 2 2 3" xfId="888" xr:uid="{44120413-B2BB-4A91-B315-672A2B5CC539}"/>
    <cellStyle name="Įprastas 3 2 4 2 2 2 3 2" xfId="2168" xr:uid="{F4A3D4B3-A0DB-4FB9-8530-A08F03B46684}"/>
    <cellStyle name="Įprastas 3 2 4 2 2 2 3 2 2" xfId="4729" xr:uid="{00E15FCA-D584-46C6-8777-22A7C33E8AAE}"/>
    <cellStyle name="Įprastas 3 2 4 2 2 2 3 3" xfId="3449" xr:uid="{7C38CCBD-6C10-4700-92BB-1AFC64FC3656}"/>
    <cellStyle name="Įprastas 3 2 4 2 2 2 4" xfId="1440" xr:uid="{39FA3ED1-1E4E-45AB-A656-E5A8C29668CA}"/>
    <cellStyle name="Įprastas 3 2 4 2 2 2 4 2" xfId="4001" xr:uid="{26FC65F4-D36C-4789-9F72-957D9AB05026}"/>
    <cellStyle name="Įprastas 3 2 4 2 2 2 5" xfId="2721" xr:uid="{8B3C5B40-5089-4266-89BD-207CE01F5E8A}"/>
    <cellStyle name="Įprastas 3 2 4 2 2 3" xfId="239" xr:uid="{A7DB891F-E3A8-4B74-8C61-4D8D1CF95504}"/>
    <cellStyle name="Įprastas 3 2 4 2 2 3 2" xfId="451" xr:uid="{FF4B167F-BB8A-4993-A929-8A61E5D916B7}"/>
    <cellStyle name="Įprastas 3 2 4 2 2 3 2 2" xfId="891" xr:uid="{2204DF66-D031-44EF-80EC-501879081DE5}"/>
    <cellStyle name="Įprastas 3 2 4 2 2 3 2 2 2" xfId="2171" xr:uid="{D3EB5339-C17C-4502-ACE7-3B6E4DA91A70}"/>
    <cellStyle name="Įprastas 3 2 4 2 2 3 2 2 2 2" xfId="4732" xr:uid="{1718A3DB-443C-49C9-A6EC-60C0133D9834}"/>
    <cellStyle name="Įprastas 3 2 4 2 2 3 2 2 3" xfId="3452" xr:uid="{1798F427-F2E2-4EE4-8B29-D8C5ED55E526}"/>
    <cellStyle name="Įprastas 3 2 4 2 2 3 2 3" xfId="1732" xr:uid="{9AE08E22-150F-4F7E-925E-5EA32AE7B060}"/>
    <cellStyle name="Įprastas 3 2 4 2 2 3 2 3 2" xfId="4293" xr:uid="{27ACC474-6138-47D6-A326-AF5D54461FFB}"/>
    <cellStyle name="Įprastas 3 2 4 2 2 3 2 4" xfId="3013" xr:uid="{36398D7D-A932-4594-900B-232A06E7CF9C}"/>
    <cellStyle name="Įprastas 3 2 4 2 2 3 3" xfId="890" xr:uid="{A9231730-C37C-401F-ACDD-E6A05CC4E92A}"/>
    <cellStyle name="Įprastas 3 2 4 2 2 3 3 2" xfId="2170" xr:uid="{194BA328-EAF3-400C-BF8D-10A2DF682620}"/>
    <cellStyle name="Įprastas 3 2 4 2 2 3 3 2 2" xfId="4731" xr:uid="{FF37EC6E-B6AE-475B-B2A9-7BDBDE7430D6}"/>
    <cellStyle name="Įprastas 3 2 4 2 2 3 3 3" xfId="3451" xr:uid="{27CACC7F-B4D8-42F5-AC9E-2E76B03E163D}"/>
    <cellStyle name="Įprastas 3 2 4 2 2 3 4" xfId="1520" xr:uid="{B0B890D6-1241-483D-BA81-309F929DDC0C}"/>
    <cellStyle name="Įprastas 3 2 4 2 2 3 4 2" xfId="4081" xr:uid="{5D433B8F-55C3-4C29-BB4A-4D7C6EB680C1}"/>
    <cellStyle name="Įprastas 3 2 4 2 2 3 5" xfId="2801" xr:uid="{EF618E74-F32F-409C-811A-BF3BB9A44799}"/>
    <cellStyle name="Įprastas 3 2 4 2 2 4" xfId="319" xr:uid="{6DCA57B2-8679-46E0-A240-287D64E48951}"/>
    <cellStyle name="Įprastas 3 2 4 2 2 4 2" xfId="452" xr:uid="{F6FD262A-E48F-4288-BE1D-C51BEBD90549}"/>
    <cellStyle name="Įprastas 3 2 4 2 2 4 2 2" xfId="893" xr:uid="{2CE8EC5F-A7E1-4A2F-BFF8-A5D2221D0328}"/>
    <cellStyle name="Įprastas 3 2 4 2 2 4 2 2 2" xfId="2173" xr:uid="{E9C7961F-DBC4-48EB-885C-96CB09445B5C}"/>
    <cellStyle name="Įprastas 3 2 4 2 2 4 2 2 2 2" xfId="4734" xr:uid="{56C1A817-6F50-4AE6-A7D9-49DBFDA63027}"/>
    <cellStyle name="Įprastas 3 2 4 2 2 4 2 2 3" xfId="3454" xr:uid="{CA5B884C-79F2-4640-8E31-7C6F58BBA689}"/>
    <cellStyle name="Įprastas 3 2 4 2 2 4 2 3" xfId="1733" xr:uid="{B093BF5F-05A5-4203-921D-07038FB2E28D}"/>
    <cellStyle name="Įprastas 3 2 4 2 2 4 2 3 2" xfId="4294" xr:uid="{09A242A3-DEBB-402D-AB9F-3E0F5269142C}"/>
    <cellStyle name="Įprastas 3 2 4 2 2 4 2 4" xfId="3014" xr:uid="{6522F402-118A-42BA-A0DB-24323098AECC}"/>
    <cellStyle name="Įprastas 3 2 4 2 2 4 3" xfId="892" xr:uid="{98F8C640-86E2-46BB-80C9-AB7DA5B2FBC1}"/>
    <cellStyle name="Įprastas 3 2 4 2 2 4 3 2" xfId="2172" xr:uid="{F12BD942-B602-4C12-8332-04C8DD0ED1BB}"/>
    <cellStyle name="Įprastas 3 2 4 2 2 4 3 2 2" xfId="4733" xr:uid="{7085F5DC-73AA-4991-AAA5-3E0AF54022A4}"/>
    <cellStyle name="Įprastas 3 2 4 2 2 4 3 3" xfId="3453" xr:uid="{A82A7840-50C4-439B-8958-ABBC47F39728}"/>
    <cellStyle name="Įprastas 3 2 4 2 2 4 4" xfId="1600" xr:uid="{91275016-168D-4C00-AD1C-384170B5DDBF}"/>
    <cellStyle name="Įprastas 3 2 4 2 2 4 4 2" xfId="4161" xr:uid="{FE98B882-3DC9-460A-B6A6-3BBBAD6C62E2}"/>
    <cellStyle name="Įprastas 3 2 4 2 2 4 5" xfId="2881" xr:uid="{2FCD3A21-BDB8-42B3-94C7-E0485732031B}"/>
    <cellStyle name="Įprastas 3 2 4 2 2 5" xfId="449" xr:uid="{9D117EA0-28D4-4E93-814A-1AA4F0DC0199}"/>
    <cellStyle name="Įprastas 3 2 4 2 2 5 2" xfId="894" xr:uid="{CF31B0B9-905F-432A-A624-4BD4FDE8A793}"/>
    <cellStyle name="Įprastas 3 2 4 2 2 5 2 2" xfId="2174" xr:uid="{971726DB-DB0E-4878-96D1-8CEE6580BFE2}"/>
    <cellStyle name="Įprastas 3 2 4 2 2 5 2 2 2" xfId="4735" xr:uid="{20928162-A617-41CA-9E4F-070D9DBB8959}"/>
    <cellStyle name="Įprastas 3 2 4 2 2 5 2 3" xfId="3455" xr:uid="{49613988-49D1-4A3D-ACF6-68ED0319A0AB}"/>
    <cellStyle name="Įprastas 3 2 4 2 2 5 3" xfId="1730" xr:uid="{57B21ABD-03F3-453E-9D5D-E84AD82AB655}"/>
    <cellStyle name="Įprastas 3 2 4 2 2 5 3 2" xfId="4291" xr:uid="{074D1244-48F6-49F4-8ACB-DC93FAD90CCD}"/>
    <cellStyle name="Įprastas 3 2 4 2 2 5 4" xfId="3011" xr:uid="{3CF325F9-42BE-42F0-8EC5-D766E736252E}"/>
    <cellStyle name="Įprastas 3 2 4 2 2 6" xfId="887" xr:uid="{113333EB-D422-4EF2-B105-6614F8091E25}"/>
    <cellStyle name="Įprastas 3 2 4 2 2 6 2" xfId="2167" xr:uid="{A0629420-5890-4111-9808-C4AD3AF2B5F0}"/>
    <cellStyle name="Įprastas 3 2 4 2 2 6 2 2" xfId="4728" xr:uid="{82FDFC11-46A3-4891-A272-6F4F0A1A989F}"/>
    <cellStyle name="Įprastas 3 2 4 2 2 6 3" xfId="3448" xr:uid="{705A9CA1-3877-4BF3-A5A6-13DAD072EC74}"/>
    <cellStyle name="Įprastas 3 2 4 2 2 7" xfId="1360" xr:uid="{04E49D66-6122-453F-AEF8-7115E4BEF993}"/>
    <cellStyle name="Įprastas 3 2 4 2 2 7 2" xfId="3921" xr:uid="{954F552D-02E8-427A-9CAF-51A613D22DDA}"/>
    <cellStyle name="Įprastas 3 2 4 2 2 8" xfId="2641" xr:uid="{602935DB-8FCF-48C0-B7D7-F1FFE0D17432}"/>
    <cellStyle name="Įprastas 3 2 4 2 3" xfId="119" xr:uid="{04F1343B-5F95-48F1-9636-A15E14B27801}"/>
    <cellStyle name="Įprastas 3 2 4 2 3 2" xfId="453" xr:uid="{9939E8B6-3864-4004-8A36-D42AAAA2D245}"/>
    <cellStyle name="Įprastas 3 2 4 2 3 2 2" xfId="896" xr:uid="{C049E495-889F-428D-BD60-1AAABAE544AC}"/>
    <cellStyle name="Įprastas 3 2 4 2 3 2 2 2" xfId="2176" xr:uid="{8F087A30-21DB-461E-A4F9-C904FEF21E45}"/>
    <cellStyle name="Įprastas 3 2 4 2 3 2 2 2 2" xfId="4737" xr:uid="{FF5447B3-15C3-4B9A-AAFC-59F028D6B47D}"/>
    <cellStyle name="Įprastas 3 2 4 2 3 2 2 3" xfId="3457" xr:uid="{DE676AB8-1D14-428D-BB9B-67F7060C58AE}"/>
    <cellStyle name="Įprastas 3 2 4 2 3 2 3" xfId="1734" xr:uid="{5F1A4FFE-9D81-4262-BCB2-846FDAE1EBC3}"/>
    <cellStyle name="Įprastas 3 2 4 2 3 2 3 2" xfId="4295" xr:uid="{C69B89C3-923B-4C66-9A0E-65C6E5680785}"/>
    <cellStyle name="Įprastas 3 2 4 2 3 2 4" xfId="3015" xr:uid="{900D4B04-7AA4-4014-82CC-4639FF19A8AD}"/>
    <cellStyle name="Įprastas 3 2 4 2 3 3" xfId="895" xr:uid="{CD11883C-F8BC-40B1-9A84-DBD646B86293}"/>
    <cellStyle name="Įprastas 3 2 4 2 3 3 2" xfId="2175" xr:uid="{35A05B0D-C78C-40D2-ABA4-9CBD65B6053C}"/>
    <cellStyle name="Įprastas 3 2 4 2 3 3 2 2" xfId="4736" xr:uid="{47F90CA0-0833-494C-B06D-E5ED6CB13664}"/>
    <cellStyle name="Įprastas 3 2 4 2 3 3 3" xfId="3456" xr:uid="{055F5327-5B12-444C-A9B9-FEABE0820374}"/>
    <cellStyle name="Įprastas 3 2 4 2 3 4" xfId="1400" xr:uid="{0647BB19-CB16-436F-99F1-D437F6F572A3}"/>
    <cellStyle name="Įprastas 3 2 4 2 3 4 2" xfId="3961" xr:uid="{D551A8CB-217F-4AE1-92CC-0EEB8E639B60}"/>
    <cellStyle name="Įprastas 3 2 4 2 3 5" xfId="2681" xr:uid="{A9A77431-B1E0-4C7D-9390-0673AD55453F}"/>
    <cellStyle name="Įprastas 3 2 4 2 4" xfId="199" xr:uid="{F4F30F46-02B8-46AE-A95C-6ED5349CA127}"/>
    <cellStyle name="Įprastas 3 2 4 2 4 2" xfId="454" xr:uid="{6EBF759B-C02E-4416-9422-C173002500E4}"/>
    <cellStyle name="Įprastas 3 2 4 2 4 2 2" xfId="898" xr:uid="{A7867F31-FEA9-4682-83E5-0514BCC0DC26}"/>
    <cellStyle name="Įprastas 3 2 4 2 4 2 2 2" xfId="2178" xr:uid="{217C1768-6DE0-496D-8BB3-EBC839A38E02}"/>
    <cellStyle name="Įprastas 3 2 4 2 4 2 2 2 2" xfId="4739" xr:uid="{889D3D84-8C57-4DB3-AAA4-DA16A2E66A03}"/>
    <cellStyle name="Įprastas 3 2 4 2 4 2 2 3" xfId="3459" xr:uid="{AC1D971A-FF21-4721-BFE2-0F6DCDC26829}"/>
    <cellStyle name="Įprastas 3 2 4 2 4 2 3" xfId="1735" xr:uid="{3DA4DD07-DC8F-4E9D-B57F-598295A972FD}"/>
    <cellStyle name="Įprastas 3 2 4 2 4 2 3 2" xfId="4296" xr:uid="{F3022A9B-E1B7-41BE-ABF8-E26ED31BF9C4}"/>
    <cellStyle name="Įprastas 3 2 4 2 4 2 4" xfId="3016" xr:uid="{C0154303-BB44-4748-B505-A630AAFF49C8}"/>
    <cellStyle name="Įprastas 3 2 4 2 4 3" xfId="897" xr:uid="{1F48103F-8DA1-4255-B0E7-6404BBD00F5A}"/>
    <cellStyle name="Įprastas 3 2 4 2 4 3 2" xfId="2177" xr:uid="{454EF2B1-B077-4F7C-A03B-A0D50A9A7FFA}"/>
    <cellStyle name="Įprastas 3 2 4 2 4 3 2 2" xfId="4738" xr:uid="{69339B0D-D683-493A-B329-2B668A0DC5D1}"/>
    <cellStyle name="Įprastas 3 2 4 2 4 3 3" xfId="3458" xr:uid="{34EE2AC4-548A-4CFC-A08F-224D773BBBB9}"/>
    <cellStyle name="Įprastas 3 2 4 2 4 4" xfId="1480" xr:uid="{A2CAB420-A4AD-4D7A-9BE6-DACDB6548D2D}"/>
    <cellStyle name="Įprastas 3 2 4 2 4 4 2" xfId="4041" xr:uid="{B79819DA-7875-48A8-9294-2F8FC24AAE76}"/>
    <cellStyle name="Įprastas 3 2 4 2 4 5" xfId="2761" xr:uid="{9A08FC54-35AB-47D5-80D6-67F869617748}"/>
    <cellStyle name="Įprastas 3 2 4 2 5" xfId="279" xr:uid="{83E8EB4E-ED66-453F-BDC0-20446FD49712}"/>
    <cellStyle name="Įprastas 3 2 4 2 5 2" xfId="455" xr:uid="{E8B2EC65-1E87-4BFD-B31D-DDFD25E5A77C}"/>
    <cellStyle name="Įprastas 3 2 4 2 5 2 2" xfId="900" xr:uid="{C04F29EA-89E0-43B6-90C7-9E510635D776}"/>
    <cellStyle name="Įprastas 3 2 4 2 5 2 2 2" xfId="2180" xr:uid="{2BE80873-6C4B-4E5E-99FC-D32D121A956F}"/>
    <cellStyle name="Įprastas 3 2 4 2 5 2 2 2 2" xfId="4741" xr:uid="{9F5175A1-3458-41B6-B492-41E3B5BC90FF}"/>
    <cellStyle name="Įprastas 3 2 4 2 5 2 2 3" xfId="3461" xr:uid="{D4A0BBB7-6B38-42CE-828C-5E969E747187}"/>
    <cellStyle name="Įprastas 3 2 4 2 5 2 3" xfId="1736" xr:uid="{162749EE-A8A3-40B5-818A-E21CFCC13565}"/>
    <cellStyle name="Įprastas 3 2 4 2 5 2 3 2" xfId="4297" xr:uid="{A2AF0325-D16A-4AC4-B862-8F4CC8BA26C5}"/>
    <cellStyle name="Įprastas 3 2 4 2 5 2 4" xfId="3017" xr:uid="{E65B2B75-F251-4F50-BAFF-A885BD4CA350}"/>
    <cellStyle name="Įprastas 3 2 4 2 5 3" xfId="899" xr:uid="{08F27DF4-AE34-4DD7-98B8-3D3CB6BAA0E6}"/>
    <cellStyle name="Įprastas 3 2 4 2 5 3 2" xfId="2179" xr:uid="{F313A3D7-B19F-4EDB-BAB7-6681BD37640A}"/>
    <cellStyle name="Įprastas 3 2 4 2 5 3 2 2" xfId="4740" xr:uid="{B3867E67-6AE6-48C1-BBB9-CED7EE662683}"/>
    <cellStyle name="Įprastas 3 2 4 2 5 3 3" xfId="3460" xr:uid="{98641D16-754D-4916-AFFD-DAC77C5C128B}"/>
    <cellStyle name="Įprastas 3 2 4 2 5 4" xfId="1560" xr:uid="{D2A5C191-ABF9-4499-8FFF-A9FC90F9C22F}"/>
    <cellStyle name="Įprastas 3 2 4 2 5 4 2" xfId="4121" xr:uid="{CA353D45-E9CE-49A6-88B3-F9EF578F70ED}"/>
    <cellStyle name="Įprastas 3 2 4 2 5 5" xfId="2841" xr:uid="{25F2A41B-1DE8-467F-9DCB-4887277A6B97}"/>
    <cellStyle name="Įprastas 3 2 4 2 6" xfId="448" xr:uid="{47C98EFC-379E-4119-A405-2BCA487F5907}"/>
    <cellStyle name="Įprastas 3 2 4 2 6 2" xfId="901" xr:uid="{B78EEDC0-4A67-48E1-B935-DAC456BE7B3D}"/>
    <cellStyle name="Įprastas 3 2 4 2 6 2 2" xfId="2181" xr:uid="{F91851A5-9679-49B3-B244-C10C3B693126}"/>
    <cellStyle name="Įprastas 3 2 4 2 6 2 2 2" xfId="4742" xr:uid="{BE68C1E2-2D21-4747-BEE6-281FF72714A0}"/>
    <cellStyle name="Įprastas 3 2 4 2 6 2 3" xfId="3462" xr:uid="{076D1AFF-7A2B-4F44-912B-A36DB0BE1613}"/>
    <cellStyle name="Įprastas 3 2 4 2 6 3" xfId="1729" xr:uid="{66D1E326-107E-4749-977C-6CB302A1B612}"/>
    <cellStyle name="Įprastas 3 2 4 2 6 3 2" xfId="4290" xr:uid="{1C2C635F-992A-4C92-BF78-8358A437EDC9}"/>
    <cellStyle name="Įprastas 3 2 4 2 6 4" xfId="3010" xr:uid="{7AA4D2C6-C06B-4C5C-85CD-B9F00847D1D7}"/>
    <cellStyle name="Įprastas 3 2 4 2 7" xfId="886" xr:uid="{B97EF969-CAE9-47FE-ABD0-04F47E9FBED1}"/>
    <cellStyle name="Įprastas 3 2 4 2 7 2" xfId="2166" xr:uid="{A5B1F28D-77D9-4AB3-AEE6-8BD7B03F4252}"/>
    <cellStyle name="Įprastas 3 2 4 2 7 2 2" xfId="4727" xr:uid="{14B85FB4-4FE3-4058-9C87-DCD59F75C56F}"/>
    <cellStyle name="Įprastas 3 2 4 2 7 3" xfId="3447" xr:uid="{F0EBB493-5316-4680-8B1C-F7B30EF89972}"/>
    <cellStyle name="Įprastas 3 2 4 2 8" xfId="1320" xr:uid="{EA288000-7DAC-4002-A9AB-4AED5E241B89}"/>
    <cellStyle name="Įprastas 3 2 4 2 8 2" xfId="3881" xr:uid="{E161537B-0E45-4A24-AFE0-B76133F9CE01}"/>
    <cellStyle name="Įprastas 3 2 4 2 9" xfId="2601" xr:uid="{6AE4E0F3-DD5A-43D7-AA5E-CFDA98D7D655}"/>
    <cellStyle name="Įprastas 3 2 4 3" xfId="59" xr:uid="{C6C34E23-7BC4-4E90-B1DB-71C75D912A20}"/>
    <cellStyle name="Įprastas 3 2 4 3 2" xfId="139" xr:uid="{972B2175-E81F-46B9-98B4-DFFA7B0B4D23}"/>
    <cellStyle name="Įprastas 3 2 4 3 2 2" xfId="457" xr:uid="{FAF0F715-E3E8-484C-8A8E-8298601FA4D8}"/>
    <cellStyle name="Įprastas 3 2 4 3 2 2 2" xfId="904" xr:uid="{2923B6A8-5845-408E-BB8E-2845D1FB9CE8}"/>
    <cellStyle name="Įprastas 3 2 4 3 2 2 2 2" xfId="2184" xr:uid="{4860751F-12A5-47CA-B9E0-E9FF5C46F325}"/>
    <cellStyle name="Įprastas 3 2 4 3 2 2 2 2 2" xfId="4745" xr:uid="{C939AEB3-5424-49D6-9CF1-03782934B243}"/>
    <cellStyle name="Įprastas 3 2 4 3 2 2 2 3" xfId="3465" xr:uid="{579917FE-98B5-483C-81AF-328BA75938D4}"/>
    <cellStyle name="Įprastas 3 2 4 3 2 2 3" xfId="1738" xr:uid="{706F6259-D838-4E66-8B2F-D29982AAC8D3}"/>
    <cellStyle name="Įprastas 3 2 4 3 2 2 3 2" xfId="4299" xr:uid="{7580090F-543E-4116-BDDF-DC90CA9D3749}"/>
    <cellStyle name="Įprastas 3 2 4 3 2 2 4" xfId="3019" xr:uid="{9D8DEC4A-9D6E-4529-91D8-26DC25DE7538}"/>
    <cellStyle name="Įprastas 3 2 4 3 2 3" xfId="903" xr:uid="{02090857-6C9E-4C31-90AC-010390C5F45D}"/>
    <cellStyle name="Įprastas 3 2 4 3 2 3 2" xfId="2183" xr:uid="{E1A2C326-3721-4714-94C3-43DCC4B199F7}"/>
    <cellStyle name="Įprastas 3 2 4 3 2 3 2 2" xfId="4744" xr:uid="{7FFDFF1D-31AB-4219-97D5-B141687AEC8F}"/>
    <cellStyle name="Įprastas 3 2 4 3 2 3 3" xfId="3464" xr:uid="{A6309C4B-2D6F-4374-806B-50CD6228A881}"/>
    <cellStyle name="Įprastas 3 2 4 3 2 4" xfId="1420" xr:uid="{3418D2AB-50DD-4317-A108-37C54B598C70}"/>
    <cellStyle name="Įprastas 3 2 4 3 2 4 2" xfId="3981" xr:uid="{8F74A3F5-2056-4287-90EE-480CE02DF651}"/>
    <cellStyle name="Įprastas 3 2 4 3 2 5" xfId="2701" xr:uid="{3B7203C2-BB2F-45DF-92C1-8A220F052CDA}"/>
    <cellStyle name="Įprastas 3 2 4 3 3" xfId="219" xr:uid="{100645CF-CDD6-4E69-AE20-F04C1FD26006}"/>
    <cellStyle name="Įprastas 3 2 4 3 3 2" xfId="458" xr:uid="{0781F73D-E709-46C5-AF89-488B5EB905D0}"/>
    <cellStyle name="Įprastas 3 2 4 3 3 2 2" xfId="906" xr:uid="{C3040F76-1967-4655-87FC-1713248103F1}"/>
    <cellStyle name="Įprastas 3 2 4 3 3 2 2 2" xfId="2186" xr:uid="{A2C91311-5C00-40DA-9513-6FB3087E35EB}"/>
    <cellStyle name="Įprastas 3 2 4 3 3 2 2 2 2" xfId="4747" xr:uid="{8E41C228-C627-40C1-A6CD-DF712D95E52D}"/>
    <cellStyle name="Įprastas 3 2 4 3 3 2 2 3" xfId="3467" xr:uid="{4CA8D727-46AF-470E-8716-B4C5899632DC}"/>
    <cellStyle name="Įprastas 3 2 4 3 3 2 3" xfId="1739" xr:uid="{E68A1116-081E-422C-9BF3-036B47ECE212}"/>
    <cellStyle name="Įprastas 3 2 4 3 3 2 3 2" xfId="4300" xr:uid="{43A4E8DB-D998-4FEF-B2FD-45D7B10827FA}"/>
    <cellStyle name="Įprastas 3 2 4 3 3 2 4" xfId="3020" xr:uid="{ABEE99B6-9866-44FA-A98E-112C9EBDB229}"/>
    <cellStyle name="Įprastas 3 2 4 3 3 3" xfId="905" xr:uid="{E4D47E1B-EB31-4C79-BD0D-95CFAAFC6734}"/>
    <cellStyle name="Įprastas 3 2 4 3 3 3 2" xfId="2185" xr:uid="{979B5591-1719-4937-A4C5-A6F46EE2B3C6}"/>
    <cellStyle name="Įprastas 3 2 4 3 3 3 2 2" xfId="4746" xr:uid="{F77A5E27-8B11-4DF1-8D0D-7095DF322988}"/>
    <cellStyle name="Įprastas 3 2 4 3 3 3 3" xfId="3466" xr:uid="{6B27C827-B15E-48F0-ADA0-13C47E4B2481}"/>
    <cellStyle name="Įprastas 3 2 4 3 3 4" xfId="1500" xr:uid="{0C702442-06B2-4C4D-9B9E-7D0E05C162A0}"/>
    <cellStyle name="Įprastas 3 2 4 3 3 4 2" xfId="4061" xr:uid="{3D4DA1FE-89EC-4652-9EEF-3CA49710C546}"/>
    <cellStyle name="Įprastas 3 2 4 3 3 5" xfId="2781" xr:uid="{86E79EFA-6433-40AC-A3CC-3EBA114B6F51}"/>
    <cellStyle name="Įprastas 3 2 4 3 4" xfId="299" xr:uid="{0470644D-843C-441D-8DF8-7E6C0FF0CC49}"/>
    <cellStyle name="Įprastas 3 2 4 3 4 2" xfId="459" xr:uid="{13D2D531-E27A-4578-B7B0-AECD4C9D35D8}"/>
    <cellStyle name="Įprastas 3 2 4 3 4 2 2" xfId="908" xr:uid="{A742AF67-42E2-4F7F-BBEA-9753E262E378}"/>
    <cellStyle name="Įprastas 3 2 4 3 4 2 2 2" xfId="2188" xr:uid="{FDB77DA2-B84D-49CA-9450-EABC1D003EB0}"/>
    <cellStyle name="Įprastas 3 2 4 3 4 2 2 2 2" xfId="4749" xr:uid="{E31DCD48-0640-4554-AC2A-9DF4772B98EA}"/>
    <cellStyle name="Įprastas 3 2 4 3 4 2 2 3" xfId="3469" xr:uid="{0DE50385-1A30-455B-962F-F020A00BF19C}"/>
    <cellStyle name="Įprastas 3 2 4 3 4 2 3" xfId="1740" xr:uid="{D5A09929-A8FB-4303-8CFB-B1712717213F}"/>
    <cellStyle name="Įprastas 3 2 4 3 4 2 3 2" xfId="4301" xr:uid="{4FCDC9C8-9F79-45AC-A2E0-8932A507E214}"/>
    <cellStyle name="Įprastas 3 2 4 3 4 2 4" xfId="3021" xr:uid="{0E0D8CC9-EEA6-479A-89EB-D5EF57853AD1}"/>
    <cellStyle name="Įprastas 3 2 4 3 4 3" xfId="907" xr:uid="{A6C52002-7515-4262-8BD3-C6BE06FF663D}"/>
    <cellStyle name="Įprastas 3 2 4 3 4 3 2" xfId="2187" xr:uid="{55FCB533-A9D9-41FB-80F7-B7E03FB44CA6}"/>
    <cellStyle name="Įprastas 3 2 4 3 4 3 2 2" xfId="4748" xr:uid="{1BDA99C8-3312-4955-A257-72A05E7B17A7}"/>
    <cellStyle name="Įprastas 3 2 4 3 4 3 3" xfId="3468" xr:uid="{48240864-B8F2-463E-8448-81E3F78698DF}"/>
    <cellStyle name="Įprastas 3 2 4 3 4 4" xfId="1580" xr:uid="{A701366F-A832-4FC1-A7C7-8C4F9ED862A9}"/>
    <cellStyle name="Įprastas 3 2 4 3 4 4 2" xfId="4141" xr:uid="{D0944BCB-2F5A-4326-A264-74C1BBBD3C26}"/>
    <cellStyle name="Įprastas 3 2 4 3 4 5" xfId="2861" xr:uid="{B9D1EA8B-A502-4676-8376-C04D4BE16CF6}"/>
    <cellStyle name="Įprastas 3 2 4 3 5" xfId="456" xr:uid="{01A6ADDD-B55C-45BD-97D1-DE8EF2C87304}"/>
    <cellStyle name="Įprastas 3 2 4 3 5 2" xfId="909" xr:uid="{37B50F02-B889-41AA-8632-BA5B0659133C}"/>
    <cellStyle name="Įprastas 3 2 4 3 5 2 2" xfId="2189" xr:uid="{F20B4307-E7D9-4562-A2AB-14C9C478D7C1}"/>
    <cellStyle name="Įprastas 3 2 4 3 5 2 2 2" xfId="4750" xr:uid="{5B889E83-E5CE-4392-A72D-8B45394D1C4E}"/>
    <cellStyle name="Įprastas 3 2 4 3 5 2 3" xfId="3470" xr:uid="{739E4E50-F2F6-47BB-8E05-1C89AC583513}"/>
    <cellStyle name="Įprastas 3 2 4 3 5 3" xfId="1737" xr:uid="{5FC3B8A3-84E5-4AE2-A2A8-F09A55919A99}"/>
    <cellStyle name="Įprastas 3 2 4 3 5 3 2" xfId="4298" xr:uid="{96233B76-64DF-43FF-8439-600EB1C4764B}"/>
    <cellStyle name="Įprastas 3 2 4 3 5 4" xfId="3018" xr:uid="{CE941ED1-D934-492A-BB11-CD0CB99B0767}"/>
    <cellStyle name="Įprastas 3 2 4 3 6" xfId="902" xr:uid="{57A29BDB-2F79-4BC3-A1A1-925DC3C04D42}"/>
    <cellStyle name="Įprastas 3 2 4 3 6 2" xfId="2182" xr:uid="{4EEE2FA9-B0C4-4EA3-A779-08295271E8E2}"/>
    <cellStyle name="Įprastas 3 2 4 3 6 2 2" xfId="4743" xr:uid="{5A380214-37B1-43EE-BF91-78BD0EBC9E35}"/>
    <cellStyle name="Įprastas 3 2 4 3 6 3" xfId="3463" xr:uid="{E36EBA83-89F6-4D91-B4E3-30C553F5E392}"/>
    <cellStyle name="Įprastas 3 2 4 3 7" xfId="1340" xr:uid="{A3C7C639-99B3-4891-B312-7EF2E0E6A185}"/>
    <cellStyle name="Įprastas 3 2 4 3 7 2" xfId="3901" xr:uid="{6AB87296-7AEA-40FC-B046-F0DD4B36C05C}"/>
    <cellStyle name="Įprastas 3 2 4 3 8" xfId="2621" xr:uid="{8D9F9CA1-057A-491A-A4F3-C798054D3653}"/>
    <cellStyle name="Įprastas 3 2 4 4" xfId="99" xr:uid="{3AB7A8FB-9863-47AD-BA3F-12C49133AB6D}"/>
    <cellStyle name="Įprastas 3 2 4 4 2" xfId="460" xr:uid="{F99D120C-13CE-4FEA-B348-4EB1516EE034}"/>
    <cellStyle name="Įprastas 3 2 4 4 2 2" xfId="911" xr:uid="{D82B28F2-15CE-4677-8143-74625CCEA297}"/>
    <cellStyle name="Įprastas 3 2 4 4 2 2 2" xfId="2191" xr:uid="{87C4B448-B60F-4319-B25A-7F5387E86532}"/>
    <cellStyle name="Įprastas 3 2 4 4 2 2 2 2" xfId="4752" xr:uid="{08474496-F5C6-48C3-A19A-F0AC10676BAA}"/>
    <cellStyle name="Įprastas 3 2 4 4 2 2 3" xfId="3472" xr:uid="{EFEC33CB-2ED7-4ED2-90DD-5B8DDB476547}"/>
    <cellStyle name="Įprastas 3 2 4 4 2 3" xfId="1741" xr:uid="{86E376EE-C796-4499-89FC-0CA864B3E1BC}"/>
    <cellStyle name="Įprastas 3 2 4 4 2 3 2" xfId="4302" xr:uid="{CFF4CF36-B275-4186-B947-9011F523D139}"/>
    <cellStyle name="Įprastas 3 2 4 4 2 4" xfId="3022" xr:uid="{D3FA446E-B28A-4C56-9FE0-64C71F6F1906}"/>
    <cellStyle name="Įprastas 3 2 4 4 3" xfId="910" xr:uid="{F497697D-75A1-49E9-9187-BBC5232D1B2F}"/>
    <cellStyle name="Įprastas 3 2 4 4 3 2" xfId="2190" xr:uid="{219F1525-1029-4848-913C-A9B58F5F120C}"/>
    <cellStyle name="Įprastas 3 2 4 4 3 2 2" xfId="4751" xr:uid="{BFBE717F-778E-4140-9B0E-CF77C3B71F24}"/>
    <cellStyle name="Įprastas 3 2 4 4 3 3" xfId="3471" xr:uid="{6E124D76-9B59-423D-B27B-BA51852AB4BE}"/>
    <cellStyle name="Įprastas 3 2 4 4 4" xfId="1380" xr:uid="{9479F85C-C779-4B95-960B-6E5022F83BCA}"/>
    <cellStyle name="Įprastas 3 2 4 4 4 2" xfId="3941" xr:uid="{BCB7290A-314C-4E63-82BF-E72B3034DECC}"/>
    <cellStyle name="Įprastas 3 2 4 4 5" xfId="2661" xr:uid="{7C8CA0B3-5F78-49D1-9890-A7581C80313B}"/>
    <cellStyle name="Įprastas 3 2 4 5" xfId="179" xr:uid="{E264A62F-8380-46C5-936D-17F35D9F456A}"/>
    <cellStyle name="Įprastas 3 2 4 5 2" xfId="461" xr:uid="{3739C04A-8DDE-4861-A00D-073096C03B07}"/>
    <cellStyle name="Įprastas 3 2 4 5 2 2" xfId="913" xr:uid="{8054BA85-2D81-4BCE-97FA-48E830C9E175}"/>
    <cellStyle name="Įprastas 3 2 4 5 2 2 2" xfId="2193" xr:uid="{196CED98-D9A8-4047-9A75-10BBA4D5C892}"/>
    <cellStyle name="Įprastas 3 2 4 5 2 2 2 2" xfId="4754" xr:uid="{C4D35A8B-C38F-447C-A6B8-C4B5E03C3056}"/>
    <cellStyle name="Įprastas 3 2 4 5 2 2 3" xfId="3474" xr:uid="{983A97CE-F053-4616-8830-B2E4C8D68F9F}"/>
    <cellStyle name="Įprastas 3 2 4 5 2 3" xfId="1742" xr:uid="{B194FB31-9B71-4F75-B8CD-46529B8AED3C}"/>
    <cellStyle name="Įprastas 3 2 4 5 2 3 2" xfId="4303" xr:uid="{55604F43-1661-4D30-AA24-8C265BCBFD64}"/>
    <cellStyle name="Įprastas 3 2 4 5 2 4" xfId="3023" xr:uid="{36580EDC-550F-4014-85C5-0E4D933A8D83}"/>
    <cellStyle name="Įprastas 3 2 4 5 3" xfId="912" xr:uid="{C8B4F0B0-1116-41B4-96D2-F6D73C8D99CE}"/>
    <cellStyle name="Įprastas 3 2 4 5 3 2" xfId="2192" xr:uid="{B8384D01-3299-4865-AFFF-E805BBCF8316}"/>
    <cellStyle name="Įprastas 3 2 4 5 3 2 2" xfId="4753" xr:uid="{A08A48FF-5710-4717-B12A-0E764B968C2E}"/>
    <cellStyle name="Įprastas 3 2 4 5 3 3" xfId="3473" xr:uid="{7B80F6FA-35AA-448B-9D86-E8065B38C2A0}"/>
    <cellStyle name="Įprastas 3 2 4 5 4" xfId="1460" xr:uid="{2C9EC602-0098-462A-8AB4-9ECD1E11D790}"/>
    <cellStyle name="Įprastas 3 2 4 5 4 2" xfId="4021" xr:uid="{C69FA30A-2A49-402E-9F94-783D7AE66588}"/>
    <cellStyle name="Įprastas 3 2 4 5 5" xfId="2741" xr:uid="{FC8DAEE1-7009-4234-9B4D-FFC0A75DC8CE}"/>
    <cellStyle name="Įprastas 3 2 4 6" xfId="259" xr:uid="{D36887A0-EC2D-499F-AB22-8355AE593CB1}"/>
    <cellStyle name="Įprastas 3 2 4 6 2" xfId="462" xr:uid="{E45F6E23-FD12-491F-AD4B-D12B2599B15A}"/>
    <cellStyle name="Įprastas 3 2 4 6 2 2" xfId="915" xr:uid="{1115A435-2C74-4AED-AA35-C239DC04B79A}"/>
    <cellStyle name="Įprastas 3 2 4 6 2 2 2" xfId="2195" xr:uid="{9819599D-6B69-48C9-AFE9-4BFFBDF2B8E1}"/>
    <cellStyle name="Įprastas 3 2 4 6 2 2 2 2" xfId="4756" xr:uid="{BC66EC36-CF98-430D-AAB6-4A10FF7709CD}"/>
    <cellStyle name="Įprastas 3 2 4 6 2 2 3" xfId="3476" xr:uid="{ACFE49D2-8F89-4592-81CF-194101ECA0AE}"/>
    <cellStyle name="Įprastas 3 2 4 6 2 3" xfId="1743" xr:uid="{0BFDCCC4-0CFF-4E08-A677-C901C636C164}"/>
    <cellStyle name="Įprastas 3 2 4 6 2 3 2" xfId="4304" xr:uid="{DC5F5628-1164-46D9-A957-C982693E3BD6}"/>
    <cellStyle name="Įprastas 3 2 4 6 2 4" xfId="3024" xr:uid="{FF6323E9-2954-475C-B0F8-600DA9E888A8}"/>
    <cellStyle name="Įprastas 3 2 4 6 3" xfId="914" xr:uid="{BE98EA44-F7E6-423D-9F65-C694DC9F640B}"/>
    <cellStyle name="Įprastas 3 2 4 6 3 2" xfId="2194" xr:uid="{C6CB9280-47C2-45E9-94B3-09AA3A8A8B85}"/>
    <cellStyle name="Įprastas 3 2 4 6 3 2 2" xfId="4755" xr:uid="{7B4AF29F-A79A-495D-8397-E49895E191A5}"/>
    <cellStyle name="Įprastas 3 2 4 6 3 3" xfId="3475" xr:uid="{849EAE71-8C62-45EE-B7CA-E6D62D3E1BC8}"/>
    <cellStyle name="Įprastas 3 2 4 6 4" xfId="1540" xr:uid="{17056392-BBA2-4725-BEEF-C03125E98C46}"/>
    <cellStyle name="Įprastas 3 2 4 6 4 2" xfId="4101" xr:uid="{3959EA8A-A524-4745-82B0-5D9EC1246969}"/>
    <cellStyle name="Įprastas 3 2 4 6 5" xfId="2821" xr:uid="{76920F6F-E2F1-408E-9837-B6A597495A64}"/>
    <cellStyle name="Įprastas 3 2 4 7" xfId="447" xr:uid="{C660DA86-059F-4FB6-A1DA-B717533C35ED}"/>
    <cellStyle name="Įprastas 3 2 4 7 2" xfId="916" xr:uid="{2EDC227D-D571-4F3A-BFD1-1D1956E82CF4}"/>
    <cellStyle name="Įprastas 3 2 4 7 2 2" xfId="2196" xr:uid="{302C5F57-FF8E-4BE5-A496-876D2F3A7B29}"/>
    <cellStyle name="Įprastas 3 2 4 7 2 2 2" xfId="4757" xr:uid="{358E906C-A7D8-4DE9-899B-22617AE51994}"/>
    <cellStyle name="Įprastas 3 2 4 7 2 3" xfId="3477" xr:uid="{61DFF15E-C7B9-4C4C-8E5A-297B6F077B2F}"/>
    <cellStyle name="Įprastas 3 2 4 7 3" xfId="1728" xr:uid="{6A7D3998-F490-4B52-9343-A149FDAE86FF}"/>
    <cellStyle name="Įprastas 3 2 4 7 3 2" xfId="4289" xr:uid="{3C3785B3-2B04-4BBE-AB0A-67E50AD7F6B6}"/>
    <cellStyle name="Įprastas 3 2 4 7 4" xfId="3009" xr:uid="{8EBDEFF5-84B7-4606-A077-440687F74B80}"/>
    <cellStyle name="Įprastas 3 2 4 8" xfId="885" xr:uid="{D63DFF2E-6570-435D-9AD4-FEDB3E8F1E0F}"/>
    <cellStyle name="Įprastas 3 2 4 8 2" xfId="2165" xr:uid="{FD8F57B0-4540-42C2-B674-D487686BC9CB}"/>
    <cellStyle name="Įprastas 3 2 4 8 2 2" xfId="4726" xr:uid="{9C7FD99D-9533-4CAC-8B65-AD873CFF1127}"/>
    <cellStyle name="Įprastas 3 2 4 8 3" xfId="3446" xr:uid="{FB0DECCF-70CE-4DE0-8020-B446D74DAACD}"/>
    <cellStyle name="Įprastas 3 2 4 9" xfId="1300" xr:uid="{618C56D4-2413-404C-A5F6-BB1257B55C24}"/>
    <cellStyle name="Įprastas 3 2 4 9 2" xfId="3861" xr:uid="{F7AEDCED-3474-48BC-8F5A-B6E533B7390D}"/>
    <cellStyle name="Įprastas 3 2 5" xfId="27" xr:uid="{00000000-0005-0000-0000-000012000000}"/>
    <cellStyle name="Įprastas 3 2 5 10" xfId="2589" xr:uid="{1F6289A6-8318-4374-AAB3-C9C538D56896}"/>
    <cellStyle name="Įprastas 3 2 5 2" xfId="47" xr:uid="{2F93986A-2C91-4E4A-A42A-0A362BB05F79}"/>
    <cellStyle name="Įprastas 3 2 5 2 2" xfId="87" xr:uid="{D19938F2-267B-415C-A6C0-E94AE80DE609}"/>
    <cellStyle name="Įprastas 3 2 5 2 2 2" xfId="167" xr:uid="{123A4B2C-09CB-4DDD-A5A7-0315CA98F323}"/>
    <cellStyle name="Įprastas 3 2 5 2 2 2 2" xfId="466" xr:uid="{31A8033B-5D5F-48E5-A6B7-5E755A73AF24}"/>
    <cellStyle name="Įprastas 3 2 5 2 2 2 2 2" xfId="921" xr:uid="{1EEC1EF2-4EB1-4E29-AD39-811E62924BC2}"/>
    <cellStyle name="Įprastas 3 2 5 2 2 2 2 2 2" xfId="2201" xr:uid="{F9316855-C1F7-42CD-A478-CF469327FEFC}"/>
    <cellStyle name="Įprastas 3 2 5 2 2 2 2 2 2 2" xfId="4762" xr:uid="{F90711AB-04C7-4391-A8C0-87F66E73D329}"/>
    <cellStyle name="Įprastas 3 2 5 2 2 2 2 2 3" xfId="3482" xr:uid="{526E3309-E6C6-4C42-974A-31679BF3309C}"/>
    <cellStyle name="Įprastas 3 2 5 2 2 2 2 3" xfId="1747" xr:uid="{CF835A13-EBD5-41D0-AAE6-B3A051C1564F}"/>
    <cellStyle name="Įprastas 3 2 5 2 2 2 2 3 2" xfId="4308" xr:uid="{D13DA605-E1B7-420F-9AD5-153894DCE309}"/>
    <cellStyle name="Įprastas 3 2 5 2 2 2 2 4" xfId="3028" xr:uid="{D7F068A7-6F67-49AA-8202-1D0C7E64EEA9}"/>
    <cellStyle name="Įprastas 3 2 5 2 2 2 3" xfId="920" xr:uid="{8FE79A18-E8FC-4878-B01B-1D0C88442C24}"/>
    <cellStyle name="Įprastas 3 2 5 2 2 2 3 2" xfId="2200" xr:uid="{042C3BDB-3A4E-4C56-9CDA-E94FD1D40638}"/>
    <cellStyle name="Įprastas 3 2 5 2 2 2 3 2 2" xfId="4761" xr:uid="{87ADA6C0-1788-485E-A65F-06A6A84700E5}"/>
    <cellStyle name="Įprastas 3 2 5 2 2 2 3 3" xfId="3481" xr:uid="{CC00D0F7-B982-427E-A289-65AACB20E255}"/>
    <cellStyle name="Įprastas 3 2 5 2 2 2 4" xfId="1448" xr:uid="{29596FDA-C40E-464F-8F65-34273FAE1B82}"/>
    <cellStyle name="Įprastas 3 2 5 2 2 2 4 2" xfId="4009" xr:uid="{46A9BA28-08DC-42DB-B090-8FA3460E6160}"/>
    <cellStyle name="Įprastas 3 2 5 2 2 2 5" xfId="2729" xr:uid="{AC57D8E5-6EBA-4A47-B980-D4F3BF0324FB}"/>
    <cellStyle name="Įprastas 3 2 5 2 2 3" xfId="247" xr:uid="{25D4614A-81D2-4CBA-9CB5-44374D327265}"/>
    <cellStyle name="Įprastas 3 2 5 2 2 3 2" xfId="467" xr:uid="{0731D79E-4062-4760-929E-F671AF0311B5}"/>
    <cellStyle name="Įprastas 3 2 5 2 2 3 2 2" xfId="923" xr:uid="{D9C96592-BA6E-4C4A-8BA0-E4725508A885}"/>
    <cellStyle name="Įprastas 3 2 5 2 2 3 2 2 2" xfId="2203" xr:uid="{D0D65DA1-548F-444E-A5F5-8ED63B4046DE}"/>
    <cellStyle name="Įprastas 3 2 5 2 2 3 2 2 2 2" xfId="4764" xr:uid="{2EB89282-30C7-418B-A9F7-F35FAE5C5841}"/>
    <cellStyle name="Įprastas 3 2 5 2 2 3 2 2 3" xfId="3484" xr:uid="{87299461-EFEC-4B16-A822-F70C31F91518}"/>
    <cellStyle name="Įprastas 3 2 5 2 2 3 2 3" xfId="1748" xr:uid="{61F3F4FF-5E94-40AF-951E-9CB22DB80FBA}"/>
    <cellStyle name="Įprastas 3 2 5 2 2 3 2 3 2" xfId="4309" xr:uid="{27A1C85C-A0AD-45B3-8E31-7CFD1FC5D06A}"/>
    <cellStyle name="Įprastas 3 2 5 2 2 3 2 4" xfId="3029" xr:uid="{E48DD470-A5E2-41D8-8EDC-F825117A45E1}"/>
    <cellStyle name="Įprastas 3 2 5 2 2 3 3" xfId="922" xr:uid="{C56C7535-789E-44AE-B597-E064C7BD6BA1}"/>
    <cellStyle name="Įprastas 3 2 5 2 2 3 3 2" xfId="2202" xr:uid="{6194BEDC-36F5-4B12-A514-44C495E9A202}"/>
    <cellStyle name="Įprastas 3 2 5 2 2 3 3 2 2" xfId="4763" xr:uid="{681BE8E7-5BFB-4D42-8DB5-C5E0BC1A900F}"/>
    <cellStyle name="Įprastas 3 2 5 2 2 3 3 3" xfId="3483" xr:uid="{CDE3BD6C-1BAB-421E-8981-5C8B686C0A11}"/>
    <cellStyle name="Įprastas 3 2 5 2 2 3 4" xfId="1528" xr:uid="{774E46A8-CBB9-4F87-967F-E4F9BCAAEB2A}"/>
    <cellStyle name="Įprastas 3 2 5 2 2 3 4 2" xfId="4089" xr:uid="{6F262D5F-05B8-4EAD-8445-1C9DCB1D8CA1}"/>
    <cellStyle name="Įprastas 3 2 5 2 2 3 5" xfId="2809" xr:uid="{F6624737-35D5-4745-8972-5C463D3EE870}"/>
    <cellStyle name="Įprastas 3 2 5 2 2 4" xfId="327" xr:uid="{A6E80A7D-FC76-4D5C-B1CD-3B3724946BAC}"/>
    <cellStyle name="Įprastas 3 2 5 2 2 4 2" xfId="468" xr:uid="{BED54244-031A-4AC8-AF6E-D9A797A289E5}"/>
    <cellStyle name="Įprastas 3 2 5 2 2 4 2 2" xfId="925" xr:uid="{8B8D8A21-1B22-4CB7-95EC-AADF66B133F2}"/>
    <cellStyle name="Įprastas 3 2 5 2 2 4 2 2 2" xfId="2205" xr:uid="{7487C851-58AC-41C6-B1D4-5EB8A359EAD5}"/>
    <cellStyle name="Įprastas 3 2 5 2 2 4 2 2 2 2" xfId="4766" xr:uid="{F8F7D805-C855-4C31-9A56-BA675C3F833C}"/>
    <cellStyle name="Įprastas 3 2 5 2 2 4 2 2 3" xfId="3486" xr:uid="{022B02F1-6E98-4944-A62B-D7B24ACCB750}"/>
    <cellStyle name="Įprastas 3 2 5 2 2 4 2 3" xfId="1749" xr:uid="{28C9BC4A-D313-4C9D-901F-628B62DDA92C}"/>
    <cellStyle name="Įprastas 3 2 5 2 2 4 2 3 2" xfId="4310" xr:uid="{1BC060BF-EA38-4F26-88E5-114394D30B51}"/>
    <cellStyle name="Įprastas 3 2 5 2 2 4 2 4" xfId="3030" xr:uid="{BCF756FF-0063-417B-92D6-8D4E5E1BA1FE}"/>
    <cellStyle name="Įprastas 3 2 5 2 2 4 3" xfId="924" xr:uid="{20CBFFE6-8884-4A09-85B6-22DE3B65379D}"/>
    <cellStyle name="Įprastas 3 2 5 2 2 4 3 2" xfId="2204" xr:uid="{75486F8E-C4BD-46DF-A77D-C3446B03FD63}"/>
    <cellStyle name="Įprastas 3 2 5 2 2 4 3 2 2" xfId="4765" xr:uid="{41A37DE0-FB84-4F6E-8519-AB294600EACF}"/>
    <cellStyle name="Įprastas 3 2 5 2 2 4 3 3" xfId="3485" xr:uid="{5C731837-F07F-4BE0-A469-5619AA20FFAC}"/>
    <cellStyle name="Įprastas 3 2 5 2 2 4 4" xfId="1608" xr:uid="{3D894345-7856-4CCA-8B37-AF8BFC023EFB}"/>
    <cellStyle name="Įprastas 3 2 5 2 2 4 4 2" xfId="4169" xr:uid="{4EED5552-F928-4554-93B4-51C624F6A9D4}"/>
    <cellStyle name="Įprastas 3 2 5 2 2 4 5" xfId="2889" xr:uid="{A49D8B1C-4C26-4C5B-BDF6-066B4B3E2D1D}"/>
    <cellStyle name="Įprastas 3 2 5 2 2 5" xfId="465" xr:uid="{521BCF26-B59C-458F-A249-134F1F865A3D}"/>
    <cellStyle name="Įprastas 3 2 5 2 2 5 2" xfId="926" xr:uid="{0AC91255-5E95-47D1-B39D-70AA0ADD3282}"/>
    <cellStyle name="Įprastas 3 2 5 2 2 5 2 2" xfId="2206" xr:uid="{C7C4A3D2-2F0E-4857-8728-CCCE50B4B72E}"/>
    <cellStyle name="Įprastas 3 2 5 2 2 5 2 2 2" xfId="4767" xr:uid="{AF1A178D-66E3-4605-BFDB-278FF6617221}"/>
    <cellStyle name="Įprastas 3 2 5 2 2 5 2 3" xfId="3487" xr:uid="{F0B3D195-D984-4FC8-B638-48E00865B5E0}"/>
    <cellStyle name="Įprastas 3 2 5 2 2 5 3" xfId="1746" xr:uid="{940F10FB-C75C-4AE6-9144-ABD12DB1ED2F}"/>
    <cellStyle name="Įprastas 3 2 5 2 2 5 3 2" xfId="4307" xr:uid="{CF0AC919-FDD9-4FD9-BE2A-5DD360765F17}"/>
    <cellStyle name="Įprastas 3 2 5 2 2 5 4" xfId="3027" xr:uid="{55F4ECFA-0007-42B0-AC91-252F9BA195D5}"/>
    <cellStyle name="Įprastas 3 2 5 2 2 6" xfId="919" xr:uid="{DCF70793-898F-4340-B097-C22392634855}"/>
    <cellStyle name="Įprastas 3 2 5 2 2 6 2" xfId="2199" xr:uid="{EF112523-FC9E-4D00-AF67-CDEFF60C8FEE}"/>
    <cellStyle name="Įprastas 3 2 5 2 2 6 2 2" xfId="4760" xr:uid="{480BF160-9231-4735-847A-9A6223F0BEB4}"/>
    <cellStyle name="Įprastas 3 2 5 2 2 6 3" xfId="3480" xr:uid="{7BB19106-E58D-431E-94EF-E56D2200CFE5}"/>
    <cellStyle name="Įprastas 3 2 5 2 2 7" xfId="1368" xr:uid="{71F7E624-61A7-42B2-82DB-A207F3EAE033}"/>
    <cellStyle name="Įprastas 3 2 5 2 2 7 2" xfId="3929" xr:uid="{C0AE7832-D96A-4730-86A1-128A04FDFA0D}"/>
    <cellStyle name="Įprastas 3 2 5 2 2 8" xfId="2649" xr:uid="{486F917C-BBE0-49F3-9AC1-793BC9A533A9}"/>
    <cellStyle name="Įprastas 3 2 5 2 3" xfId="127" xr:uid="{27F0C223-B432-48C0-A4A0-D17BBD793D2C}"/>
    <cellStyle name="Įprastas 3 2 5 2 3 2" xfId="469" xr:uid="{D4AC5210-2650-4080-BE33-60B453659CF3}"/>
    <cellStyle name="Įprastas 3 2 5 2 3 2 2" xfId="928" xr:uid="{A354A0E4-4417-41AD-8A9F-97610A66F0CF}"/>
    <cellStyle name="Įprastas 3 2 5 2 3 2 2 2" xfId="2208" xr:uid="{F9342581-A3E0-4EDE-9EAA-9CC498A6FFB2}"/>
    <cellStyle name="Įprastas 3 2 5 2 3 2 2 2 2" xfId="4769" xr:uid="{5B31A4AE-8583-4616-8711-478DBBA53C5F}"/>
    <cellStyle name="Įprastas 3 2 5 2 3 2 2 3" xfId="3489" xr:uid="{4B17D309-B88D-48E7-9468-60CEF3909869}"/>
    <cellStyle name="Įprastas 3 2 5 2 3 2 3" xfId="1750" xr:uid="{96BD3257-73BA-4ADF-9F6A-1EA26D2E4DD3}"/>
    <cellStyle name="Įprastas 3 2 5 2 3 2 3 2" xfId="4311" xr:uid="{4DF464AE-237D-40B5-BCA0-162264F89A00}"/>
    <cellStyle name="Įprastas 3 2 5 2 3 2 4" xfId="3031" xr:uid="{A588616A-41E6-4671-BA85-B656344373A0}"/>
    <cellStyle name="Įprastas 3 2 5 2 3 3" xfId="927" xr:uid="{F49E4C7A-B5EC-4065-8560-B40A3E70B3EA}"/>
    <cellStyle name="Įprastas 3 2 5 2 3 3 2" xfId="2207" xr:uid="{383A1FDF-0C6A-4BF1-A414-437FAA2D4C7F}"/>
    <cellStyle name="Įprastas 3 2 5 2 3 3 2 2" xfId="4768" xr:uid="{EA727545-6D69-4EBB-B062-541E2256798F}"/>
    <cellStyle name="Įprastas 3 2 5 2 3 3 3" xfId="3488" xr:uid="{1BCDD307-0DE7-4A32-AD1B-B3290D114678}"/>
    <cellStyle name="Įprastas 3 2 5 2 3 4" xfId="1408" xr:uid="{07DF8614-D436-4F75-9485-7BCF874329A2}"/>
    <cellStyle name="Įprastas 3 2 5 2 3 4 2" xfId="3969" xr:uid="{48602360-8F8A-49AB-A592-92F6C0D5DD4C}"/>
    <cellStyle name="Įprastas 3 2 5 2 3 5" xfId="2689" xr:uid="{3A0E8033-A25A-4BA9-AB4D-BA24B2AD48F6}"/>
    <cellStyle name="Įprastas 3 2 5 2 4" xfId="207" xr:uid="{5AB96534-E78B-404C-A68E-907548A44D10}"/>
    <cellStyle name="Įprastas 3 2 5 2 4 2" xfId="470" xr:uid="{19E3B261-088C-4C7C-86C5-E7FBC59D11D8}"/>
    <cellStyle name="Įprastas 3 2 5 2 4 2 2" xfId="930" xr:uid="{BE513964-8BBB-446D-9C02-7AC9AD44B34F}"/>
    <cellStyle name="Įprastas 3 2 5 2 4 2 2 2" xfId="2210" xr:uid="{5A78D2F4-54B6-4174-B407-26DEAE4C2C4A}"/>
    <cellStyle name="Įprastas 3 2 5 2 4 2 2 2 2" xfId="4771" xr:uid="{64AF6BFA-8B59-4C2E-907E-0A0965E01143}"/>
    <cellStyle name="Įprastas 3 2 5 2 4 2 2 3" xfId="3491" xr:uid="{50FED56C-3059-4CE3-A0DD-C3C2B05EA4AA}"/>
    <cellStyle name="Įprastas 3 2 5 2 4 2 3" xfId="1751" xr:uid="{4F45A124-B8DD-4D18-868C-7D538D0C5BF1}"/>
    <cellStyle name="Įprastas 3 2 5 2 4 2 3 2" xfId="4312" xr:uid="{870F72DA-108A-4FB7-81FA-D972B56A9026}"/>
    <cellStyle name="Įprastas 3 2 5 2 4 2 4" xfId="3032" xr:uid="{2EB04CAF-5076-44A8-80AC-8DFA1F8ECF57}"/>
    <cellStyle name="Įprastas 3 2 5 2 4 3" xfId="929" xr:uid="{8DDEB134-7326-4BC1-839E-185A99B777DC}"/>
    <cellStyle name="Įprastas 3 2 5 2 4 3 2" xfId="2209" xr:uid="{9BB1EC30-3A09-43C9-96FE-85A080A76A69}"/>
    <cellStyle name="Įprastas 3 2 5 2 4 3 2 2" xfId="4770" xr:uid="{0C0356A0-6F39-43E3-A2B6-2BBB351A0DD2}"/>
    <cellStyle name="Įprastas 3 2 5 2 4 3 3" xfId="3490" xr:uid="{5C53E3A1-F871-4109-A323-112997C25D7D}"/>
    <cellStyle name="Įprastas 3 2 5 2 4 4" xfId="1488" xr:uid="{8E939115-C42F-4412-9306-FCBC7531CF08}"/>
    <cellStyle name="Įprastas 3 2 5 2 4 4 2" xfId="4049" xr:uid="{85608C25-6352-4EE0-875F-3D2A971FB336}"/>
    <cellStyle name="Įprastas 3 2 5 2 4 5" xfId="2769" xr:uid="{2E3D6446-7E98-4A23-B914-27CD8EDBFF81}"/>
    <cellStyle name="Įprastas 3 2 5 2 5" xfId="287" xr:uid="{E4CA789B-AFAE-40C8-8A8D-3CF12E2542EA}"/>
    <cellStyle name="Įprastas 3 2 5 2 5 2" xfId="471" xr:uid="{9AC16565-CDE6-4F4C-B758-381F6BD35B1E}"/>
    <cellStyle name="Įprastas 3 2 5 2 5 2 2" xfId="932" xr:uid="{D0D547BF-4692-4EA1-80B8-FACF373530C4}"/>
    <cellStyle name="Įprastas 3 2 5 2 5 2 2 2" xfId="2212" xr:uid="{75056991-A00D-4DA9-BCDF-4A57D0CD16D0}"/>
    <cellStyle name="Įprastas 3 2 5 2 5 2 2 2 2" xfId="4773" xr:uid="{6FC28507-8A1F-4447-B0B0-B3F419C31B10}"/>
    <cellStyle name="Įprastas 3 2 5 2 5 2 2 3" xfId="3493" xr:uid="{E263AC8D-227C-4B07-AE47-759A90BB57A8}"/>
    <cellStyle name="Įprastas 3 2 5 2 5 2 3" xfId="1752" xr:uid="{ECCABEEB-1F08-4737-84CF-7AF35599597B}"/>
    <cellStyle name="Įprastas 3 2 5 2 5 2 3 2" xfId="4313" xr:uid="{BE10BCC0-AD93-4F34-97DB-F1697AE13223}"/>
    <cellStyle name="Įprastas 3 2 5 2 5 2 4" xfId="3033" xr:uid="{63F896FE-B55A-4259-9BC2-329D209017DD}"/>
    <cellStyle name="Įprastas 3 2 5 2 5 3" xfId="931" xr:uid="{F204B634-CF1B-47ED-858B-87316F0BF710}"/>
    <cellStyle name="Įprastas 3 2 5 2 5 3 2" xfId="2211" xr:uid="{BD157EE3-4C9B-4B2D-A918-AA4FF5C8598B}"/>
    <cellStyle name="Įprastas 3 2 5 2 5 3 2 2" xfId="4772" xr:uid="{E0D48813-FD34-4729-ABEC-BF2C2935D152}"/>
    <cellStyle name="Įprastas 3 2 5 2 5 3 3" xfId="3492" xr:uid="{A57C2E23-DAE7-4EB3-A869-3E01872D06CB}"/>
    <cellStyle name="Įprastas 3 2 5 2 5 4" xfId="1568" xr:uid="{487D0D3D-8564-46B0-8BAB-AA2EC6E0091D}"/>
    <cellStyle name="Įprastas 3 2 5 2 5 4 2" xfId="4129" xr:uid="{0E8D6566-7E89-429A-B1F9-83008ACC7BB3}"/>
    <cellStyle name="Įprastas 3 2 5 2 5 5" xfId="2849" xr:uid="{CF5CE643-94F1-4BDA-AFE9-38170451B3CD}"/>
    <cellStyle name="Įprastas 3 2 5 2 6" xfId="464" xr:uid="{77130519-805C-47FB-9B4C-D919DDC53194}"/>
    <cellStyle name="Įprastas 3 2 5 2 6 2" xfId="933" xr:uid="{04A40755-2485-4233-A7E4-30A783DE6648}"/>
    <cellStyle name="Įprastas 3 2 5 2 6 2 2" xfId="2213" xr:uid="{427E6E78-B0FB-4516-8DF0-DB20B0E09D96}"/>
    <cellStyle name="Įprastas 3 2 5 2 6 2 2 2" xfId="4774" xr:uid="{C2A60E8B-3BAF-4A02-9723-4CBF9E9BF30F}"/>
    <cellStyle name="Įprastas 3 2 5 2 6 2 3" xfId="3494" xr:uid="{5ABAD48F-2225-432C-809B-EAD6834D22E1}"/>
    <cellStyle name="Įprastas 3 2 5 2 6 3" xfId="1745" xr:uid="{72EB3485-A4E1-4E16-872A-E4BE22E735E2}"/>
    <cellStyle name="Įprastas 3 2 5 2 6 3 2" xfId="4306" xr:uid="{AD4620BC-CF6D-4368-B916-212ABF54070D}"/>
    <cellStyle name="Įprastas 3 2 5 2 6 4" xfId="3026" xr:uid="{1CA801FC-9156-4F2B-BA2D-7F3000AF2F00}"/>
    <cellStyle name="Įprastas 3 2 5 2 7" xfId="918" xr:uid="{8FDC0CC1-9246-450E-9D4C-9A5130A7ABD6}"/>
    <cellStyle name="Įprastas 3 2 5 2 7 2" xfId="2198" xr:uid="{2CFE520B-9651-4062-9B1F-F7C4893CE709}"/>
    <cellStyle name="Įprastas 3 2 5 2 7 2 2" xfId="4759" xr:uid="{3F502ADA-2C24-4AAF-9A49-C95ACCB96C2C}"/>
    <cellStyle name="Įprastas 3 2 5 2 7 3" xfId="3479" xr:uid="{2DF2661C-7E1C-4E0B-B6F0-D569B7AA4A15}"/>
    <cellStyle name="Įprastas 3 2 5 2 8" xfId="1328" xr:uid="{513FCC90-7D8D-4EDA-B37E-F20CCDC7C8E6}"/>
    <cellStyle name="Įprastas 3 2 5 2 8 2" xfId="3889" xr:uid="{3CB577BE-07D2-4CBB-9497-79D8BA37C3F5}"/>
    <cellStyle name="Įprastas 3 2 5 2 9" xfId="2609" xr:uid="{1300B3D2-CC15-4451-B47C-138120E09C8E}"/>
    <cellStyle name="Įprastas 3 2 5 3" xfId="67" xr:uid="{42B1D744-7944-4283-B9D6-3764E191E04A}"/>
    <cellStyle name="Įprastas 3 2 5 3 2" xfId="147" xr:uid="{4411DE5F-AB26-4E24-83EF-D3D9BE352BFD}"/>
    <cellStyle name="Įprastas 3 2 5 3 2 2" xfId="473" xr:uid="{8866E61D-64BB-4F9A-BEA8-451CE0E69845}"/>
    <cellStyle name="Įprastas 3 2 5 3 2 2 2" xfId="936" xr:uid="{9DA5B40E-B0E3-4068-8FDA-FB0EA4CA1139}"/>
    <cellStyle name="Įprastas 3 2 5 3 2 2 2 2" xfId="2216" xr:uid="{5EED02EE-148D-4959-B062-2B765C46B300}"/>
    <cellStyle name="Įprastas 3 2 5 3 2 2 2 2 2" xfId="4777" xr:uid="{D7B35F6D-5298-40AC-A05C-DE5A9796AD5E}"/>
    <cellStyle name="Įprastas 3 2 5 3 2 2 2 3" xfId="3497" xr:uid="{94EF5F34-9934-46EE-97BC-560F2B8C004F}"/>
    <cellStyle name="Įprastas 3 2 5 3 2 2 3" xfId="1754" xr:uid="{EDA5C44A-08AE-44C1-8B6B-122A2268CE0E}"/>
    <cellStyle name="Įprastas 3 2 5 3 2 2 3 2" xfId="4315" xr:uid="{B917CBCD-8B3A-439C-8F20-B0AAC13CF5D3}"/>
    <cellStyle name="Įprastas 3 2 5 3 2 2 4" xfId="3035" xr:uid="{18428558-D969-4C73-975D-C5BC26A08D68}"/>
    <cellStyle name="Įprastas 3 2 5 3 2 3" xfId="935" xr:uid="{785EB214-A8F5-4AFD-B061-B38475D8EB0C}"/>
    <cellStyle name="Įprastas 3 2 5 3 2 3 2" xfId="2215" xr:uid="{961ED887-B219-4F71-B252-42FFB69BF804}"/>
    <cellStyle name="Įprastas 3 2 5 3 2 3 2 2" xfId="4776" xr:uid="{B802216A-C82E-4910-B24D-D06753A0AD75}"/>
    <cellStyle name="Įprastas 3 2 5 3 2 3 3" xfId="3496" xr:uid="{A4E2BC4D-867D-4482-9D80-89E4F85BFE42}"/>
    <cellStyle name="Įprastas 3 2 5 3 2 4" xfId="1428" xr:uid="{FB6ABD70-F524-49FE-BEA8-C8F3D890C600}"/>
    <cellStyle name="Įprastas 3 2 5 3 2 4 2" xfId="3989" xr:uid="{BEF6B603-D11B-406E-A170-C546F1905DFB}"/>
    <cellStyle name="Įprastas 3 2 5 3 2 5" xfId="2709" xr:uid="{2CE6C504-206D-4C8D-994E-0C4A0A57FB79}"/>
    <cellStyle name="Įprastas 3 2 5 3 3" xfId="227" xr:uid="{F41BB5B5-CED3-4E4C-A033-5E0307E37537}"/>
    <cellStyle name="Įprastas 3 2 5 3 3 2" xfId="474" xr:uid="{849D85BD-B63E-46BB-A206-AEAC99532B59}"/>
    <cellStyle name="Įprastas 3 2 5 3 3 2 2" xfId="938" xr:uid="{1FEFE370-9C00-48B8-83CE-55904A2360D1}"/>
    <cellStyle name="Įprastas 3 2 5 3 3 2 2 2" xfId="2218" xr:uid="{9415AB0B-7F6B-4069-87EC-4EFD1E72EAC6}"/>
    <cellStyle name="Įprastas 3 2 5 3 3 2 2 2 2" xfId="4779" xr:uid="{7B1278CD-9463-40F2-B66D-285BB9B4BAFD}"/>
    <cellStyle name="Įprastas 3 2 5 3 3 2 2 3" xfId="3499" xr:uid="{F45A5D18-FC74-4BF4-9B8A-FC93B7D28BE4}"/>
    <cellStyle name="Įprastas 3 2 5 3 3 2 3" xfId="1755" xr:uid="{1C9EDABC-CC7D-4164-8626-BDA3FB0BC7DD}"/>
    <cellStyle name="Įprastas 3 2 5 3 3 2 3 2" xfId="4316" xr:uid="{A7215C25-F41A-46B5-B9D5-718DC9FF6811}"/>
    <cellStyle name="Įprastas 3 2 5 3 3 2 4" xfId="3036" xr:uid="{8085406B-9E7B-4650-AD4C-9EC8EE53E64F}"/>
    <cellStyle name="Įprastas 3 2 5 3 3 3" xfId="937" xr:uid="{6E009CFE-52D3-42BC-9E3B-F5792E0E49A3}"/>
    <cellStyle name="Įprastas 3 2 5 3 3 3 2" xfId="2217" xr:uid="{5D2B580B-EF02-4E48-8A87-E32912417DBB}"/>
    <cellStyle name="Įprastas 3 2 5 3 3 3 2 2" xfId="4778" xr:uid="{6ADDC22E-9C16-450D-B9B6-613121C1C7A4}"/>
    <cellStyle name="Įprastas 3 2 5 3 3 3 3" xfId="3498" xr:uid="{4A6DE2BF-2FAE-48FD-827A-1016AF97C618}"/>
    <cellStyle name="Įprastas 3 2 5 3 3 4" xfId="1508" xr:uid="{4703A4B1-30B1-4584-974D-9267237933D3}"/>
    <cellStyle name="Įprastas 3 2 5 3 3 4 2" xfId="4069" xr:uid="{D1E08227-A875-40DA-AD64-77E1F1927900}"/>
    <cellStyle name="Įprastas 3 2 5 3 3 5" xfId="2789" xr:uid="{3D73C77E-7BE0-472D-96BA-09C2A23FF6F2}"/>
    <cellStyle name="Įprastas 3 2 5 3 4" xfId="307" xr:uid="{00021DC8-61E6-4C6A-B484-9D30F67571E5}"/>
    <cellStyle name="Įprastas 3 2 5 3 4 2" xfId="475" xr:uid="{48D69552-BE0C-4B89-B7E0-F3AD6ADC951A}"/>
    <cellStyle name="Įprastas 3 2 5 3 4 2 2" xfId="940" xr:uid="{F5929056-437F-499C-91D8-8D9C2888D592}"/>
    <cellStyle name="Įprastas 3 2 5 3 4 2 2 2" xfId="2220" xr:uid="{D7F7C8A9-911D-4283-8DC9-03531500530A}"/>
    <cellStyle name="Įprastas 3 2 5 3 4 2 2 2 2" xfId="4781" xr:uid="{BD7FF44B-6DFE-4D93-893D-CAF606733598}"/>
    <cellStyle name="Įprastas 3 2 5 3 4 2 2 3" xfId="3501" xr:uid="{0BCF829C-193F-409D-B331-C89745FFB1A9}"/>
    <cellStyle name="Įprastas 3 2 5 3 4 2 3" xfId="1756" xr:uid="{26391154-3FF3-4B20-BBFD-9966C13F1BFB}"/>
    <cellStyle name="Įprastas 3 2 5 3 4 2 3 2" xfId="4317" xr:uid="{7B5091ED-CB59-4538-9CDC-961853F276E8}"/>
    <cellStyle name="Įprastas 3 2 5 3 4 2 4" xfId="3037" xr:uid="{94AD8067-CFE6-4738-94F2-2C05BE24BD3A}"/>
    <cellStyle name="Įprastas 3 2 5 3 4 3" xfId="939" xr:uid="{DDFD8A38-C07B-438B-94B4-E43DE5A43E5B}"/>
    <cellStyle name="Įprastas 3 2 5 3 4 3 2" xfId="2219" xr:uid="{F0ED44FC-65E5-4B07-BB30-926D0E8D90B2}"/>
    <cellStyle name="Įprastas 3 2 5 3 4 3 2 2" xfId="4780" xr:uid="{068C7AF7-49D0-484B-93C8-D4344CA8BEC1}"/>
    <cellStyle name="Įprastas 3 2 5 3 4 3 3" xfId="3500" xr:uid="{DF39145F-F1F7-4516-B1D8-7599C1CB7688}"/>
    <cellStyle name="Įprastas 3 2 5 3 4 4" xfId="1588" xr:uid="{A8087739-292F-459C-9536-584ACBDD8ABB}"/>
    <cellStyle name="Įprastas 3 2 5 3 4 4 2" xfId="4149" xr:uid="{9BEEEE7F-D136-46F6-BF60-60528FDD25F5}"/>
    <cellStyle name="Įprastas 3 2 5 3 4 5" xfId="2869" xr:uid="{C4200277-4139-4C05-9EE7-FFAC14F6B5EF}"/>
    <cellStyle name="Įprastas 3 2 5 3 5" xfId="472" xr:uid="{D899A0BC-6394-4D7B-BED7-AF1EF56A27B2}"/>
    <cellStyle name="Įprastas 3 2 5 3 5 2" xfId="941" xr:uid="{46BD40EC-BD39-4FB8-B7E7-9FD192657129}"/>
    <cellStyle name="Įprastas 3 2 5 3 5 2 2" xfId="2221" xr:uid="{5DF58969-7B4A-4DF1-B9F5-46140BF8178D}"/>
    <cellStyle name="Įprastas 3 2 5 3 5 2 2 2" xfId="4782" xr:uid="{076D0F53-B132-4241-9D88-42BEF2A1E50F}"/>
    <cellStyle name="Įprastas 3 2 5 3 5 2 3" xfId="3502" xr:uid="{DB683359-3CAF-4EDB-9C8E-85CFF34CD8D5}"/>
    <cellStyle name="Įprastas 3 2 5 3 5 3" xfId="1753" xr:uid="{4847A588-A0A9-4B5D-9542-0FCA3ADB08A9}"/>
    <cellStyle name="Įprastas 3 2 5 3 5 3 2" xfId="4314" xr:uid="{2941D491-F38F-41B6-A49B-2C8A1FC43FE4}"/>
    <cellStyle name="Įprastas 3 2 5 3 5 4" xfId="3034" xr:uid="{1565D748-70A8-4B6C-87B6-B561DDC6F25D}"/>
    <cellStyle name="Įprastas 3 2 5 3 6" xfId="934" xr:uid="{62DBF339-4E73-4F06-8DBC-62A38499CB14}"/>
    <cellStyle name="Įprastas 3 2 5 3 6 2" xfId="2214" xr:uid="{04616537-8826-4940-8337-F3D5854042D3}"/>
    <cellStyle name="Įprastas 3 2 5 3 6 2 2" xfId="4775" xr:uid="{C1AE6B58-3331-4D36-B1EC-6C9B91AEEC9F}"/>
    <cellStyle name="Įprastas 3 2 5 3 6 3" xfId="3495" xr:uid="{87DD32D9-F0DE-4C94-9209-8E9862034121}"/>
    <cellStyle name="Įprastas 3 2 5 3 7" xfId="1348" xr:uid="{0498A7C7-A080-4BF6-B907-7E75C2C94E65}"/>
    <cellStyle name="Įprastas 3 2 5 3 7 2" xfId="3909" xr:uid="{33BF1800-9C5F-4DB8-B5EF-A4AC05F9C004}"/>
    <cellStyle name="Įprastas 3 2 5 3 8" xfId="2629" xr:uid="{13E29158-462A-4795-B791-A4B15594B169}"/>
    <cellStyle name="Įprastas 3 2 5 4" xfId="107" xr:uid="{42B47D0A-1FB9-4F80-AA00-4D0C2AA5913C}"/>
    <cellStyle name="Įprastas 3 2 5 4 2" xfId="476" xr:uid="{AFDA9FBA-16DD-4946-B647-09877021A304}"/>
    <cellStyle name="Įprastas 3 2 5 4 2 2" xfId="943" xr:uid="{E7DAF144-4726-440A-9B8D-A720BEFF3A14}"/>
    <cellStyle name="Įprastas 3 2 5 4 2 2 2" xfId="2223" xr:uid="{6BA1C398-B606-4052-9F22-BAEC1ACBE998}"/>
    <cellStyle name="Įprastas 3 2 5 4 2 2 2 2" xfId="4784" xr:uid="{026D9D13-EEB4-40C6-891A-F0F828C12479}"/>
    <cellStyle name="Įprastas 3 2 5 4 2 2 3" xfId="3504" xr:uid="{E65BDC74-4A9C-4466-BF0D-34569BF122AB}"/>
    <cellStyle name="Įprastas 3 2 5 4 2 3" xfId="1757" xr:uid="{FCC5BF3E-1D19-467E-88C0-2B46350DF064}"/>
    <cellStyle name="Įprastas 3 2 5 4 2 3 2" xfId="4318" xr:uid="{EDF545EF-62DD-45A6-A4AC-1183CAE3BD54}"/>
    <cellStyle name="Įprastas 3 2 5 4 2 4" xfId="3038" xr:uid="{DBFC1892-A089-4A40-BAC3-EAAE93380A5D}"/>
    <cellStyle name="Įprastas 3 2 5 4 3" xfId="942" xr:uid="{D039E4B2-F98C-475C-884B-93C90A473F9B}"/>
    <cellStyle name="Įprastas 3 2 5 4 3 2" xfId="2222" xr:uid="{0CFD5A98-1212-4C33-AA96-3DFFC6F859B6}"/>
    <cellStyle name="Įprastas 3 2 5 4 3 2 2" xfId="4783" xr:uid="{15CB71CB-C055-41B5-A59C-FA3AD074C9BE}"/>
    <cellStyle name="Įprastas 3 2 5 4 3 3" xfId="3503" xr:uid="{894E5B9A-4381-4909-99CA-C65B3CE933D0}"/>
    <cellStyle name="Įprastas 3 2 5 4 4" xfId="1388" xr:uid="{93F354D3-2C8A-469C-A45C-4DCB7981D7DE}"/>
    <cellStyle name="Įprastas 3 2 5 4 4 2" xfId="3949" xr:uid="{0E91AA71-85FF-4ADD-A603-13519326B536}"/>
    <cellStyle name="Įprastas 3 2 5 4 5" xfId="2669" xr:uid="{52F98798-DC71-4229-8361-15E296AD278F}"/>
    <cellStyle name="Įprastas 3 2 5 5" xfId="187" xr:uid="{719E6827-87C9-451D-A95E-20748E88CCAE}"/>
    <cellStyle name="Įprastas 3 2 5 5 2" xfId="477" xr:uid="{E9AC4C97-02C8-435B-BEB8-4C466974870D}"/>
    <cellStyle name="Įprastas 3 2 5 5 2 2" xfId="945" xr:uid="{39D5988C-CE35-46EB-9D09-469A1EC90D97}"/>
    <cellStyle name="Įprastas 3 2 5 5 2 2 2" xfId="2225" xr:uid="{C849AD61-8DFE-4EB2-B84F-45C62265701C}"/>
    <cellStyle name="Įprastas 3 2 5 5 2 2 2 2" xfId="4786" xr:uid="{F248DB12-ED1D-47B5-9D9B-0E29CE87B156}"/>
    <cellStyle name="Įprastas 3 2 5 5 2 2 3" xfId="3506" xr:uid="{9D728F1B-EFD6-4655-9135-E69AC11DCD04}"/>
    <cellStyle name="Įprastas 3 2 5 5 2 3" xfId="1758" xr:uid="{BD786754-4C24-40D4-A5B7-E81A359BB55D}"/>
    <cellStyle name="Įprastas 3 2 5 5 2 3 2" xfId="4319" xr:uid="{75C6969C-2B72-4834-8822-BF938B629C96}"/>
    <cellStyle name="Įprastas 3 2 5 5 2 4" xfId="3039" xr:uid="{9C1F1114-E7B4-4580-94DC-194A53EDB104}"/>
    <cellStyle name="Įprastas 3 2 5 5 3" xfId="944" xr:uid="{83D42397-E890-464D-BCED-F7FE31A680B6}"/>
    <cellStyle name="Įprastas 3 2 5 5 3 2" xfId="2224" xr:uid="{ABC8454C-691F-411D-ADDB-ACB817F98321}"/>
    <cellStyle name="Įprastas 3 2 5 5 3 2 2" xfId="4785" xr:uid="{262A4039-9268-4A95-9002-599940E96E7A}"/>
    <cellStyle name="Įprastas 3 2 5 5 3 3" xfId="3505" xr:uid="{05DCFCFF-F616-42EC-A109-86F44DC24B60}"/>
    <cellStyle name="Įprastas 3 2 5 5 4" xfId="1468" xr:uid="{1EA7BC2F-59A7-4365-A6CA-6939D3255D13}"/>
    <cellStyle name="Įprastas 3 2 5 5 4 2" xfId="4029" xr:uid="{1B2916A6-C261-41B0-A455-4F38C621FA82}"/>
    <cellStyle name="Įprastas 3 2 5 5 5" xfId="2749" xr:uid="{9E4D3077-1143-4250-95AD-CBDF8433BFEB}"/>
    <cellStyle name="Įprastas 3 2 5 6" xfId="267" xr:uid="{75C71754-4E51-454C-BC5B-AC4E23A9AE48}"/>
    <cellStyle name="Įprastas 3 2 5 6 2" xfId="478" xr:uid="{34DDAD8A-8E8B-413B-A4CF-89C0CB8536F1}"/>
    <cellStyle name="Įprastas 3 2 5 6 2 2" xfId="947" xr:uid="{F6DADB5F-6B3B-44D6-B711-E3C3D4857B7F}"/>
    <cellStyle name="Įprastas 3 2 5 6 2 2 2" xfId="2227" xr:uid="{1AC2A4B1-3766-4843-AB62-8C1647E6CBDA}"/>
    <cellStyle name="Įprastas 3 2 5 6 2 2 2 2" xfId="4788" xr:uid="{E9DE4CB6-948D-4671-AD9A-0D0C0F9FF02D}"/>
    <cellStyle name="Įprastas 3 2 5 6 2 2 3" xfId="3508" xr:uid="{01A15E22-0BCF-4CB7-A9B6-CFA537E98818}"/>
    <cellStyle name="Įprastas 3 2 5 6 2 3" xfId="1759" xr:uid="{A0125AB5-D650-4B1B-8074-4107CB89AA2A}"/>
    <cellStyle name="Įprastas 3 2 5 6 2 3 2" xfId="4320" xr:uid="{87BD64F0-63E7-4403-84B7-1C897464EDC1}"/>
    <cellStyle name="Įprastas 3 2 5 6 2 4" xfId="3040" xr:uid="{9879EA17-5507-41C5-9F67-89D62F6BA413}"/>
    <cellStyle name="Įprastas 3 2 5 6 3" xfId="946" xr:uid="{D6E31BB6-0662-46E3-9991-BE710E07D3CB}"/>
    <cellStyle name="Įprastas 3 2 5 6 3 2" xfId="2226" xr:uid="{BF1DE356-98CA-437D-9FC0-2B2E74F4F5E4}"/>
    <cellStyle name="Įprastas 3 2 5 6 3 2 2" xfId="4787" xr:uid="{73B8E518-2A8F-4DDA-8764-4B27B6781EB2}"/>
    <cellStyle name="Įprastas 3 2 5 6 3 3" xfId="3507" xr:uid="{D201459C-860E-4A98-9B9F-B1712FAFCE26}"/>
    <cellStyle name="Įprastas 3 2 5 6 4" xfId="1548" xr:uid="{42AD9F9D-7AD3-4BD6-A16F-B14125CA52EC}"/>
    <cellStyle name="Įprastas 3 2 5 6 4 2" xfId="4109" xr:uid="{7F4FACC2-5684-4B34-95A5-B1BB7BFC51ED}"/>
    <cellStyle name="Įprastas 3 2 5 6 5" xfId="2829" xr:uid="{52F35E35-D3BE-4126-AB5E-DCA4136B3A5D}"/>
    <cellStyle name="Įprastas 3 2 5 7" xfId="463" xr:uid="{309C07AD-6320-4E10-BFE6-84F0868B3496}"/>
    <cellStyle name="Įprastas 3 2 5 7 2" xfId="948" xr:uid="{586C9C29-A1D1-440E-924D-93047CE81DE7}"/>
    <cellStyle name="Įprastas 3 2 5 7 2 2" xfId="2228" xr:uid="{7F280EFE-440B-452E-B781-C808DDE419AD}"/>
    <cellStyle name="Įprastas 3 2 5 7 2 2 2" xfId="4789" xr:uid="{CA6DC82E-35B8-493F-A60F-A24734B3F55C}"/>
    <cellStyle name="Įprastas 3 2 5 7 2 3" xfId="3509" xr:uid="{97A16EFE-DCE7-4595-8313-C2AE9257D293}"/>
    <cellStyle name="Įprastas 3 2 5 7 3" xfId="1744" xr:uid="{E2FC5DA2-5114-4039-9A8A-12292B4F216D}"/>
    <cellStyle name="Įprastas 3 2 5 7 3 2" xfId="4305" xr:uid="{5912CF41-590D-4E84-860A-1014A84AEC3A}"/>
    <cellStyle name="Įprastas 3 2 5 7 4" xfId="3025" xr:uid="{261FAF6A-E197-4CA6-9B57-B4E1C73CBDD4}"/>
    <cellStyle name="Įprastas 3 2 5 8" xfId="917" xr:uid="{13EF21CB-1B50-409F-BE68-EE06B5F1ABAF}"/>
    <cellStyle name="Įprastas 3 2 5 8 2" xfId="2197" xr:uid="{BFB44DE9-2186-4E85-8221-34BC5C6CD04E}"/>
    <cellStyle name="Įprastas 3 2 5 8 2 2" xfId="4758" xr:uid="{12150689-8121-4603-8EF2-B8013DC3F3FB}"/>
    <cellStyle name="Įprastas 3 2 5 8 3" xfId="3478" xr:uid="{1C47C0A9-B91C-436B-AF43-385BE7FCB475}"/>
    <cellStyle name="Įprastas 3 2 5 9" xfId="1308" xr:uid="{E3E4F909-D6B0-4DD7-85F3-6BA77D16939E}"/>
    <cellStyle name="Įprastas 3 2 5 9 2" xfId="3869" xr:uid="{BA86FC66-FAF4-4994-9837-A286871CF604}"/>
    <cellStyle name="Įprastas 3 2 6" xfId="31" xr:uid="{D9376754-E8E8-4873-A8CB-4EE1461C8E54}"/>
    <cellStyle name="Įprastas 3 2 6 2" xfId="71" xr:uid="{166EA376-8DC1-48C5-9C9B-C88A9328D42F}"/>
    <cellStyle name="Įprastas 3 2 6 2 2" xfId="151" xr:uid="{86AF9008-03F6-4A27-906A-0C2604B261FD}"/>
    <cellStyle name="Įprastas 3 2 6 2 2 2" xfId="481" xr:uid="{9B2C7C95-A927-47B4-B502-B0AFB573414F}"/>
    <cellStyle name="Įprastas 3 2 6 2 2 2 2" xfId="952" xr:uid="{823550CC-FB22-4B6A-A819-7B1698D56B83}"/>
    <cellStyle name="Įprastas 3 2 6 2 2 2 2 2" xfId="2232" xr:uid="{9B914604-93E5-4CD9-B6CB-00C4A12CA7C1}"/>
    <cellStyle name="Įprastas 3 2 6 2 2 2 2 2 2" xfId="4793" xr:uid="{1323A633-CE31-4E75-8EE8-12E63A8F9EF5}"/>
    <cellStyle name="Įprastas 3 2 6 2 2 2 2 3" xfId="3513" xr:uid="{C4C9BFA1-16B7-4FAB-9EB5-3AD71A2D602F}"/>
    <cellStyle name="Įprastas 3 2 6 2 2 2 3" xfId="1762" xr:uid="{AD19BA63-A235-4E8E-92EB-FB2E3235B231}"/>
    <cellStyle name="Įprastas 3 2 6 2 2 2 3 2" xfId="4323" xr:uid="{D7DA9B97-377E-4558-94A8-F03FFAA98087}"/>
    <cellStyle name="Įprastas 3 2 6 2 2 2 4" xfId="3043" xr:uid="{8BC3EF16-9B6C-4855-BF74-418804356F67}"/>
    <cellStyle name="Įprastas 3 2 6 2 2 3" xfId="951" xr:uid="{9E000A09-2E58-4D9C-92E4-001405522086}"/>
    <cellStyle name="Įprastas 3 2 6 2 2 3 2" xfId="2231" xr:uid="{099532C3-0AFC-4281-A080-F86887553358}"/>
    <cellStyle name="Įprastas 3 2 6 2 2 3 2 2" xfId="4792" xr:uid="{3F9084C8-65FB-47C8-A636-2FC27AC1B2FA}"/>
    <cellStyle name="Įprastas 3 2 6 2 2 3 3" xfId="3512" xr:uid="{705602B4-309B-4E48-B91E-E56555400487}"/>
    <cellStyle name="Įprastas 3 2 6 2 2 4" xfId="1432" xr:uid="{7C5DEF12-9872-446A-B59A-2EEDD0C4905D}"/>
    <cellStyle name="Įprastas 3 2 6 2 2 4 2" xfId="3993" xr:uid="{869318A4-0FA9-4647-903B-733F01A7E4E1}"/>
    <cellStyle name="Įprastas 3 2 6 2 2 5" xfId="2713" xr:uid="{C8FEB8D6-3749-4E16-8027-CEDE31B35905}"/>
    <cellStyle name="Įprastas 3 2 6 2 3" xfId="231" xr:uid="{A4EFF329-E966-4002-B3F5-494B923EFE0E}"/>
    <cellStyle name="Įprastas 3 2 6 2 3 2" xfId="482" xr:uid="{06A8D330-A93E-4CC8-AF7F-707B02BB9B01}"/>
    <cellStyle name="Įprastas 3 2 6 2 3 2 2" xfId="954" xr:uid="{8EE9D454-3E3F-4A36-8DCA-A18C940D792B}"/>
    <cellStyle name="Įprastas 3 2 6 2 3 2 2 2" xfId="2234" xr:uid="{AD33A174-0846-4E64-A420-91D5968C692C}"/>
    <cellStyle name="Įprastas 3 2 6 2 3 2 2 2 2" xfId="4795" xr:uid="{C3F8683A-D66A-4DDA-A6C9-128D54A38F15}"/>
    <cellStyle name="Įprastas 3 2 6 2 3 2 2 3" xfId="3515" xr:uid="{6201DAEE-633B-428F-93B3-B6A988C6E1EF}"/>
    <cellStyle name="Įprastas 3 2 6 2 3 2 3" xfId="1763" xr:uid="{77D34459-32EE-41BD-80AE-E189FF74698B}"/>
    <cellStyle name="Įprastas 3 2 6 2 3 2 3 2" xfId="4324" xr:uid="{FE78B6CE-0299-438B-93C5-59F01AEF4E16}"/>
    <cellStyle name="Įprastas 3 2 6 2 3 2 4" xfId="3044" xr:uid="{5CF4FAB1-D6DC-4495-AD88-6714E1928C45}"/>
    <cellStyle name="Įprastas 3 2 6 2 3 3" xfId="953" xr:uid="{03D25C63-350F-45C8-AD6F-EB3C36FF0C3B}"/>
    <cellStyle name="Įprastas 3 2 6 2 3 3 2" xfId="2233" xr:uid="{886E1276-C7BF-4B09-9DB7-A72E5F397D36}"/>
    <cellStyle name="Įprastas 3 2 6 2 3 3 2 2" xfId="4794" xr:uid="{2273A20A-295C-4394-8EF1-3C893EBDFCF5}"/>
    <cellStyle name="Įprastas 3 2 6 2 3 3 3" xfId="3514" xr:uid="{FDD8C5A8-1CF3-4DAB-BFDC-16385C0C47E4}"/>
    <cellStyle name="Įprastas 3 2 6 2 3 4" xfId="1512" xr:uid="{65881707-6EED-4ED4-A629-81F5D2937552}"/>
    <cellStyle name="Įprastas 3 2 6 2 3 4 2" xfId="4073" xr:uid="{344349B9-4CDE-45DF-ABE9-D1410A26C87C}"/>
    <cellStyle name="Įprastas 3 2 6 2 3 5" xfId="2793" xr:uid="{516101FB-DBBA-4DBA-B821-CBD6C8D83529}"/>
    <cellStyle name="Įprastas 3 2 6 2 4" xfId="311" xr:uid="{191920A0-A03C-4E7B-9F26-7692A5CDBC59}"/>
    <cellStyle name="Įprastas 3 2 6 2 4 2" xfId="483" xr:uid="{CB4C190D-A73B-4DF4-84A4-97034378E798}"/>
    <cellStyle name="Įprastas 3 2 6 2 4 2 2" xfId="956" xr:uid="{C0F59CD0-3D14-4F6C-A3E7-A1A09BCEF949}"/>
    <cellStyle name="Įprastas 3 2 6 2 4 2 2 2" xfId="2236" xr:uid="{470AEA3A-C849-4F18-95FB-8C9F3F9B2F58}"/>
    <cellStyle name="Įprastas 3 2 6 2 4 2 2 2 2" xfId="4797" xr:uid="{4A557EA9-FEA6-4A34-ADBA-8EF40EA8CCFE}"/>
    <cellStyle name="Įprastas 3 2 6 2 4 2 2 3" xfId="3517" xr:uid="{05C8F336-C422-4121-9BBC-5EA14AD5B9FE}"/>
    <cellStyle name="Įprastas 3 2 6 2 4 2 3" xfId="1764" xr:uid="{2A999366-E0D4-4F63-A61E-2EF058D3B44D}"/>
    <cellStyle name="Įprastas 3 2 6 2 4 2 3 2" xfId="4325" xr:uid="{5BD8AE65-089F-493B-A26A-A8ED7DC34291}"/>
    <cellStyle name="Įprastas 3 2 6 2 4 2 4" xfId="3045" xr:uid="{632F19A1-3582-4BAF-9EC6-B61AB78FCCC9}"/>
    <cellStyle name="Įprastas 3 2 6 2 4 3" xfId="955" xr:uid="{D14064EF-9B82-4580-86A3-667B207C98B6}"/>
    <cellStyle name="Įprastas 3 2 6 2 4 3 2" xfId="2235" xr:uid="{628D7FE1-79C0-4D9C-9926-B475D35E2476}"/>
    <cellStyle name="Įprastas 3 2 6 2 4 3 2 2" xfId="4796" xr:uid="{A938BA82-1A20-407D-BC89-CDCD44E17685}"/>
    <cellStyle name="Įprastas 3 2 6 2 4 3 3" xfId="3516" xr:uid="{2B6E40B9-A866-4A00-B2B3-D915CA067B87}"/>
    <cellStyle name="Įprastas 3 2 6 2 4 4" xfId="1592" xr:uid="{29BC7D38-DE0C-4E09-B363-7C7ADE20EA54}"/>
    <cellStyle name="Įprastas 3 2 6 2 4 4 2" xfId="4153" xr:uid="{DDCB3686-1BBC-4222-AF15-7E7CD172AC12}"/>
    <cellStyle name="Įprastas 3 2 6 2 4 5" xfId="2873" xr:uid="{0824C0F2-11CE-4943-8234-CDFD48186ADF}"/>
    <cellStyle name="Įprastas 3 2 6 2 5" xfId="480" xr:uid="{7C754785-708C-4178-B742-ACD762887DDA}"/>
    <cellStyle name="Įprastas 3 2 6 2 5 2" xfId="957" xr:uid="{C3DD8B41-27F2-4B21-925B-3DB009A28171}"/>
    <cellStyle name="Įprastas 3 2 6 2 5 2 2" xfId="2237" xr:uid="{C9A485EB-A092-437A-A000-B6F54FCF4D8D}"/>
    <cellStyle name="Įprastas 3 2 6 2 5 2 2 2" xfId="4798" xr:uid="{E83F182B-BD6C-407C-9872-D35D9FC2D5E3}"/>
    <cellStyle name="Įprastas 3 2 6 2 5 2 3" xfId="3518" xr:uid="{D7E1C443-F273-49B1-9544-7BB704D3ED54}"/>
    <cellStyle name="Įprastas 3 2 6 2 5 3" xfId="1761" xr:uid="{DBA75C36-62A4-43D5-B8DF-232E422920D6}"/>
    <cellStyle name="Įprastas 3 2 6 2 5 3 2" xfId="4322" xr:uid="{67F84C2B-3D92-4F5F-8F07-54E2B068EE1D}"/>
    <cellStyle name="Įprastas 3 2 6 2 5 4" xfId="3042" xr:uid="{7487A991-C095-4838-B01D-77AE69261A41}"/>
    <cellStyle name="Įprastas 3 2 6 2 6" xfId="950" xr:uid="{6083039A-01BF-4797-89C1-53C7BED80CCA}"/>
    <cellStyle name="Įprastas 3 2 6 2 6 2" xfId="2230" xr:uid="{6DA0043D-2755-4777-8C6F-873CA84D51A9}"/>
    <cellStyle name="Įprastas 3 2 6 2 6 2 2" xfId="4791" xr:uid="{8FD93EE1-B571-41A2-AAF9-F86937CF10C2}"/>
    <cellStyle name="Įprastas 3 2 6 2 6 3" xfId="3511" xr:uid="{0A60982E-35AC-4226-942F-A7F546C4506A}"/>
    <cellStyle name="Įprastas 3 2 6 2 7" xfId="1352" xr:uid="{5EFC7421-89A2-412F-95A4-15558291151B}"/>
    <cellStyle name="Įprastas 3 2 6 2 7 2" xfId="3913" xr:uid="{C32E53B8-00A1-4A47-B544-B41E3209D048}"/>
    <cellStyle name="Įprastas 3 2 6 2 8" xfId="2633" xr:uid="{107D98AC-460A-4231-90DE-E1C4913D8994}"/>
    <cellStyle name="Įprastas 3 2 6 3" xfId="111" xr:uid="{6ADE0EF7-673E-42E7-BB3A-9D6C37E10EFD}"/>
    <cellStyle name="Įprastas 3 2 6 3 2" xfId="484" xr:uid="{B20D186B-28AA-48BF-ACD1-5FA05242D85B}"/>
    <cellStyle name="Įprastas 3 2 6 3 2 2" xfId="959" xr:uid="{A2A5004F-2DD8-4548-A48D-70BCAC6AEC08}"/>
    <cellStyle name="Įprastas 3 2 6 3 2 2 2" xfId="2239" xr:uid="{FC1280D7-5742-4492-A83A-91E1BCD91501}"/>
    <cellStyle name="Įprastas 3 2 6 3 2 2 2 2" xfId="4800" xr:uid="{5434DA10-4402-43F6-92ED-E42FF8CD12D5}"/>
    <cellStyle name="Įprastas 3 2 6 3 2 2 3" xfId="3520" xr:uid="{C4215000-EDFB-49F7-9CA1-93CD9A253314}"/>
    <cellStyle name="Įprastas 3 2 6 3 2 3" xfId="1765" xr:uid="{88A7FA82-13B6-479D-BBFE-771DF788A4DD}"/>
    <cellStyle name="Įprastas 3 2 6 3 2 3 2" xfId="4326" xr:uid="{60FEF719-F78E-4B0E-B51B-389EDA5B96CA}"/>
    <cellStyle name="Įprastas 3 2 6 3 2 4" xfId="3046" xr:uid="{CBE45A85-A65D-4863-A412-DA836E6FFFF7}"/>
    <cellStyle name="Įprastas 3 2 6 3 3" xfId="958" xr:uid="{6E4BF8F7-1A35-4380-BCE7-264CB8A3E566}"/>
    <cellStyle name="Įprastas 3 2 6 3 3 2" xfId="2238" xr:uid="{47D345C5-2063-461E-9DF0-A07451562955}"/>
    <cellStyle name="Įprastas 3 2 6 3 3 2 2" xfId="4799" xr:uid="{AE8ECC55-7D17-4F99-934C-FE0639CCA2BC}"/>
    <cellStyle name="Įprastas 3 2 6 3 3 3" xfId="3519" xr:uid="{420C2FD1-AFE9-4596-814C-0F9CF4FF0A16}"/>
    <cellStyle name="Įprastas 3 2 6 3 4" xfId="1392" xr:uid="{E3D4E2AB-8055-4F60-B311-DBE771F37C9C}"/>
    <cellStyle name="Įprastas 3 2 6 3 4 2" xfId="3953" xr:uid="{1C38F402-9BFF-4131-A091-BB47D10B86D9}"/>
    <cellStyle name="Įprastas 3 2 6 3 5" xfId="2673" xr:uid="{24D2D65B-F90F-4AEE-A20D-7A4A2FCE285D}"/>
    <cellStyle name="Įprastas 3 2 6 4" xfId="191" xr:uid="{7F602BDF-189E-41DB-A318-51EA45FF8C27}"/>
    <cellStyle name="Įprastas 3 2 6 4 2" xfId="485" xr:uid="{BCA96099-C553-42A6-B58B-837CBE88D68E}"/>
    <cellStyle name="Įprastas 3 2 6 4 2 2" xfId="961" xr:uid="{63515553-7A79-4045-958D-A1797602BFAE}"/>
    <cellStyle name="Įprastas 3 2 6 4 2 2 2" xfId="2241" xr:uid="{941604AF-8106-4A84-BC8A-69B0F435A656}"/>
    <cellStyle name="Įprastas 3 2 6 4 2 2 2 2" xfId="4802" xr:uid="{413C935B-164A-4029-9689-A1C4E8F41289}"/>
    <cellStyle name="Įprastas 3 2 6 4 2 2 3" xfId="3522" xr:uid="{9B99E494-19F5-4C64-BEA6-FF8EED534A32}"/>
    <cellStyle name="Įprastas 3 2 6 4 2 3" xfId="1766" xr:uid="{4D891B3B-80ED-4EA4-949C-4FADBB225B71}"/>
    <cellStyle name="Įprastas 3 2 6 4 2 3 2" xfId="4327" xr:uid="{1C07F969-772C-41C2-A509-0870333F2600}"/>
    <cellStyle name="Įprastas 3 2 6 4 2 4" xfId="3047" xr:uid="{205DA4B7-19D7-4EBC-99A7-05571F460CD6}"/>
    <cellStyle name="Įprastas 3 2 6 4 3" xfId="960" xr:uid="{3771EE19-FF79-4CC1-A46B-3C2A65FBE620}"/>
    <cellStyle name="Įprastas 3 2 6 4 3 2" xfId="2240" xr:uid="{A20F57E1-F448-4853-AEC4-289BE8BB66EA}"/>
    <cellStyle name="Įprastas 3 2 6 4 3 2 2" xfId="4801" xr:uid="{96077E57-3F30-4042-AEF8-B4D39707F3C5}"/>
    <cellStyle name="Įprastas 3 2 6 4 3 3" xfId="3521" xr:uid="{29DDD2D4-6CD8-44D0-B950-B74FB91B43EC}"/>
    <cellStyle name="Įprastas 3 2 6 4 4" xfId="1472" xr:uid="{1920762E-85B6-4B4F-8647-C46118A733C7}"/>
    <cellStyle name="Įprastas 3 2 6 4 4 2" xfId="4033" xr:uid="{98879CEE-5936-482A-8675-177FB3C4319B}"/>
    <cellStyle name="Įprastas 3 2 6 4 5" xfId="2753" xr:uid="{8A86A7D1-55A6-41D4-A158-ACF3F14FB43A}"/>
    <cellStyle name="Įprastas 3 2 6 5" xfId="271" xr:uid="{A94E7677-E3A7-41FE-BDFE-27504B74BD44}"/>
    <cellStyle name="Įprastas 3 2 6 5 2" xfId="486" xr:uid="{7B155319-86A4-49AA-90F7-186D88D0AE18}"/>
    <cellStyle name="Įprastas 3 2 6 5 2 2" xfId="963" xr:uid="{B482979C-59C6-4D1B-9070-CDFA0A6B09D8}"/>
    <cellStyle name="Įprastas 3 2 6 5 2 2 2" xfId="2243" xr:uid="{7C9AFFF9-6F5E-4E66-B3A7-1DA45DB1C834}"/>
    <cellStyle name="Įprastas 3 2 6 5 2 2 2 2" xfId="4804" xr:uid="{3255BC97-FA83-46E7-A9FA-983B05456E70}"/>
    <cellStyle name="Įprastas 3 2 6 5 2 2 3" xfId="3524" xr:uid="{F884696B-5F0C-4FF9-AA29-529C07B80AE4}"/>
    <cellStyle name="Įprastas 3 2 6 5 2 3" xfId="1767" xr:uid="{1854A934-CC29-40D0-BEAC-2933F8B09511}"/>
    <cellStyle name="Įprastas 3 2 6 5 2 3 2" xfId="4328" xr:uid="{F70159B8-4A6B-45CF-99C6-952D929E4264}"/>
    <cellStyle name="Įprastas 3 2 6 5 2 4" xfId="3048" xr:uid="{EFC69A36-D592-40AD-8E1C-FE1F7D7BAE0E}"/>
    <cellStyle name="Įprastas 3 2 6 5 3" xfId="962" xr:uid="{57FFE592-8CEE-4B7B-B987-BE334D71BCC1}"/>
    <cellStyle name="Įprastas 3 2 6 5 3 2" xfId="2242" xr:uid="{AA965479-705C-4976-A2C4-45DCEE1E8441}"/>
    <cellStyle name="Įprastas 3 2 6 5 3 2 2" xfId="4803" xr:uid="{9A4B65FC-8F06-46EC-B9CE-ECE890CD5E43}"/>
    <cellStyle name="Įprastas 3 2 6 5 3 3" xfId="3523" xr:uid="{7DAB4EFB-C59B-47F8-AC83-4DAB1BC7AEF5}"/>
    <cellStyle name="Įprastas 3 2 6 5 4" xfId="1552" xr:uid="{D34DABB0-FCF6-47E3-B5F7-924C7AB0C851}"/>
    <cellStyle name="Įprastas 3 2 6 5 4 2" xfId="4113" xr:uid="{C2DCEC0F-E703-457A-BF34-C1F8D70CD964}"/>
    <cellStyle name="Įprastas 3 2 6 5 5" xfId="2833" xr:uid="{074DDC2C-D216-45FB-9607-FD08764A7A19}"/>
    <cellStyle name="Įprastas 3 2 6 6" xfId="479" xr:uid="{E7108ABC-642F-441C-94A8-9F64635B0FB5}"/>
    <cellStyle name="Įprastas 3 2 6 6 2" xfId="964" xr:uid="{B517DF2D-53B3-4CB7-85B8-72502B3B519E}"/>
    <cellStyle name="Įprastas 3 2 6 6 2 2" xfId="2244" xr:uid="{910322E4-D0F6-4C99-A856-507483E89959}"/>
    <cellStyle name="Įprastas 3 2 6 6 2 2 2" xfId="4805" xr:uid="{E0181120-CCA1-449C-9E92-250C36432299}"/>
    <cellStyle name="Įprastas 3 2 6 6 2 3" xfId="3525" xr:uid="{13655967-CC09-458B-83C1-F2836B812606}"/>
    <cellStyle name="Įprastas 3 2 6 6 3" xfId="1760" xr:uid="{0AAD34EB-F7F8-4B00-BCB1-33E9F6EA0B85}"/>
    <cellStyle name="Įprastas 3 2 6 6 3 2" xfId="4321" xr:uid="{FF53FFA0-2A7F-4638-847A-41A0A4711E24}"/>
    <cellStyle name="Įprastas 3 2 6 6 4" xfId="3041" xr:uid="{5F9C980F-7AA6-4340-A5CC-91C62B1A47E7}"/>
    <cellStyle name="Įprastas 3 2 6 7" xfId="949" xr:uid="{667AFF3A-5D1A-4E19-9E38-CE9D301DA2A7}"/>
    <cellStyle name="Įprastas 3 2 6 7 2" xfId="2229" xr:uid="{DFCA72AA-2F73-48A1-8707-68F03C869722}"/>
    <cellStyle name="Įprastas 3 2 6 7 2 2" xfId="4790" xr:uid="{2BA3C7C3-2FDD-467D-AE40-7D8FA6F95BC0}"/>
    <cellStyle name="Įprastas 3 2 6 7 3" xfId="3510" xr:uid="{451259D4-BD82-4176-80F2-8F9CD964A54B}"/>
    <cellStyle name="Įprastas 3 2 6 8" xfId="1312" xr:uid="{F7C29650-39F9-492D-8F6C-23052EB87CAB}"/>
    <cellStyle name="Įprastas 3 2 6 8 2" xfId="3873" xr:uid="{43A79740-D33D-4A35-A65D-41B467510D43}"/>
    <cellStyle name="Įprastas 3 2 6 9" xfId="2593" xr:uid="{051B734A-67CF-45B7-9444-BCA76AB7932F}"/>
    <cellStyle name="Įprastas 3 2 7" xfId="51" xr:uid="{F6BE16CE-89AA-439F-BB3C-633609C441EB}"/>
    <cellStyle name="Įprastas 3 2 7 2" xfId="131" xr:uid="{88F4217C-CC24-4583-A168-BA8F7B74A8B7}"/>
    <cellStyle name="Įprastas 3 2 7 2 2" xfId="488" xr:uid="{56F17C3A-C862-4A9F-A47D-F8C7E1DC70CC}"/>
    <cellStyle name="Įprastas 3 2 7 2 2 2" xfId="967" xr:uid="{6948458C-E9B1-48BC-BD56-B56C3875AAC5}"/>
    <cellStyle name="Įprastas 3 2 7 2 2 2 2" xfId="2247" xr:uid="{7505822D-FE3C-4FD9-AD37-48CE8C217FBC}"/>
    <cellStyle name="Įprastas 3 2 7 2 2 2 2 2" xfId="4808" xr:uid="{2B682462-648B-4A63-B5D8-2C52071585B2}"/>
    <cellStyle name="Įprastas 3 2 7 2 2 2 3" xfId="3528" xr:uid="{892FA500-7A16-4BA6-AC22-D3852F39E7EC}"/>
    <cellStyle name="Įprastas 3 2 7 2 2 3" xfId="1769" xr:uid="{DF1FD703-4DDB-428F-805B-1EC06181AE48}"/>
    <cellStyle name="Įprastas 3 2 7 2 2 3 2" xfId="4330" xr:uid="{7411125C-6DEB-4A1B-963C-3CD8BD1FBB77}"/>
    <cellStyle name="Įprastas 3 2 7 2 2 4" xfId="3050" xr:uid="{259DB9C9-95FE-4B27-9843-6529DD412A36}"/>
    <cellStyle name="Įprastas 3 2 7 2 3" xfId="966" xr:uid="{99D56D31-5C5D-40D1-9009-E8A3FC81C8F1}"/>
    <cellStyle name="Įprastas 3 2 7 2 3 2" xfId="2246" xr:uid="{156CFAFA-45A7-444B-9194-4E6E5630B9BB}"/>
    <cellStyle name="Įprastas 3 2 7 2 3 2 2" xfId="4807" xr:uid="{40C89EB3-CC58-476D-81DD-59D70207487E}"/>
    <cellStyle name="Įprastas 3 2 7 2 3 3" xfId="3527" xr:uid="{4F2BB711-233C-485A-BE27-3ABC86DA524F}"/>
    <cellStyle name="Įprastas 3 2 7 2 4" xfId="1412" xr:uid="{099254A5-FFFD-4018-BD47-417D23CCE2BA}"/>
    <cellStyle name="Įprastas 3 2 7 2 4 2" xfId="3973" xr:uid="{1A2B23EF-839C-4DB7-B245-92305DDF37BB}"/>
    <cellStyle name="Įprastas 3 2 7 2 5" xfId="2693" xr:uid="{02341E63-7266-4D9F-A50C-4FD1A715E690}"/>
    <cellStyle name="Įprastas 3 2 7 3" xfId="211" xr:uid="{CF1652F3-FE18-4E0C-9255-4F902721CABE}"/>
    <cellStyle name="Įprastas 3 2 7 3 2" xfId="489" xr:uid="{E17C03B1-3992-42DB-95A6-EA12A292A2F1}"/>
    <cellStyle name="Įprastas 3 2 7 3 2 2" xfId="969" xr:uid="{6C5D2537-1A81-49C6-8C92-96BDDF194E71}"/>
    <cellStyle name="Įprastas 3 2 7 3 2 2 2" xfId="2249" xr:uid="{EBE2EE35-FC98-4226-88AF-C616FC18BBE5}"/>
    <cellStyle name="Įprastas 3 2 7 3 2 2 2 2" xfId="4810" xr:uid="{E182D006-2CEE-4DFF-ADCC-392F92026BA5}"/>
    <cellStyle name="Įprastas 3 2 7 3 2 2 3" xfId="3530" xr:uid="{660AFA34-99E4-4B46-AFF8-2A5559BB0DB3}"/>
    <cellStyle name="Įprastas 3 2 7 3 2 3" xfId="1770" xr:uid="{6602FB2D-4ED8-4814-BCB4-F70A24399930}"/>
    <cellStyle name="Įprastas 3 2 7 3 2 3 2" xfId="4331" xr:uid="{B9E0A519-3253-4373-935C-66E2324B0FA2}"/>
    <cellStyle name="Įprastas 3 2 7 3 2 4" xfId="3051" xr:uid="{4CED1730-A071-41BE-A35B-63F88E159F0A}"/>
    <cellStyle name="Įprastas 3 2 7 3 3" xfId="968" xr:uid="{6F50EB99-AE93-419F-B8B3-DCDA96195866}"/>
    <cellStyle name="Įprastas 3 2 7 3 3 2" xfId="2248" xr:uid="{538E2F0C-71D9-4AB4-8E57-DCE1345FE720}"/>
    <cellStyle name="Įprastas 3 2 7 3 3 2 2" xfId="4809" xr:uid="{57DA3910-7941-4C44-96DB-8D4EC6EA1A88}"/>
    <cellStyle name="Įprastas 3 2 7 3 3 3" xfId="3529" xr:uid="{2554E445-9413-4C3E-877F-E5E5A78A89DA}"/>
    <cellStyle name="Įprastas 3 2 7 3 4" xfId="1492" xr:uid="{484C38F1-DBF3-45DB-85AB-63269D5229EF}"/>
    <cellStyle name="Įprastas 3 2 7 3 4 2" xfId="4053" xr:uid="{A77F3103-5673-4CC4-BC9F-BDAEC6FD14FB}"/>
    <cellStyle name="Įprastas 3 2 7 3 5" xfId="2773" xr:uid="{20EFC688-1664-43FD-AFF2-99A28EC53186}"/>
    <cellStyle name="Įprastas 3 2 7 4" xfId="291" xr:uid="{D49E63AE-59F9-42E0-A603-4ECB0EFC2F59}"/>
    <cellStyle name="Įprastas 3 2 7 4 2" xfId="490" xr:uid="{0955B798-210B-46FA-ABB4-4AD33D83CAC5}"/>
    <cellStyle name="Įprastas 3 2 7 4 2 2" xfId="971" xr:uid="{985CE513-BFE5-42CA-B51A-41B2D4CAF9AB}"/>
    <cellStyle name="Įprastas 3 2 7 4 2 2 2" xfId="2251" xr:uid="{C43E7EB8-1097-4F50-8110-EDC14E73B8EE}"/>
    <cellStyle name="Įprastas 3 2 7 4 2 2 2 2" xfId="4812" xr:uid="{BE39696A-1B26-4A36-9D2E-5AC2C8A23EED}"/>
    <cellStyle name="Įprastas 3 2 7 4 2 2 3" xfId="3532" xr:uid="{39E20D02-38F4-4AC6-8401-C3481DC3BFFD}"/>
    <cellStyle name="Įprastas 3 2 7 4 2 3" xfId="1771" xr:uid="{2C03D6F2-3502-4E66-85D9-37A52FC7D9E8}"/>
    <cellStyle name="Įprastas 3 2 7 4 2 3 2" xfId="4332" xr:uid="{F0BD948E-94F5-488F-B168-59E2BA67404F}"/>
    <cellStyle name="Įprastas 3 2 7 4 2 4" xfId="3052" xr:uid="{3D7D9408-8815-4CE8-8DF2-AAF8B212C767}"/>
    <cellStyle name="Įprastas 3 2 7 4 3" xfId="970" xr:uid="{5C3071EC-A19C-42EB-B4C3-090DBD242F84}"/>
    <cellStyle name="Įprastas 3 2 7 4 3 2" xfId="2250" xr:uid="{F6A7727B-B1C6-4899-8244-01E704A640BE}"/>
    <cellStyle name="Įprastas 3 2 7 4 3 2 2" xfId="4811" xr:uid="{B26F85C0-92AE-46AC-A1CE-DCD5E455130B}"/>
    <cellStyle name="Įprastas 3 2 7 4 3 3" xfId="3531" xr:uid="{40D38C2F-7DD5-454C-98CB-38BE69A0B8FE}"/>
    <cellStyle name="Įprastas 3 2 7 4 4" xfId="1572" xr:uid="{ECFACF35-48DC-4A56-962F-F1DB37C7261D}"/>
    <cellStyle name="Įprastas 3 2 7 4 4 2" xfId="4133" xr:uid="{FDE86D7B-BA91-443B-83ED-831DA98F8203}"/>
    <cellStyle name="Įprastas 3 2 7 4 5" xfId="2853" xr:uid="{9E520BE4-F049-4867-8A45-3555126CE985}"/>
    <cellStyle name="Įprastas 3 2 7 5" xfId="487" xr:uid="{9E823472-4CE9-4F8B-9213-5DCF1FCCECE2}"/>
    <cellStyle name="Įprastas 3 2 7 5 2" xfId="972" xr:uid="{572693EC-C86B-4203-B662-CB5E46E2DB96}"/>
    <cellStyle name="Įprastas 3 2 7 5 2 2" xfId="2252" xr:uid="{E2D51097-6BA2-4BEE-907D-6B7B4A6E0496}"/>
    <cellStyle name="Įprastas 3 2 7 5 2 2 2" xfId="4813" xr:uid="{89E32FAD-1A4D-402B-B438-F8EE3BD41D10}"/>
    <cellStyle name="Įprastas 3 2 7 5 2 3" xfId="3533" xr:uid="{6C8718C8-49FE-45D6-8A9E-BF924BD89C4B}"/>
    <cellStyle name="Įprastas 3 2 7 5 3" xfId="1768" xr:uid="{8807C076-6637-4F2C-9712-5BA6940155A4}"/>
    <cellStyle name="Įprastas 3 2 7 5 3 2" xfId="4329" xr:uid="{252675B3-20E0-498F-8CB1-62AF3463DBF9}"/>
    <cellStyle name="Įprastas 3 2 7 5 4" xfId="3049" xr:uid="{7837BB02-B288-4203-B8EB-067D19262D56}"/>
    <cellStyle name="Įprastas 3 2 7 6" xfId="965" xr:uid="{D158BD77-A45C-4870-954A-F53197FC69ED}"/>
    <cellStyle name="Įprastas 3 2 7 6 2" xfId="2245" xr:uid="{8519C85E-6EA4-40E3-B10D-DADB388E8121}"/>
    <cellStyle name="Įprastas 3 2 7 6 2 2" xfId="4806" xr:uid="{35EA284C-EC30-4DFE-90B6-A5F20C68A61F}"/>
    <cellStyle name="Įprastas 3 2 7 6 3" xfId="3526" xr:uid="{0079A060-6090-4247-8B68-01BAF6C7E1AD}"/>
    <cellStyle name="Įprastas 3 2 7 7" xfId="1332" xr:uid="{6EF6590B-37E5-4288-8A50-F15BA3311D36}"/>
    <cellStyle name="Įprastas 3 2 7 7 2" xfId="3893" xr:uid="{6BE8FB00-3F40-4A79-AEAC-BC4B706516D0}"/>
    <cellStyle name="Įprastas 3 2 7 8" xfId="2613" xr:uid="{93A88E39-0606-483A-87CB-60EE21D54BE9}"/>
    <cellStyle name="Įprastas 3 2 8" xfId="91" xr:uid="{7FADE658-062F-40B8-915A-27328CFB5BB5}"/>
    <cellStyle name="Įprastas 3 2 8 2" xfId="491" xr:uid="{63E4FEFA-C9C5-4B59-BD81-0F84F7F53098}"/>
    <cellStyle name="Įprastas 3 2 8 2 2" xfId="974" xr:uid="{8A4DEAAF-ED0E-48B2-8213-F99ADF50D483}"/>
    <cellStyle name="Įprastas 3 2 8 2 2 2" xfId="2254" xr:uid="{A8C1FE9F-B2AD-4548-90B0-22DB30D919B0}"/>
    <cellStyle name="Įprastas 3 2 8 2 2 2 2" xfId="4815" xr:uid="{5D848940-5BD3-4F4F-93A0-D8FAF8BC1422}"/>
    <cellStyle name="Įprastas 3 2 8 2 2 3" xfId="3535" xr:uid="{3A503AB2-3F28-43F8-ADF3-E1904D2E7657}"/>
    <cellStyle name="Įprastas 3 2 8 2 3" xfId="1772" xr:uid="{D2E8B392-2E9E-4AE1-8792-EC1EF0477FD4}"/>
    <cellStyle name="Įprastas 3 2 8 2 3 2" xfId="4333" xr:uid="{A9F5CFA5-38CA-4A52-A737-BBAA8B87E0ED}"/>
    <cellStyle name="Įprastas 3 2 8 2 4" xfId="3053" xr:uid="{B73367C8-1076-41CD-A0BF-46D83B6041D5}"/>
    <cellStyle name="Įprastas 3 2 8 3" xfId="973" xr:uid="{A88A3339-1472-4ED8-A0BD-C51700D5B4F5}"/>
    <cellStyle name="Įprastas 3 2 8 3 2" xfId="2253" xr:uid="{DC96C8D1-5A83-49AA-8302-111A2482743B}"/>
    <cellStyle name="Įprastas 3 2 8 3 2 2" xfId="4814" xr:uid="{B44B0F35-6B5A-46A2-B657-9C114A7725B5}"/>
    <cellStyle name="Įprastas 3 2 8 3 3" xfId="3534" xr:uid="{5F3FD755-7956-4C09-A40A-40A2F102EC3F}"/>
    <cellStyle name="Įprastas 3 2 8 4" xfId="1372" xr:uid="{B71EE2E8-7D0A-485E-9548-F29D03E819F5}"/>
    <cellStyle name="Įprastas 3 2 8 4 2" xfId="3933" xr:uid="{47AB1A9D-0582-4072-8550-386B0B2DBACE}"/>
    <cellStyle name="Įprastas 3 2 8 5" xfId="2653" xr:uid="{626C429E-78B6-405F-B510-ADBD8E593643}"/>
    <cellStyle name="Įprastas 3 2 9" xfId="171" xr:uid="{10C6D70E-0D7F-4629-82F2-A1CAEE0D0EAD}"/>
    <cellStyle name="Įprastas 3 2 9 2" xfId="492" xr:uid="{8166FFFB-EFC9-4EC0-AF4E-11304E896121}"/>
    <cellStyle name="Įprastas 3 2 9 2 2" xfId="976" xr:uid="{AE34CF75-C415-4989-9790-B7B40BE65C10}"/>
    <cellStyle name="Įprastas 3 2 9 2 2 2" xfId="2256" xr:uid="{E9B5B15B-2233-4A2E-A5F1-DBF5F8BF850D}"/>
    <cellStyle name="Įprastas 3 2 9 2 2 2 2" xfId="4817" xr:uid="{7C3C97F2-8932-4BFE-B899-6D384D67A925}"/>
    <cellStyle name="Įprastas 3 2 9 2 2 3" xfId="3537" xr:uid="{9C7CFE58-4B77-421A-A886-25B0198B79B6}"/>
    <cellStyle name="Įprastas 3 2 9 2 3" xfId="1773" xr:uid="{7D9D6912-8A69-4A8D-89A8-4F41DF9BE780}"/>
    <cellStyle name="Įprastas 3 2 9 2 3 2" xfId="4334" xr:uid="{39AB14B1-4CD9-4BF0-89F5-329B1A901606}"/>
    <cellStyle name="Įprastas 3 2 9 2 4" xfId="3054" xr:uid="{622E5F08-0A04-4CFB-BC49-15CBB6581C2D}"/>
    <cellStyle name="Įprastas 3 2 9 3" xfId="975" xr:uid="{55AC3C2C-682D-40A7-B2BA-6109C0DF8C78}"/>
    <cellStyle name="Įprastas 3 2 9 3 2" xfId="2255" xr:uid="{CE30F84A-F7E5-4095-9447-0F49ED118E55}"/>
    <cellStyle name="Įprastas 3 2 9 3 2 2" xfId="4816" xr:uid="{E7F0EFBC-F414-4164-B9E3-E91CBF155487}"/>
    <cellStyle name="Įprastas 3 2 9 3 3" xfId="3536" xr:uid="{66994DCF-4027-4BDB-9751-51810867223C}"/>
    <cellStyle name="Įprastas 3 2 9 4" xfId="1452" xr:uid="{0E8371E1-346F-4B29-BB2C-CB5DBCEA0B21}"/>
    <cellStyle name="Įprastas 3 2 9 4 2" xfId="4013" xr:uid="{CC5B98E5-5878-4531-AE51-85ECC7594904}"/>
    <cellStyle name="Įprastas 3 2 9 5" xfId="2733" xr:uid="{7A707523-05DE-4062-8798-95F7296043F6}"/>
    <cellStyle name="Įprastas 3 3" xfId="11" xr:uid="{00000000-0005-0000-0000-000013000000}"/>
    <cellStyle name="Įprastas 3 3 10" xfId="493" xr:uid="{5ECF70F0-AAEC-493F-937D-8D9BF9174E6A}"/>
    <cellStyle name="Įprastas 3 3 10 2" xfId="978" xr:uid="{EA87EBD6-D0E3-4B59-BF03-8B0950E45C7F}"/>
    <cellStyle name="Įprastas 3 3 10 2 2" xfId="2258" xr:uid="{CEA1913C-FE03-4B16-ABE9-085C2E1FBCFC}"/>
    <cellStyle name="Įprastas 3 3 10 2 2 2" xfId="4819" xr:uid="{13323173-9D13-4590-8E4F-7A6475E70E88}"/>
    <cellStyle name="Įprastas 3 3 10 2 3" xfId="3539" xr:uid="{A8301409-EBC4-4D7D-921A-73B890312F66}"/>
    <cellStyle name="Įprastas 3 3 10 3" xfId="1774" xr:uid="{C2BAF094-F7A2-42B9-A225-121EBBDAF08B}"/>
    <cellStyle name="Įprastas 3 3 10 3 2" xfId="4335" xr:uid="{2CD4C4D4-270F-43D2-8562-C3141A5D1DC9}"/>
    <cellStyle name="Įprastas 3 3 10 4" xfId="3055" xr:uid="{7ECFF59E-8AD3-4F5D-B46B-B1A7C7C38AB3}"/>
    <cellStyle name="Įprastas 3 3 11" xfId="977" xr:uid="{5618E0E4-5E95-4B1E-A229-4F91A68E998D}"/>
    <cellStyle name="Įprastas 3 3 11 2" xfId="2257" xr:uid="{A01C356D-496A-41C0-88A3-BC6F867A135B}"/>
    <cellStyle name="Įprastas 3 3 11 2 2" xfId="4818" xr:uid="{168E56F9-03C2-4F00-B1EC-1328E289998B}"/>
    <cellStyle name="Įprastas 3 3 11 3" xfId="3538" xr:uid="{26EB3714-9DBE-4085-A7CA-2020943351C8}"/>
    <cellStyle name="Įprastas 3 3 12" xfId="1293" xr:uid="{25075252-357A-4D96-B893-6E5AF39D3D46}"/>
    <cellStyle name="Įprastas 3 3 12 2" xfId="3854" xr:uid="{5CF0D3F0-0AB6-4EBF-AAC9-032E96AD8050}"/>
    <cellStyle name="Įprastas 3 3 13" xfId="2574" xr:uid="{BF881CF3-21BE-4D6D-B7D4-00714FDA0BC6}"/>
    <cellStyle name="Įprastas 3 3 2" xfId="16" xr:uid="{00000000-0005-0000-0000-000014000000}"/>
    <cellStyle name="Įprastas 3 3 2 10" xfId="1297" xr:uid="{C01B9AB5-757A-433D-8D8C-AA761DE131A1}"/>
    <cellStyle name="Įprastas 3 3 2 10 2" xfId="3858" xr:uid="{736AB305-3F15-491F-A32D-9BB63DDC2D92}"/>
    <cellStyle name="Įprastas 3 3 2 11" xfId="2578" xr:uid="{0903E430-C09A-4F6C-AD8C-6394D8323109}"/>
    <cellStyle name="Įprastas 3 3 2 2" xfId="24" xr:uid="{00000000-0005-0000-0000-000015000000}"/>
    <cellStyle name="Įprastas 3 3 2 2 10" xfId="2586" xr:uid="{48E494D8-3B6A-418D-B665-7529299DBABA}"/>
    <cellStyle name="Įprastas 3 3 2 2 2" xfId="44" xr:uid="{71F47444-8581-4514-A135-BBF0B1DB9ACD}"/>
    <cellStyle name="Įprastas 3 3 2 2 2 2" xfId="84" xr:uid="{FE2742C4-A203-48E8-84E3-3A0403B5F723}"/>
    <cellStyle name="Įprastas 3 3 2 2 2 2 2" xfId="164" xr:uid="{176A18A7-137D-4A0E-8E66-5F4EA1CACF59}"/>
    <cellStyle name="Įprastas 3 3 2 2 2 2 2 2" xfId="498" xr:uid="{94888491-4FA5-4A16-B7F1-22F39237845B}"/>
    <cellStyle name="Įprastas 3 3 2 2 2 2 2 2 2" xfId="984" xr:uid="{A47E469A-6A7A-4D84-AE5E-624F173A33EA}"/>
    <cellStyle name="Įprastas 3 3 2 2 2 2 2 2 2 2" xfId="2264" xr:uid="{2939F3CA-93F4-4076-A885-48B3BDE46F14}"/>
    <cellStyle name="Įprastas 3 3 2 2 2 2 2 2 2 2 2" xfId="4825" xr:uid="{53F2346B-988F-48C6-ADAF-ED9B4E0295C7}"/>
    <cellStyle name="Įprastas 3 3 2 2 2 2 2 2 2 3" xfId="3545" xr:uid="{A02A43C7-770E-42FA-BA89-4F9A09A68637}"/>
    <cellStyle name="Įprastas 3 3 2 2 2 2 2 2 3" xfId="1779" xr:uid="{72EF2E2D-F98B-44D7-BB82-9DD0158A209A}"/>
    <cellStyle name="Įprastas 3 3 2 2 2 2 2 2 3 2" xfId="4340" xr:uid="{6E4D3E68-B0ED-4DAF-8D9B-8C52BF63279C}"/>
    <cellStyle name="Įprastas 3 3 2 2 2 2 2 2 4" xfId="3060" xr:uid="{5F61EBFE-13A7-4A82-8753-ABEF54682B84}"/>
    <cellStyle name="Įprastas 3 3 2 2 2 2 2 3" xfId="983" xr:uid="{26B04509-958E-4379-AEA1-55ED8E2A2C64}"/>
    <cellStyle name="Įprastas 3 3 2 2 2 2 2 3 2" xfId="2263" xr:uid="{CC2289D8-DB92-4F0D-BD39-3276290A7402}"/>
    <cellStyle name="Įprastas 3 3 2 2 2 2 2 3 2 2" xfId="4824" xr:uid="{28883028-A69E-4AA2-814A-39DD3086E0D1}"/>
    <cellStyle name="Įprastas 3 3 2 2 2 2 2 3 3" xfId="3544" xr:uid="{978E2369-0703-46B7-9952-1734D3F427D5}"/>
    <cellStyle name="Įprastas 3 3 2 2 2 2 2 4" xfId="1445" xr:uid="{5DD637D8-4C36-4780-9C29-9D8906C2760D}"/>
    <cellStyle name="Įprastas 3 3 2 2 2 2 2 4 2" xfId="4006" xr:uid="{34BC5A7F-4FB3-48E5-966D-099A55078B51}"/>
    <cellStyle name="Įprastas 3 3 2 2 2 2 2 5" xfId="2726" xr:uid="{DAFBE308-6E1E-4558-8E1C-2C13A96A914A}"/>
    <cellStyle name="Įprastas 3 3 2 2 2 2 3" xfId="244" xr:uid="{36AD426A-F596-4C01-9090-5EE251C98F8B}"/>
    <cellStyle name="Įprastas 3 3 2 2 2 2 3 2" xfId="499" xr:uid="{9A499887-9CE2-4597-AFA9-0F6B789F437A}"/>
    <cellStyle name="Įprastas 3 3 2 2 2 2 3 2 2" xfId="986" xr:uid="{3895F2E6-4B23-433D-8328-D9EF4D5EC4FB}"/>
    <cellStyle name="Įprastas 3 3 2 2 2 2 3 2 2 2" xfId="2266" xr:uid="{A9A4B267-3C62-46C5-AA50-B0C44AEFACBA}"/>
    <cellStyle name="Įprastas 3 3 2 2 2 2 3 2 2 2 2" xfId="4827" xr:uid="{A2FB8511-7E00-4227-9C17-46FED4A890C7}"/>
    <cellStyle name="Įprastas 3 3 2 2 2 2 3 2 2 3" xfId="3547" xr:uid="{F8C8DBF8-E628-4A62-BD33-E6FB596CB5D2}"/>
    <cellStyle name="Įprastas 3 3 2 2 2 2 3 2 3" xfId="1780" xr:uid="{89E50AA2-8787-40EC-BC52-C7BA1BB7619C}"/>
    <cellStyle name="Įprastas 3 3 2 2 2 2 3 2 3 2" xfId="4341" xr:uid="{BA65DB0B-A45A-40E3-B7DE-2D635BE0DA2D}"/>
    <cellStyle name="Įprastas 3 3 2 2 2 2 3 2 4" xfId="3061" xr:uid="{94A004B1-4C67-47FA-A06F-6D5DB0D60BB9}"/>
    <cellStyle name="Įprastas 3 3 2 2 2 2 3 3" xfId="985" xr:uid="{BBE707DA-869E-4DE3-BD42-3C04298BD0F2}"/>
    <cellStyle name="Įprastas 3 3 2 2 2 2 3 3 2" xfId="2265" xr:uid="{A58AD48D-357E-4D13-A79F-C3ADDD4AEF22}"/>
    <cellStyle name="Įprastas 3 3 2 2 2 2 3 3 2 2" xfId="4826" xr:uid="{452E8037-BA69-4A20-90AB-0FDB4CA80775}"/>
    <cellStyle name="Įprastas 3 3 2 2 2 2 3 3 3" xfId="3546" xr:uid="{B0E59909-C2C1-4D24-B6FA-32F35D0C393F}"/>
    <cellStyle name="Įprastas 3 3 2 2 2 2 3 4" xfId="1525" xr:uid="{EF5312E2-47F0-4FF8-9290-924314CD0D85}"/>
    <cellStyle name="Įprastas 3 3 2 2 2 2 3 4 2" xfId="4086" xr:uid="{D6BDCE4E-688C-4C1D-BB29-9D1C0E7E1097}"/>
    <cellStyle name="Įprastas 3 3 2 2 2 2 3 5" xfId="2806" xr:uid="{A4A81F7F-964B-4694-8AD8-B79170B74914}"/>
    <cellStyle name="Įprastas 3 3 2 2 2 2 4" xfId="324" xr:uid="{F6A3C814-ACC2-4BB4-9434-4624BFCF7429}"/>
    <cellStyle name="Įprastas 3 3 2 2 2 2 4 2" xfId="500" xr:uid="{083B614A-DF89-4745-B842-1711A04EF4C4}"/>
    <cellStyle name="Įprastas 3 3 2 2 2 2 4 2 2" xfId="988" xr:uid="{FE758CED-5DFC-4CE1-935D-D14A5D27F951}"/>
    <cellStyle name="Įprastas 3 3 2 2 2 2 4 2 2 2" xfId="2268" xr:uid="{BCCAC62C-2123-4A01-B5BD-839A691C1C62}"/>
    <cellStyle name="Įprastas 3 3 2 2 2 2 4 2 2 2 2" xfId="4829" xr:uid="{CBCF5D1B-C33E-42EC-A222-096F3FB11F0B}"/>
    <cellStyle name="Įprastas 3 3 2 2 2 2 4 2 2 3" xfId="3549" xr:uid="{2912F7B3-FCDF-4427-87D2-C2C6D20CDF50}"/>
    <cellStyle name="Įprastas 3 3 2 2 2 2 4 2 3" xfId="1781" xr:uid="{C68BBA3B-71FC-45B2-807C-E0D17A8BBACD}"/>
    <cellStyle name="Įprastas 3 3 2 2 2 2 4 2 3 2" xfId="4342" xr:uid="{C7C91A1E-DB3F-4795-B2E2-1B1E228FA78F}"/>
    <cellStyle name="Įprastas 3 3 2 2 2 2 4 2 4" xfId="3062" xr:uid="{CCEF6E97-AD2A-49D4-9DAF-E415F7FEB0F8}"/>
    <cellStyle name="Įprastas 3 3 2 2 2 2 4 3" xfId="987" xr:uid="{CD399976-49C1-4B22-9B20-4F4B6290F449}"/>
    <cellStyle name="Įprastas 3 3 2 2 2 2 4 3 2" xfId="2267" xr:uid="{5FCAB91B-BACC-499D-BE29-88137E4AFC47}"/>
    <cellStyle name="Įprastas 3 3 2 2 2 2 4 3 2 2" xfId="4828" xr:uid="{773DE2B3-27AE-427B-B7F8-BDE889C9D566}"/>
    <cellStyle name="Įprastas 3 3 2 2 2 2 4 3 3" xfId="3548" xr:uid="{A79834C3-EB6D-4661-BBFE-09DECCE6B612}"/>
    <cellStyle name="Įprastas 3 3 2 2 2 2 4 4" xfId="1605" xr:uid="{E78E2FC5-3473-45C3-81BB-4D8ED63B1F4F}"/>
    <cellStyle name="Įprastas 3 3 2 2 2 2 4 4 2" xfId="4166" xr:uid="{DE7F50B5-DA96-4128-B025-8454576497D8}"/>
    <cellStyle name="Įprastas 3 3 2 2 2 2 4 5" xfId="2886" xr:uid="{F18CA0A3-B639-43BE-B018-7A7E096B78AB}"/>
    <cellStyle name="Įprastas 3 3 2 2 2 2 5" xfId="497" xr:uid="{91AC3176-D770-401D-A615-4960F7DBF602}"/>
    <cellStyle name="Įprastas 3 3 2 2 2 2 5 2" xfId="989" xr:uid="{6054CCA3-AEBB-446D-9EBC-23EAB897570D}"/>
    <cellStyle name="Įprastas 3 3 2 2 2 2 5 2 2" xfId="2269" xr:uid="{F9D0AF52-86D2-4D32-A9EC-757DEA9A20BC}"/>
    <cellStyle name="Įprastas 3 3 2 2 2 2 5 2 2 2" xfId="4830" xr:uid="{A476AD54-A754-4627-B211-465612968995}"/>
    <cellStyle name="Įprastas 3 3 2 2 2 2 5 2 3" xfId="3550" xr:uid="{E0476076-3E38-4D3A-9244-73DD88ED1931}"/>
    <cellStyle name="Įprastas 3 3 2 2 2 2 5 3" xfId="1778" xr:uid="{99554E95-0649-42F9-92EB-18C6CCF79966}"/>
    <cellStyle name="Įprastas 3 3 2 2 2 2 5 3 2" xfId="4339" xr:uid="{BC96D109-F187-4F84-B32A-1C6BCD53B1EF}"/>
    <cellStyle name="Įprastas 3 3 2 2 2 2 5 4" xfId="3059" xr:uid="{BCDA8C60-A776-4A5C-B823-D1703CEABB1E}"/>
    <cellStyle name="Įprastas 3 3 2 2 2 2 6" xfId="982" xr:uid="{697192E0-B24A-403B-9A55-495ACD6E00B2}"/>
    <cellStyle name="Įprastas 3 3 2 2 2 2 6 2" xfId="2262" xr:uid="{C4320131-C1F5-4DD0-9493-6B88EA7205ED}"/>
    <cellStyle name="Įprastas 3 3 2 2 2 2 6 2 2" xfId="4823" xr:uid="{4A47283F-D79B-4C7B-B7C6-623CD1CC32E5}"/>
    <cellStyle name="Įprastas 3 3 2 2 2 2 6 3" xfId="3543" xr:uid="{2609D632-13F9-496C-81AD-1CF4B38636FC}"/>
    <cellStyle name="Įprastas 3 3 2 2 2 2 7" xfId="1365" xr:uid="{1F182A7A-65E2-4441-9437-34FD1A1E6594}"/>
    <cellStyle name="Įprastas 3 3 2 2 2 2 7 2" xfId="3926" xr:uid="{CB3462DA-8148-48FF-A102-E78BE3706C47}"/>
    <cellStyle name="Įprastas 3 3 2 2 2 2 8" xfId="2646" xr:uid="{320DC6F5-FE79-4D78-85CA-016848C7BCDE}"/>
    <cellStyle name="Įprastas 3 3 2 2 2 3" xfId="124" xr:uid="{2D4E016F-7131-437D-9D26-706568F8BEEB}"/>
    <cellStyle name="Įprastas 3 3 2 2 2 3 2" xfId="501" xr:uid="{D6E7A735-79FF-4A0E-ADF0-7CAC50961F02}"/>
    <cellStyle name="Įprastas 3 3 2 2 2 3 2 2" xfId="991" xr:uid="{1C1C4D30-2FCE-46C5-8566-4980E47C0AB5}"/>
    <cellStyle name="Įprastas 3 3 2 2 2 3 2 2 2" xfId="2271" xr:uid="{4E6396E7-326A-441F-86E5-F95B12F6EAD4}"/>
    <cellStyle name="Įprastas 3 3 2 2 2 3 2 2 2 2" xfId="4832" xr:uid="{AE1F1B0B-CC96-4F92-B03D-5AE1ADEFAC81}"/>
    <cellStyle name="Įprastas 3 3 2 2 2 3 2 2 3" xfId="3552" xr:uid="{6E5BA473-F58B-4C66-AB60-F2EE6DA9D6F6}"/>
    <cellStyle name="Įprastas 3 3 2 2 2 3 2 3" xfId="1782" xr:uid="{95AACD10-DC7B-4CA4-941A-D9798FEC4F41}"/>
    <cellStyle name="Įprastas 3 3 2 2 2 3 2 3 2" xfId="4343" xr:uid="{0A0104B5-1621-49E7-8F3D-BBB6940C7D62}"/>
    <cellStyle name="Įprastas 3 3 2 2 2 3 2 4" xfId="3063" xr:uid="{F598A4A5-46BA-4001-9421-6CB0432F7AB4}"/>
    <cellStyle name="Įprastas 3 3 2 2 2 3 3" xfId="990" xr:uid="{43107188-4EE9-437E-8FE7-D8C141724DD4}"/>
    <cellStyle name="Įprastas 3 3 2 2 2 3 3 2" xfId="2270" xr:uid="{479239A3-EEAD-43CD-88DD-7FFFE049978A}"/>
    <cellStyle name="Įprastas 3 3 2 2 2 3 3 2 2" xfId="4831" xr:uid="{39D22D2D-2607-4E96-9AE2-C5AD8BB8A5DA}"/>
    <cellStyle name="Įprastas 3 3 2 2 2 3 3 3" xfId="3551" xr:uid="{88808F46-C3C5-4052-A2F8-A04025D9FB11}"/>
    <cellStyle name="Įprastas 3 3 2 2 2 3 4" xfId="1405" xr:uid="{24D06B31-887D-4128-B4B5-547A2A36E8C4}"/>
    <cellStyle name="Įprastas 3 3 2 2 2 3 4 2" xfId="3966" xr:uid="{C6D8CD47-EB91-45A7-A4F2-E1EEF9CED0C1}"/>
    <cellStyle name="Įprastas 3 3 2 2 2 3 5" xfId="2686" xr:uid="{4CACE7BF-0F42-4788-B994-103E9F572476}"/>
    <cellStyle name="Įprastas 3 3 2 2 2 4" xfId="204" xr:uid="{AF334B60-852F-4CE5-833E-77B575246BBA}"/>
    <cellStyle name="Įprastas 3 3 2 2 2 4 2" xfId="502" xr:uid="{0E8BFCD3-AA9E-4CA4-A328-BB4B051333CC}"/>
    <cellStyle name="Įprastas 3 3 2 2 2 4 2 2" xfId="993" xr:uid="{2AA2FC79-1110-4C35-9507-00D81AD43C1C}"/>
    <cellStyle name="Įprastas 3 3 2 2 2 4 2 2 2" xfId="2273" xr:uid="{5C216C60-6B92-4C19-8E51-A55FCB0F7811}"/>
    <cellStyle name="Įprastas 3 3 2 2 2 4 2 2 2 2" xfId="4834" xr:uid="{22C364D3-46F3-4F5F-818F-C619870186B9}"/>
    <cellStyle name="Įprastas 3 3 2 2 2 4 2 2 3" xfId="3554" xr:uid="{BE1A516F-C7D4-40B6-8582-FBD1CE52E855}"/>
    <cellStyle name="Įprastas 3 3 2 2 2 4 2 3" xfId="1783" xr:uid="{3CB5D37A-3B3C-400B-B2A5-BA0D7915E964}"/>
    <cellStyle name="Įprastas 3 3 2 2 2 4 2 3 2" xfId="4344" xr:uid="{B99E2E6E-8F06-428E-B1A4-9638C8231FFF}"/>
    <cellStyle name="Įprastas 3 3 2 2 2 4 2 4" xfId="3064" xr:uid="{6079AFB2-1AD3-4F3B-88A5-6E4F19258E23}"/>
    <cellStyle name="Įprastas 3 3 2 2 2 4 3" xfId="992" xr:uid="{B7C26B70-0C95-4AC5-B48E-E370B0B02B61}"/>
    <cellStyle name="Įprastas 3 3 2 2 2 4 3 2" xfId="2272" xr:uid="{8D55587D-21A6-4E2C-973B-4FBA3D6D177E}"/>
    <cellStyle name="Įprastas 3 3 2 2 2 4 3 2 2" xfId="4833" xr:uid="{2225CB58-9ACC-4F2D-8061-58A0C53A8852}"/>
    <cellStyle name="Įprastas 3 3 2 2 2 4 3 3" xfId="3553" xr:uid="{7C391699-2AE4-4F39-9D85-10CAD7631C36}"/>
    <cellStyle name="Įprastas 3 3 2 2 2 4 4" xfId="1485" xr:uid="{FDD386D1-38ED-41C3-AA20-EAD6FB1D1886}"/>
    <cellStyle name="Įprastas 3 3 2 2 2 4 4 2" xfId="4046" xr:uid="{88BF5404-F043-4F46-BE9B-7F13DD30FD5A}"/>
    <cellStyle name="Įprastas 3 3 2 2 2 4 5" xfId="2766" xr:uid="{8B743F70-9B79-49EE-BEA1-9669F8DD6D8E}"/>
    <cellStyle name="Įprastas 3 3 2 2 2 5" xfId="284" xr:uid="{50D58483-C3B2-4AA7-9D59-CAA8C197FB6A}"/>
    <cellStyle name="Įprastas 3 3 2 2 2 5 2" xfId="503" xr:uid="{36F31E02-83DB-430E-BE8E-F3E0AA4D56C4}"/>
    <cellStyle name="Įprastas 3 3 2 2 2 5 2 2" xfId="995" xr:uid="{02CFD7BE-940F-423F-8F42-36248E45C9EB}"/>
    <cellStyle name="Įprastas 3 3 2 2 2 5 2 2 2" xfId="2275" xr:uid="{E1576250-13CD-41BB-A355-20FA7D52AEA8}"/>
    <cellStyle name="Įprastas 3 3 2 2 2 5 2 2 2 2" xfId="4836" xr:uid="{EB8EED96-FB72-433E-8DE7-9E897B22A12E}"/>
    <cellStyle name="Įprastas 3 3 2 2 2 5 2 2 3" xfId="3556" xr:uid="{58799FE5-0C38-41D0-9B42-508C3D6AC0C9}"/>
    <cellStyle name="Įprastas 3 3 2 2 2 5 2 3" xfId="1784" xr:uid="{6391BD05-7B82-47F8-A7A3-B962C53DB9CE}"/>
    <cellStyle name="Įprastas 3 3 2 2 2 5 2 3 2" xfId="4345" xr:uid="{9E9729BA-6A6F-421F-BF94-DAF40A2D2C61}"/>
    <cellStyle name="Įprastas 3 3 2 2 2 5 2 4" xfId="3065" xr:uid="{57F11869-7F7C-4395-BFDB-0A48825DE6E6}"/>
    <cellStyle name="Įprastas 3 3 2 2 2 5 3" xfId="994" xr:uid="{16A01994-5EFD-4065-B383-08309C8BA823}"/>
    <cellStyle name="Įprastas 3 3 2 2 2 5 3 2" xfId="2274" xr:uid="{18C784A5-963B-4629-8562-65FFB99835F8}"/>
    <cellStyle name="Įprastas 3 3 2 2 2 5 3 2 2" xfId="4835" xr:uid="{58567188-5393-4B45-A8F7-F5763E2D8529}"/>
    <cellStyle name="Įprastas 3 3 2 2 2 5 3 3" xfId="3555" xr:uid="{FDBFEFEF-2F2E-48F8-A1BD-CFF2D8C10C9E}"/>
    <cellStyle name="Įprastas 3 3 2 2 2 5 4" xfId="1565" xr:uid="{9BD1B270-9EB6-4E34-B202-5D5069DC8D62}"/>
    <cellStyle name="Įprastas 3 3 2 2 2 5 4 2" xfId="4126" xr:uid="{EFCE1AB3-991B-41C8-B596-DF0734A92FD5}"/>
    <cellStyle name="Įprastas 3 3 2 2 2 5 5" xfId="2846" xr:uid="{965B7A2D-7615-4DED-86AC-C27F833D2E12}"/>
    <cellStyle name="Įprastas 3 3 2 2 2 6" xfId="496" xr:uid="{8C7ACC98-F540-425C-8728-970BE7BB627A}"/>
    <cellStyle name="Įprastas 3 3 2 2 2 6 2" xfId="996" xr:uid="{0977E8D1-C617-4CCC-AF86-90FD54ADEF87}"/>
    <cellStyle name="Įprastas 3 3 2 2 2 6 2 2" xfId="2276" xr:uid="{BA03A19E-7AF8-4989-989F-F04E8297837B}"/>
    <cellStyle name="Įprastas 3 3 2 2 2 6 2 2 2" xfId="4837" xr:uid="{EB453E89-142B-4046-B600-B07FFC245290}"/>
    <cellStyle name="Įprastas 3 3 2 2 2 6 2 3" xfId="3557" xr:uid="{B4898A10-514D-49EB-9916-F106C2F386F4}"/>
    <cellStyle name="Įprastas 3 3 2 2 2 6 3" xfId="1777" xr:uid="{9535FE76-83C7-4BCA-8850-0E7A848A1580}"/>
    <cellStyle name="Įprastas 3 3 2 2 2 6 3 2" xfId="4338" xr:uid="{ABB687A3-9E91-4C7C-8AF9-646E92CB5255}"/>
    <cellStyle name="Įprastas 3 3 2 2 2 6 4" xfId="3058" xr:uid="{27B5943D-3897-4507-AFF6-0DBA436EAA87}"/>
    <cellStyle name="Įprastas 3 3 2 2 2 7" xfId="981" xr:uid="{633ECB0B-8145-4198-93D3-6F94C1433F56}"/>
    <cellStyle name="Įprastas 3 3 2 2 2 7 2" xfId="2261" xr:uid="{4A226E73-C4E2-44AF-B9BC-6BD4CC8F0067}"/>
    <cellStyle name="Įprastas 3 3 2 2 2 7 2 2" xfId="4822" xr:uid="{3C77A330-D82D-4504-B1DA-6EF9F7AA0BCA}"/>
    <cellStyle name="Įprastas 3 3 2 2 2 7 3" xfId="3542" xr:uid="{5086551F-658A-4E96-BDAB-2B482018A566}"/>
    <cellStyle name="Įprastas 3 3 2 2 2 8" xfId="1325" xr:uid="{79577102-8AD0-4BBE-ACF0-3E5C56FA50B3}"/>
    <cellStyle name="Įprastas 3 3 2 2 2 8 2" xfId="3886" xr:uid="{C2F8573C-3271-4A85-9FCA-22DD10D4C407}"/>
    <cellStyle name="Įprastas 3 3 2 2 2 9" xfId="2606" xr:uid="{EA6174D2-B50A-4A9E-91F4-F1EA7AF41F1A}"/>
    <cellStyle name="Įprastas 3 3 2 2 3" xfId="64" xr:uid="{2BFB7764-41E1-4072-AC34-E079518F400F}"/>
    <cellStyle name="Įprastas 3 3 2 2 3 2" xfId="144" xr:uid="{D644590A-91CB-40D5-AE70-62C0A5397E2B}"/>
    <cellStyle name="Įprastas 3 3 2 2 3 2 2" xfId="505" xr:uid="{F56BA8D0-20EB-4930-A922-C35863913912}"/>
    <cellStyle name="Įprastas 3 3 2 2 3 2 2 2" xfId="999" xr:uid="{98838D94-8058-43F4-9DB4-8E2513B54CE9}"/>
    <cellStyle name="Įprastas 3 3 2 2 3 2 2 2 2" xfId="2279" xr:uid="{3765FC42-04F1-48D2-BCEA-D279F23A011B}"/>
    <cellStyle name="Įprastas 3 3 2 2 3 2 2 2 2 2" xfId="4840" xr:uid="{970CEBC4-D61B-46D7-AB81-BF52D82DC732}"/>
    <cellStyle name="Įprastas 3 3 2 2 3 2 2 2 3" xfId="3560" xr:uid="{305F558D-086C-47ED-97F5-1A085F1FD36F}"/>
    <cellStyle name="Įprastas 3 3 2 2 3 2 2 3" xfId="1786" xr:uid="{4032B41E-CFD2-41E8-8AF6-22B10EE43C0B}"/>
    <cellStyle name="Įprastas 3 3 2 2 3 2 2 3 2" xfId="4347" xr:uid="{606CBB62-C92D-434F-B563-5ED731D52218}"/>
    <cellStyle name="Įprastas 3 3 2 2 3 2 2 4" xfId="3067" xr:uid="{35BC76FB-26D7-4ADF-BDB5-511A8A6B671F}"/>
    <cellStyle name="Įprastas 3 3 2 2 3 2 3" xfId="998" xr:uid="{B1F8DF6F-0828-425F-BFC9-AB746C37EF79}"/>
    <cellStyle name="Įprastas 3 3 2 2 3 2 3 2" xfId="2278" xr:uid="{853CA93B-38C0-4E3E-A136-C746931C87E3}"/>
    <cellStyle name="Įprastas 3 3 2 2 3 2 3 2 2" xfId="4839" xr:uid="{4788F797-669B-4999-8E4D-7D0C3D326EE2}"/>
    <cellStyle name="Įprastas 3 3 2 2 3 2 3 3" xfId="3559" xr:uid="{1DCE5947-C882-4D97-A093-010796AF18EC}"/>
    <cellStyle name="Įprastas 3 3 2 2 3 2 4" xfId="1425" xr:uid="{BC2C2DFE-8173-4584-AA44-7BAE6005CB1B}"/>
    <cellStyle name="Įprastas 3 3 2 2 3 2 4 2" xfId="3986" xr:uid="{C48C2C13-2249-4AFC-844E-E3C073ECAA92}"/>
    <cellStyle name="Įprastas 3 3 2 2 3 2 5" xfId="2706" xr:uid="{AD0DD75A-BEB0-4710-A32D-9FA9871038A1}"/>
    <cellStyle name="Įprastas 3 3 2 2 3 3" xfId="224" xr:uid="{F208A43D-7179-42A4-9A88-47543ECD477F}"/>
    <cellStyle name="Įprastas 3 3 2 2 3 3 2" xfId="506" xr:uid="{5DCE0D66-EBA9-43A1-A152-D4974529027B}"/>
    <cellStyle name="Įprastas 3 3 2 2 3 3 2 2" xfId="1001" xr:uid="{5F014DFE-AE04-4B20-A66A-EC22C510DFA0}"/>
    <cellStyle name="Įprastas 3 3 2 2 3 3 2 2 2" xfId="2281" xr:uid="{D6B92F36-6071-4340-B786-5C4EEE37DFEF}"/>
    <cellStyle name="Įprastas 3 3 2 2 3 3 2 2 2 2" xfId="4842" xr:uid="{13360AFF-F92F-4FE9-B610-068406DD06C2}"/>
    <cellStyle name="Įprastas 3 3 2 2 3 3 2 2 3" xfId="3562" xr:uid="{5467D56E-4E21-4D0A-A4B1-31B53411F706}"/>
    <cellStyle name="Įprastas 3 3 2 2 3 3 2 3" xfId="1787" xr:uid="{4B5937CE-80AD-46BD-BB67-5708602B07E6}"/>
    <cellStyle name="Įprastas 3 3 2 2 3 3 2 3 2" xfId="4348" xr:uid="{213A299A-3469-43A9-91B9-70AAF46A1CA7}"/>
    <cellStyle name="Įprastas 3 3 2 2 3 3 2 4" xfId="3068" xr:uid="{02D14677-6981-4AE8-8C5E-375CCA06C914}"/>
    <cellStyle name="Įprastas 3 3 2 2 3 3 3" xfId="1000" xr:uid="{1D1B4439-D4D6-4E88-8006-07AD7522F335}"/>
    <cellStyle name="Įprastas 3 3 2 2 3 3 3 2" xfId="2280" xr:uid="{B80DA708-209E-496A-9826-7DD71927033C}"/>
    <cellStyle name="Įprastas 3 3 2 2 3 3 3 2 2" xfId="4841" xr:uid="{3DAE8259-1A19-4568-9CDF-8C3B6E384E2F}"/>
    <cellStyle name="Įprastas 3 3 2 2 3 3 3 3" xfId="3561" xr:uid="{4A146C63-909B-44BE-B47F-0005ABA4409E}"/>
    <cellStyle name="Įprastas 3 3 2 2 3 3 4" xfId="1505" xr:uid="{C5A52776-E07E-499A-91A1-C850FEB57D96}"/>
    <cellStyle name="Įprastas 3 3 2 2 3 3 4 2" xfId="4066" xr:uid="{12A7AC78-0651-499E-8BC0-2442C0EF1058}"/>
    <cellStyle name="Įprastas 3 3 2 2 3 3 5" xfId="2786" xr:uid="{BC9DF12D-19B2-481D-8B29-BDF472261C0C}"/>
    <cellStyle name="Įprastas 3 3 2 2 3 4" xfId="304" xr:uid="{2EB6EE53-D057-4138-85F5-7B97283CC700}"/>
    <cellStyle name="Įprastas 3 3 2 2 3 4 2" xfId="507" xr:uid="{084680C1-A755-4AD3-8CF1-554F49C42507}"/>
    <cellStyle name="Įprastas 3 3 2 2 3 4 2 2" xfId="1003" xr:uid="{7367CB5D-65EB-4C92-AB67-94A61BB8E88B}"/>
    <cellStyle name="Įprastas 3 3 2 2 3 4 2 2 2" xfId="2283" xr:uid="{DDC7D46F-0D31-4F88-B3F2-C3CFA90E36F6}"/>
    <cellStyle name="Įprastas 3 3 2 2 3 4 2 2 2 2" xfId="4844" xr:uid="{72B5D2E7-FBEE-46F8-9C2B-FBD65D7B4CEE}"/>
    <cellStyle name="Įprastas 3 3 2 2 3 4 2 2 3" xfId="3564" xr:uid="{6C7BEC84-A488-45F9-B7B6-5DAABF58A834}"/>
    <cellStyle name="Įprastas 3 3 2 2 3 4 2 3" xfId="1788" xr:uid="{95210521-5B97-4290-9CFE-A9B094C07E80}"/>
    <cellStyle name="Įprastas 3 3 2 2 3 4 2 3 2" xfId="4349" xr:uid="{D4FE6E07-E645-4255-BC5A-B9BB8893306E}"/>
    <cellStyle name="Įprastas 3 3 2 2 3 4 2 4" xfId="3069" xr:uid="{FEA20E41-9C8F-41F9-BF21-DB828D48C9AE}"/>
    <cellStyle name="Įprastas 3 3 2 2 3 4 3" xfId="1002" xr:uid="{49388567-10D8-4ECC-88B6-05B9EA51E891}"/>
    <cellStyle name="Įprastas 3 3 2 2 3 4 3 2" xfId="2282" xr:uid="{9BCB451D-D106-4DDA-B6A4-1234EB95F1AB}"/>
    <cellStyle name="Įprastas 3 3 2 2 3 4 3 2 2" xfId="4843" xr:uid="{C00B9745-DCBB-4393-BEBE-CFCFECF83C55}"/>
    <cellStyle name="Įprastas 3 3 2 2 3 4 3 3" xfId="3563" xr:uid="{24722590-CE86-4514-A22A-F1AD23CDA06A}"/>
    <cellStyle name="Įprastas 3 3 2 2 3 4 4" xfId="1585" xr:uid="{9601772C-1E7B-4D1D-A273-1ECE70AA6E02}"/>
    <cellStyle name="Įprastas 3 3 2 2 3 4 4 2" xfId="4146" xr:uid="{3036CF00-F867-4662-BAE3-15555442E3A4}"/>
    <cellStyle name="Įprastas 3 3 2 2 3 4 5" xfId="2866" xr:uid="{B500AA19-9BB0-43D6-813A-691EC6D280DB}"/>
    <cellStyle name="Įprastas 3 3 2 2 3 5" xfId="504" xr:uid="{E6EADA25-86BE-4282-AB96-A27E01739CFB}"/>
    <cellStyle name="Įprastas 3 3 2 2 3 5 2" xfId="1004" xr:uid="{6BD077D6-6423-4F93-81D4-A12BD2B0C031}"/>
    <cellStyle name="Įprastas 3 3 2 2 3 5 2 2" xfId="2284" xr:uid="{5104A19B-284F-4376-BD01-DB1D2BD7567C}"/>
    <cellStyle name="Įprastas 3 3 2 2 3 5 2 2 2" xfId="4845" xr:uid="{DD74B699-C75C-436A-A4FF-937655CBDF6D}"/>
    <cellStyle name="Įprastas 3 3 2 2 3 5 2 3" xfId="3565" xr:uid="{387539A6-DA43-4138-AAB7-ECF5C7C35E75}"/>
    <cellStyle name="Įprastas 3 3 2 2 3 5 3" xfId="1785" xr:uid="{DFDB325A-0C64-4886-88BF-BE0537E9EBCC}"/>
    <cellStyle name="Įprastas 3 3 2 2 3 5 3 2" xfId="4346" xr:uid="{24BAAA7D-7D52-4CAC-B3D7-48C9709657B8}"/>
    <cellStyle name="Įprastas 3 3 2 2 3 5 4" xfId="3066" xr:uid="{222571CD-47F5-42EB-8766-91A98A9EDCCE}"/>
    <cellStyle name="Įprastas 3 3 2 2 3 6" xfId="997" xr:uid="{ED5870D3-2294-4889-9D24-27B702AA5292}"/>
    <cellStyle name="Įprastas 3 3 2 2 3 6 2" xfId="2277" xr:uid="{B040F063-A984-4F79-8DE5-2E46349DDEA6}"/>
    <cellStyle name="Įprastas 3 3 2 2 3 6 2 2" xfId="4838" xr:uid="{E3BD3BEC-F017-419B-B18B-3CA8E44A4D51}"/>
    <cellStyle name="Įprastas 3 3 2 2 3 6 3" xfId="3558" xr:uid="{903DC8B5-79E6-455A-80FB-3E82F873E751}"/>
    <cellStyle name="Įprastas 3 3 2 2 3 7" xfId="1345" xr:uid="{C42D3A70-627D-4970-BC24-C0CB1767F171}"/>
    <cellStyle name="Įprastas 3 3 2 2 3 7 2" xfId="3906" xr:uid="{3419C752-B50B-4055-AB21-D5CDE3E1365B}"/>
    <cellStyle name="Įprastas 3 3 2 2 3 8" xfId="2626" xr:uid="{30FA16B3-318D-4FDB-8D3E-4C3E96B52295}"/>
    <cellStyle name="Įprastas 3 3 2 2 4" xfId="104" xr:uid="{54E415C7-A9C2-4508-8E9A-E23933E83F82}"/>
    <cellStyle name="Įprastas 3 3 2 2 4 2" xfId="508" xr:uid="{B2C5AC07-8377-48FD-9D52-6C8A0F67C9D6}"/>
    <cellStyle name="Įprastas 3 3 2 2 4 2 2" xfId="1006" xr:uid="{6A2D5A9B-EA6A-4821-9B4A-84571D8AAD7C}"/>
    <cellStyle name="Įprastas 3 3 2 2 4 2 2 2" xfId="2286" xr:uid="{0E657C22-7D06-47F4-B6BF-1CE74CA15F93}"/>
    <cellStyle name="Įprastas 3 3 2 2 4 2 2 2 2" xfId="4847" xr:uid="{0BB3B94C-486A-4B41-9790-0EC468EE8A29}"/>
    <cellStyle name="Įprastas 3 3 2 2 4 2 2 3" xfId="3567" xr:uid="{55747CE3-943F-4340-9721-868E34DB8899}"/>
    <cellStyle name="Įprastas 3 3 2 2 4 2 3" xfId="1789" xr:uid="{B434EB26-A8FE-42F9-BE86-7D1B9392BAC9}"/>
    <cellStyle name="Įprastas 3 3 2 2 4 2 3 2" xfId="4350" xr:uid="{ED4981E0-C4AF-44A2-910E-495F3C8D7517}"/>
    <cellStyle name="Įprastas 3 3 2 2 4 2 4" xfId="3070" xr:uid="{F69F7442-7C42-43FA-BA1E-6DED6A487B4A}"/>
    <cellStyle name="Įprastas 3 3 2 2 4 3" xfId="1005" xr:uid="{125A659D-C773-4619-BA0B-8C0ACE3FD72C}"/>
    <cellStyle name="Įprastas 3 3 2 2 4 3 2" xfId="2285" xr:uid="{8309BF69-8DEE-4DDC-A5F8-A97737DAE970}"/>
    <cellStyle name="Įprastas 3 3 2 2 4 3 2 2" xfId="4846" xr:uid="{83E3054F-D1A5-4217-960B-879DAABC55C0}"/>
    <cellStyle name="Įprastas 3 3 2 2 4 3 3" xfId="3566" xr:uid="{75F76B13-F994-434B-BEB5-2A808D1B2EF8}"/>
    <cellStyle name="Įprastas 3 3 2 2 4 4" xfId="1385" xr:uid="{AA9C0869-8FB0-4419-846C-7169A29DBFFE}"/>
    <cellStyle name="Įprastas 3 3 2 2 4 4 2" xfId="3946" xr:uid="{D3772CCC-EEFA-443A-A758-4A68E6553CCE}"/>
    <cellStyle name="Įprastas 3 3 2 2 4 5" xfId="2666" xr:uid="{1ADE522A-7133-4128-8382-14F981872921}"/>
    <cellStyle name="Įprastas 3 3 2 2 5" xfId="184" xr:uid="{3CBAECB6-2B1C-457C-B20B-D9BE4ADF8477}"/>
    <cellStyle name="Įprastas 3 3 2 2 5 2" xfId="509" xr:uid="{36618E79-A8F3-4B84-A41A-A967ED5D19E1}"/>
    <cellStyle name="Įprastas 3 3 2 2 5 2 2" xfId="1008" xr:uid="{2BEA6E92-210D-4495-BF37-D18C26772865}"/>
    <cellStyle name="Įprastas 3 3 2 2 5 2 2 2" xfId="2288" xr:uid="{B75C20C9-800C-4AE2-84F5-6FC9C2B7BF5F}"/>
    <cellStyle name="Įprastas 3 3 2 2 5 2 2 2 2" xfId="4849" xr:uid="{8B344F6F-6BD7-4EC5-81E7-B9B23117D800}"/>
    <cellStyle name="Įprastas 3 3 2 2 5 2 2 3" xfId="3569" xr:uid="{2E1ED1C0-15FB-47F0-81EC-997ABEC9065E}"/>
    <cellStyle name="Įprastas 3 3 2 2 5 2 3" xfId="1790" xr:uid="{47A6E4D1-1BBC-4672-BA75-B196D1B5D413}"/>
    <cellStyle name="Įprastas 3 3 2 2 5 2 3 2" xfId="4351" xr:uid="{AB6D6BE9-6F20-45BF-A408-2A29848CD728}"/>
    <cellStyle name="Įprastas 3 3 2 2 5 2 4" xfId="3071" xr:uid="{5F73EC85-4ADA-4B4E-B606-8CD111CDE32C}"/>
    <cellStyle name="Įprastas 3 3 2 2 5 3" xfId="1007" xr:uid="{CFCCB553-0C73-4653-8660-47E3C71D244C}"/>
    <cellStyle name="Įprastas 3 3 2 2 5 3 2" xfId="2287" xr:uid="{34CD03F3-B253-4B7C-AE1D-88F38AEFD398}"/>
    <cellStyle name="Įprastas 3 3 2 2 5 3 2 2" xfId="4848" xr:uid="{29CD48ED-EF00-4651-A2B3-6EBB0A33006D}"/>
    <cellStyle name="Įprastas 3 3 2 2 5 3 3" xfId="3568" xr:uid="{4E037A5A-9714-474C-8BDC-CFB0A0CCB6B7}"/>
    <cellStyle name="Įprastas 3 3 2 2 5 4" xfId="1465" xr:uid="{F041BAD7-F56C-4EFE-9213-A854057B92ED}"/>
    <cellStyle name="Įprastas 3 3 2 2 5 4 2" xfId="4026" xr:uid="{EB20BA1C-D5DF-41D8-ABAA-2864B9112154}"/>
    <cellStyle name="Įprastas 3 3 2 2 5 5" xfId="2746" xr:uid="{1C7D7BC8-1C9E-4A30-B847-EF5DE2F4BD2E}"/>
    <cellStyle name="Įprastas 3 3 2 2 6" xfId="264" xr:uid="{7ADC9E62-6A2D-4F4A-B0F7-8FC7D47AC1C6}"/>
    <cellStyle name="Įprastas 3 3 2 2 6 2" xfId="510" xr:uid="{D15D423E-2E08-4F6E-9AE8-2DCF66E1CBB6}"/>
    <cellStyle name="Įprastas 3 3 2 2 6 2 2" xfId="1010" xr:uid="{D524DA98-1BAB-4F5B-8A40-BCA10033370A}"/>
    <cellStyle name="Įprastas 3 3 2 2 6 2 2 2" xfId="2290" xr:uid="{C7E7AA60-C761-4524-84C8-B79E9D9CFBF9}"/>
    <cellStyle name="Įprastas 3 3 2 2 6 2 2 2 2" xfId="4851" xr:uid="{7981543A-9F76-4B22-8C42-FFF617FF2037}"/>
    <cellStyle name="Įprastas 3 3 2 2 6 2 2 3" xfId="3571" xr:uid="{A0C68412-6C55-41AF-904B-DAC879DCA296}"/>
    <cellStyle name="Įprastas 3 3 2 2 6 2 3" xfId="1791" xr:uid="{C553185E-11F6-4D48-B6BB-117879807F59}"/>
    <cellStyle name="Įprastas 3 3 2 2 6 2 3 2" xfId="4352" xr:uid="{621906DC-FA6C-45AB-A173-905343C394FF}"/>
    <cellStyle name="Įprastas 3 3 2 2 6 2 4" xfId="3072" xr:uid="{8739188A-6816-4F4C-9BD2-E0910B2C7942}"/>
    <cellStyle name="Įprastas 3 3 2 2 6 3" xfId="1009" xr:uid="{6734FB9F-6D3E-44A1-BA82-361B0AFF1B77}"/>
    <cellStyle name="Įprastas 3 3 2 2 6 3 2" xfId="2289" xr:uid="{01776076-1007-43B3-A7C2-C6250424B0B3}"/>
    <cellStyle name="Įprastas 3 3 2 2 6 3 2 2" xfId="4850" xr:uid="{D3DCE320-549A-48C3-99DD-7E14E1FC7AF5}"/>
    <cellStyle name="Įprastas 3 3 2 2 6 3 3" xfId="3570" xr:uid="{6476C09D-F31B-4AE1-83A4-02A3C1BC19B4}"/>
    <cellStyle name="Įprastas 3 3 2 2 6 4" xfId="1545" xr:uid="{AD48B7EE-D3D5-4B6D-B8B1-7144A563CC56}"/>
    <cellStyle name="Įprastas 3 3 2 2 6 4 2" xfId="4106" xr:uid="{E7484D1E-EAB6-4D93-885E-D8A9926AD10A}"/>
    <cellStyle name="Įprastas 3 3 2 2 6 5" xfId="2826" xr:uid="{9AB1C839-32F7-44F9-8805-D17FFE2C1BAF}"/>
    <cellStyle name="Įprastas 3 3 2 2 7" xfId="495" xr:uid="{D768645F-686D-4777-B14C-E07DC6353A7A}"/>
    <cellStyle name="Įprastas 3 3 2 2 7 2" xfId="1011" xr:uid="{3EA3DBF5-79B3-4566-9295-8BF68EA448B6}"/>
    <cellStyle name="Įprastas 3 3 2 2 7 2 2" xfId="2291" xr:uid="{A8CF00E2-C310-44BC-8409-7A4486FAB1E7}"/>
    <cellStyle name="Įprastas 3 3 2 2 7 2 2 2" xfId="4852" xr:uid="{C8F6A1BA-7D4C-4364-943E-24E081AD162A}"/>
    <cellStyle name="Įprastas 3 3 2 2 7 2 3" xfId="3572" xr:uid="{485716F6-41F1-49A7-AA21-745EF2190DC1}"/>
    <cellStyle name="Įprastas 3 3 2 2 7 3" xfId="1776" xr:uid="{317B908A-7597-42D0-A3FE-34D29D5A3271}"/>
    <cellStyle name="Įprastas 3 3 2 2 7 3 2" xfId="4337" xr:uid="{F4A282B8-8CED-4B46-B784-62981EDA5A56}"/>
    <cellStyle name="Įprastas 3 3 2 2 7 4" xfId="3057" xr:uid="{410FC665-F72C-4450-B2B2-578D3FD091B6}"/>
    <cellStyle name="Įprastas 3 3 2 2 8" xfId="980" xr:uid="{15D054B4-AC3E-4CCD-ADD0-E934925A22D1}"/>
    <cellStyle name="Įprastas 3 3 2 2 8 2" xfId="2260" xr:uid="{CFCC30F8-2864-4CA2-B853-D44445C20F00}"/>
    <cellStyle name="Įprastas 3 3 2 2 8 2 2" xfId="4821" xr:uid="{4B3D0F89-A664-4062-8175-A58E3C229AA9}"/>
    <cellStyle name="Įprastas 3 3 2 2 8 3" xfId="3541" xr:uid="{A5DC3692-0E68-48C3-B8A9-2584732F220E}"/>
    <cellStyle name="Įprastas 3 3 2 2 9" xfId="1305" xr:uid="{628D8568-3543-404B-BF1D-4B3F117B8B45}"/>
    <cellStyle name="Įprastas 3 3 2 2 9 2" xfId="3866" xr:uid="{5D764C80-0EF9-419F-B98E-A41F291C7E98}"/>
    <cellStyle name="Įprastas 3 3 2 3" xfId="36" xr:uid="{9E292EFE-E6BE-4868-BE2F-5575F7B7C2E8}"/>
    <cellStyle name="Įprastas 3 3 2 3 2" xfId="76" xr:uid="{B9D9C2E9-CE4D-4223-B5C6-97806D2DDBFC}"/>
    <cellStyle name="Įprastas 3 3 2 3 2 2" xfId="156" xr:uid="{ADE576B8-B539-42B6-8574-6B35355D1CA5}"/>
    <cellStyle name="Įprastas 3 3 2 3 2 2 2" xfId="513" xr:uid="{F07297ED-584E-4E85-9ABB-A86DE3D861A0}"/>
    <cellStyle name="Įprastas 3 3 2 3 2 2 2 2" xfId="1015" xr:uid="{CBB283F8-033C-4B52-A180-27E75E3A5443}"/>
    <cellStyle name="Įprastas 3 3 2 3 2 2 2 2 2" xfId="2295" xr:uid="{D9C05A32-5400-43BF-A33D-F99D748FC16F}"/>
    <cellStyle name="Įprastas 3 3 2 3 2 2 2 2 2 2" xfId="4856" xr:uid="{1EA52DD8-930A-472F-A9A5-BD2EC18ACB1E}"/>
    <cellStyle name="Įprastas 3 3 2 3 2 2 2 2 3" xfId="3576" xr:uid="{D93B84FA-B145-47B2-AC47-1E552398691B}"/>
    <cellStyle name="Įprastas 3 3 2 3 2 2 2 3" xfId="1794" xr:uid="{C8F349F3-AC40-49B2-A123-7946F1596A5C}"/>
    <cellStyle name="Įprastas 3 3 2 3 2 2 2 3 2" xfId="4355" xr:uid="{A1BD9896-6ACD-4F22-AD9B-67C8FD936B1B}"/>
    <cellStyle name="Įprastas 3 3 2 3 2 2 2 4" xfId="3075" xr:uid="{FCA2F5B6-7313-4896-BB16-59F61DB7324F}"/>
    <cellStyle name="Įprastas 3 3 2 3 2 2 3" xfId="1014" xr:uid="{5E320B3D-C202-47AD-9170-2632D5B41049}"/>
    <cellStyle name="Įprastas 3 3 2 3 2 2 3 2" xfId="2294" xr:uid="{FB72F26B-B9EC-4520-85A2-CDE8B86B1B32}"/>
    <cellStyle name="Įprastas 3 3 2 3 2 2 3 2 2" xfId="4855" xr:uid="{D951021D-7A1F-4CD4-ABFB-D5DC82B79B62}"/>
    <cellStyle name="Įprastas 3 3 2 3 2 2 3 3" xfId="3575" xr:uid="{499AEC8C-11AD-40E1-BE10-789CA7E9AA99}"/>
    <cellStyle name="Įprastas 3 3 2 3 2 2 4" xfId="1437" xr:uid="{256B796C-FEDF-4901-BC7D-86FA4CD9C8C1}"/>
    <cellStyle name="Įprastas 3 3 2 3 2 2 4 2" xfId="3998" xr:uid="{030D3C16-45CF-47CB-BBE7-E62F2B47830E}"/>
    <cellStyle name="Įprastas 3 3 2 3 2 2 5" xfId="2718" xr:uid="{F20ACC09-AD62-480D-8581-604EB1ED4769}"/>
    <cellStyle name="Įprastas 3 3 2 3 2 3" xfId="236" xr:uid="{8DA36F0C-4537-4EA8-9062-83DF1133FC0D}"/>
    <cellStyle name="Įprastas 3 3 2 3 2 3 2" xfId="514" xr:uid="{F4322382-38D1-44AA-A49A-094C15DCACE3}"/>
    <cellStyle name="Įprastas 3 3 2 3 2 3 2 2" xfId="1017" xr:uid="{2044ABE8-D4B7-483A-A9D6-973D12C5D436}"/>
    <cellStyle name="Įprastas 3 3 2 3 2 3 2 2 2" xfId="2297" xr:uid="{DFCC5AE7-F2BB-4786-975A-8A5E90651248}"/>
    <cellStyle name="Įprastas 3 3 2 3 2 3 2 2 2 2" xfId="4858" xr:uid="{D99FCF43-57B8-4EE6-A0A7-FEF64204D0DC}"/>
    <cellStyle name="Įprastas 3 3 2 3 2 3 2 2 3" xfId="3578" xr:uid="{80C4045A-DAD7-426C-97DE-1C632DA47BAC}"/>
    <cellStyle name="Įprastas 3 3 2 3 2 3 2 3" xfId="1795" xr:uid="{FFBCF034-B56F-46E1-901F-35E1573C7E3A}"/>
    <cellStyle name="Įprastas 3 3 2 3 2 3 2 3 2" xfId="4356" xr:uid="{0538DE26-5237-482C-9B5A-8916D1C19AF4}"/>
    <cellStyle name="Įprastas 3 3 2 3 2 3 2 4" xfId="3076" xr:uid="{7DEB6300-5391-4D3F-B6A9-3CA12D406AAA}"/>
    <cellStyle name="Įprastas 3 3 2 3 2 3 3" xfId="1016" xr:uid="{687B5C45-836E-46A7-927F-AA5B46D89FD0}"/>
    <cellStyle name="Įprastas 3 3 2 3 2 3 3 2" xfId="2296" xr:uid="{7F4DB295-2730-4ED1-960B-E88D86BF05A3}"/>
    <cellStyle name="Įprastas 3 3 2 3 2 3 3 2 2" xfId="4857" xr:uid="{1183C4A2-417B-4D72-A1E6-E5D4FDEE975A}"/>
    <cellStyle name="Įprastas 3 3 2 3 2 3 3 3" xfId="3577" xr:uid="{05C1924A-0CD8-41E5-8C54-88E95A725303}"/>
    <cellStyle name="Įprastas 3 3 2 3 2 3 4" xfId="1517" xr:uid="{99D4968B-FF18-4A26-82B4-F744E5C00F04}"/>
    <cellStyle name="Įprastas 3 3 2 3 2 3 4 2" xfId="4078" xr:uid="{6FF40921-C76B-4868-850D-BF060884844C}"/>
    <cellStyle name="Įprastas 3 3 2 3 2 3 5" xfId="2798" xr:uid="{E811C70B-6CD4-4BE7-83A9-2CAFECCB596B}"/>
    <cellStyle name="Įprastas 3 3 2 3 2 4" xfId="316" xr:uid="{01ECB9DC-E868-4F1F-BC3E-A37D43FF5F4E}"/>
    <cellStyle name="Įprastas 3 3 2 3 2 4 2" xfId="515" xr:uid="{05686D30-E919-49B5-B5B7-F1787A3D57C9}"/>
    <cellStyle name="Įprastas 3 3 2 3 2 4 2 2" xfId="1019" xr:uid="{A79F9354-FBD9-466B-B18C-F5FB33E0C5BB}"/>
    <cellStyle name="Įprastas 3 3 2 3 2 4 2 2 2" xfId="2299" xr:uid="{CAB79885-774B-4BA0-A16B-3AE8F3AC55FC}"/>
    <cellStyle name="Įprastas 3 3 2 3 2 4 2 2 2 2" xfId="4860" xr:uid="{6FC051A0-25CB-4432-81BB-CE0390A89876}"/>
    <cellStyle name="Įprastas 3 3 2 3 2 4 2 2 3" xfId="3580" xr:uid="{DED2A778-CC46-493A-8377-9B8F03D0515B}"/>
    <cellStyle name="Įprastas 3 3 2 3 2 4 2 3" xfId="1796" xr:uid="{BABFC3EC-48DA-4E24-B04C-2BC85CDCAF9F}"/>
    <cellStyle name="Įprastas 3 3 2 3 2 4 2 3 2" xfId="4357" xr:uid="{6166131E-9D19-4CA1-B53F-C2CD91BD99BC}"/>
    <cellStyle name="Įprastas 3 3 2 3 2 4 2 4" xfId="3077" xr:uid="{CC46F731-2790-4284-97BA-6E0345E0F995}"/>
    <cellStyle name="Įprastas 3 3 2 3 2 4 3" xfId="1018" xr:uid="{F249CEF2-AD68-4182-BAA7-14D805F63B4F}"/>
    <cellStyle name="Įprastas 3 3 2 3 2 4 3 2" xfId="2298" xr:uid="{2873DD9E-0F37-431F-80F5-5B4C643284FB}"/>
    <cellStyle name="Įprastas 3 3 2 3 2 4 3 2 2" xfId="4859" xr:uid="{EB059556-1140-43AE-BED3-139EED5103E0}"/>
    <cellStyle name="Įprastas 3 3 2 3 2 4 3 3" xfId="3579" xr:uid="{A5C06CFF-7882-46D8-BB61-6939BB717F68}"/>
    <cellStyle name="Įprastas 3 3 2 3 2 4 4" xfId="1597" xr:uid="{468A2421-5766-4755-89A9-B720D99CB1DA}"/>
    <cellStyle name="Įprastas 3 3 2 3 2 4 4 2" xfId="4158" xr:uid="{1C475686-B14F-4387-86C9-DF22CF8FE2C6}"/>
    <cellStyle name="Įprastas 3 3 2 3 2 4 5" xfId="2878" xr:uid="{BE4AA98D-EBE5-458D-8A3A-8DF1F31AAC41}"/>
    <cellStyle name="Įprastas 3 3 2 3 2 5" xfId="512" xr:uid="{729F54BD-36C6-42D7-B95F-849330B82D9E}"/>
    <cellStyle name="Įprastas 3 3 2 3 2 5 2" xfId="1020" xr:uid="{E2DD8811-303F-43E2-8F4E-0D016BEFB895}"/>
    <cellStyle name="Įprastas 3 3 2 3 2 5 2 2" xfId="2300" xr:uid="{67755F9A-0B0E-4EAC-B5FC-02E0F8333C35}"/>
    <cellStyle name="Įprastas 3 3 2 3 2 5 2 2 2" xfId="4861" xr:uid="{15B55C3D-E982-4D8F-8C8D-664B83857CCD}"/>
    <cellStyle name="Įprastas 3 3 2 3 2 5 2 3" xfId="3581" xr:uid="{57F81098-65FE-41EA-9E57-0E8AAA6B8718}"/>
    <cellStyle name="Įprastas 3 3 2 3 2 5 3" xfId="1793" xr:uid="{593381CA-36C2-49A6-8A41-C276359279C1}"/>
    <cellStyle name="Įprastas 3 3 2 3 2 5 3 2" xfId="4354" xr:uid="{530CCD7F-10E3-4B7C-8091-93C3A209B3EF}"/>
    <cellStyle name="Įprastas 3 3 2 3 2 5 4" xfId="3074" xr:uid="{A9F33EE2-759A-4F9E-8676-48C63E0DDA70}"/>
    <cellStyle name="Įprastas 3 3 2 3 2 6" xfId="1013" xr:uid="{CFC09F9A-8BFB-422E-95AD-0B627B864307}"/>
    <cellStyle name="Įprastas 3 3 2 3 2 6 2" xfId="2293" xr:uid="{E0626028-7EC6-4396-97E7-A61C80F272C8}"/>
    <cellStyle name="Įprastas 3 3 2 3 2 6 2 2" xfId="4854" xr:uid="{CC5BA179-2C5D-4737-BAB1-827291B10228}"/>
    <cellStyle name="Įprastas 3 3 2 3 2 6 3" xfId="3574" xr:uid="{81E11B2B-6BE5-4BFB-9A17-BA1F59FB13FA}"/>
    <cellStyle name="Įprastas 3 3 2 3 2 7" xfId="1357" xr:uid="{D6EEF44D-D8F0-48D6-A5F3-776927A91653}"/>
    <cellStyle name="Įprastas 3 3 2 3 2 7 2" xfId="3918" xr:uid="{0A9140C2-8751-473C-9A89-9326836A60F4}"/>
    <cellStyle name="Įprastas 3 3 2 3 2 8" xfId="2638" xr:uid="{2BCE1316-C11F-40FA-AA01-0DC8D3DC7613}"/>
    <cellStyle name="Įprastas 3 3 2 3 3" xfId="116" xr:uid="{3BB419D4-4DFB-43E6-AE89-527FBD9C9708}"/>
    <cellStyle name="Įprastas 3 3 2 3 3 2" xfId="516" xr:uid="{859A3D53-311D-4F15-815D-88766DD7C718}"/>
    <cellStyle name="Įprastas 3 3 2 3 3 2 2" xfId="1022" xr:uid="{3AAFA5C6-897A-471F-9EF9-894D005968E5}"/>
    <cellStyle name="Įprastas 3 3 2 3 3 2 2 2" xfId="2302" xr:uid="{5A40C11E-2B76-46DD-B3CC-E1912AA27C5C}"/>
    <cellStyle name="Įprastas 3 3 2 3 3 2 2 2 2" xfId="4863" xr:uid="{326B9480-6336-439D-B057-44E651F35C81}"/>
    <cellStyle name="Įprastas 3 3 2 3 3 2 2 3" xfId="3583" xr:uid="{E9F368C8-CCA3-482B-BBFF-0777F285B5A6}"/>
    <cellStyle name="Įprastas 3 3 2 3 3 2 3" xfId="1797" xr:uid="{76B14CE4-0943-4EF9-8838-A38009DC3AED}"/>
    <cellStyle name="Įprastas 3 3 2 3 3 2 3 2" xfId="4358" xr:uid="{5ECEEF69-F283-46AE-B101-EB746D4AFA89}"/>
    <cellStyle name="Įprastas 3 3 2 3 3 2 4" xfId="3078" xr:uid="{9099E7F2-8CBF-4E87-9FAE-5910FEA4BB08}"/>
    <cellStyle name="Įprastas 3 3 2 3 3 3" xfId="1021" xr:uid="{1D45DD7D-763F-4A25-BAE1-A51CAFB58775}"/>
    <cellStyle name="Įprastas 3 3 2 3 3 3 2" xfId="2301" xr:uid="{C7A926EE-51A5-49AA-BFAF-4A9218348C4C}"/>
    <cellStyle name="Įprastas 3 3 2 3 3 3 2 2" xfId="4862" xr:uid="{41D61A03-A7D3-42A7-B944-2FE903888AA5}"/>
    <cellStyle name="Įprastas 3 3 2 3 3 3 3" xfId="3582" xr:uid="{00EEBF50-805D-4295-8334-79774A9C843D}"/>
    <cellStyle name="Įprastas 3 3 2 3 3 4" xfId="1397" xr:uid="{B8E81599-5E77-4A37-89A6-24C75E2AF563}"/>
    <cellStyle name="Įprastas 3 3 2 3 3 4 2" xfId="3958" xr:uid="{59B584BE-6D67-4AFB-9132-97FFC19D7872}"/>
    <cellStyle name="Įprastas 3 3 2 3 3 5" xfId="2678" xr:uid="{0407A15B-DE1B-400D-80EB-C4D2A60E9405}"/>
    <cellStyle name="Įprastas 3 3 2 3 4" xfId="196" xr:uid="{008BA258-8B62-4436-957D-BECB1E281BAA}"/>
    <cellStyle name="Įprastas 3 3 2 3 4 2" xfId="517" xr:uid="{62EB3F09-3419-4CA9-AA71-E08B8496C0DB}"/>
    <cellStyle name="Įprastas 3 3 2 3 4 2 2" xfId="1024" xr:uid="{7FF19736-59A9-4EC9-ABD0-AE87CCDA9EE3}"/>
    <cellStyle name="Įprastas 3 3 2 3 4 2 2 2" xfId="2304" xr:uid="{D47E404B-75B0-4721-BD44-C29FFFDFF09B}"/>
    <cellStyle name="Įprastas 3 3 2 3 4 2 2 2 2" xfId="4865" xr:uid="{BD4990E2-45BC-47D3-ACB4-FDD772E7FD6D}"/>
    <cellStyle name="Įprastas 3 3 2 3 4 2 2 3" xfId="3585" xr:uid="{4881498D-4CD6-446D-B0A0-A647AC4E8978}"/>
    <cellStyle name="Įprastas 3 3 2 3 4 2 3" xfId="1798" xr:uid="{AE19D6D3-8424-41AD-B258-F634B2A702EB}"/>
    <cellStyle name="Įprastas 3 3 2 3 4 2 3 2" xfId="4359" xr:uid="{3B05B530-F81B-4FB9-93EF-19B20C458FDB}"/>
    <cellStyle name="Įprastas 3 3 2 3 4 2 4" xfId="3079" xr:uid="{1246A074-EB86-4E1F-A92A-B1B310B1D96E}"/>
    <cellStyle name="Įprastas 3 3 2 3 4 3" xfId="1023" xr:uid="{0B6FDE1A-E492-449A-B5DB-D03C7BFB7F98}"/>
    <cellStyle name="Įprastas 3 3 2 3 4 3 2" xfId="2303" xr:uid="{FCC41B37-55BA-42E5-97A4-B69440FD3368}"/>
    <cellStyle name="Įprastas 3 3 2 3 4 3 2 2" xfId="4864" xr:uid="{4D77A6E9-3085-4164-B2F2-E5D6D3790880}"/>
    <cellStyle name="Įprastas 3 3 2 3 4 3 3" xfId="3584" xr:uid="{20B6D660-97BF-4DE5-B12E-702DE7F4F406}"/>
    <cellStyle name="Įprastas 3 3 2 3 4 4" xfId="1477" xr:uid="{B41728EC-A14A-47F9-98E4-7CDE9BC73D5F}"/>
    <cellStyle name="Įprastas 3 3 2 3 4 4 2" xfId="4038" xr:uid="{391AFB70-60C8-40EE-8092-8F3F4997E37D}"/>
    <cellStyle name="Įprastas 3 3 2 3 4 5" xfId="2758" xr:uid="{8C607A3F-37B8-426A-AA27-164EA0C6AB6F}"/>
    <cellStyle name="Įprastas 3 3 2 3 5" xfId="276" xr:uid="{A646B3EE-BC9A-4CFD-9699-FA62A8F3B7DE}"/>
    <cellStyle name="Įprastas 3 3 2 3 5 2" xfId="518" xr:uid="{8A9B813B-A62B-4CE6-8D63-3B7835CF7BFB}"/>
    <cellStyle name="Įprastas 3 3 2 3 5 2 2" xfId="1026" xr:uid="{664732E7-319A-482D-BA8D-9BD82A0BAE46}"/>
    <cellStyle name="Įprastas 3 3 2 3 5 2 2 2" xfId="2306" xr:uid="{65E7EACE-D8D0-4F9E-946B-D24E791D1825}"/>
    <cellStyle name="Įprastas 3 3 2 3 5 2 2 2 2" xfId="4867" xr:uid="{7B755718-4A35-4C65-BA27-921140A873D5}"/>
    <cellStyle name="Įprastas 3 3 2 3 5 2 2 3" xfId="3587" xr:uid="{99153960-5036-48AF-8367-C6FF644551B1}"/>
    <cellStyle name="Įprastas 3 3 2 3 5 2 3" xfId="1799" xr:uid="{3EF0E873-29D4-4D61-B7FD-EB6D69B064B8}"/>
    <cellStyle name="Įprastas 3 3 2 3 5 2 3 2" xfId="4360" xr:uid="{0883B43E-AE2A-465E-B91E-43856D6614FD}"/>
    <cellStyle name="Įprastas 3 3 2 3 5 2 4" xfId="3080" xr:uid="{4FB40FF7-8FF8-4BA4-82FD-A43CB476B3E0}"/>
    <cellStyle name="Įprastas 3 3 2 3 5 3" xfId="1025" xr:uid="{A643068A-0CC2-46A1-92FC-C57D1C44BD0C}"/>
    <cellStyle name="Įprastas 3 3 2 3 5 3 2" xfId="2305" xr:uid="{C9FAF323-7D99-4DBA-B561-D660F3F69248}"/>
    <cellStyle name="Įprastas 3 3 2 3 5 3 2 2" xfId="4866" xr:uid="{1F09B860-1266-4637-B6E1-938A09D3517D}"/>
    <cellStyle name="Įprastas 3 3 2 3 5 3 3" xfId="3586" xr:uid="{037087C2-3D69-4735-B8D4-B3CD8C19C697}"/>
    <cellStyle name="Įprastas 3 3 2 3 5 4" xfId="1557" xr:uid="{A2A55334-BBC4-4A81-8D00-F5596C01DC2A}"/>
    <cellStyle name="Įprastas 3 3 2 3 5 4 2" xfId="4118" xr:uid="{0CD21698-9797-4C59-912B-B716F51E2FD4}"/>
    <cellStyle name="Įprastas 3 3 2 3 5 5" xfId="2838" xr:uid="{FEC1603D-1ADA-4E73-8FE2-A34E28E523FA}"/>
    <cellStyle name="Įprastas 3 3 2 3 6" xfId="511" xr:uid="{6307DDD2-7D42-4471-B11E-255387513B16}"/>
    <cellStyle name="Įprastas 3 3 2 3 6 2" xfId="1027" xr:uid="{369E455C-DD91-417F-B904-34BF282A9630}"/>
    <cellStyle name="Įprastas 3 3 2 3 6 2 2" xfId="2307" xr:uid="{0FEA2560-E526-48CD-B5D3-CA8E6F27F1D7}"/>
    <cellStyle name="Įprastas 3 3 2 3 6 2 2 2" xfId="4868" xr:uid="{C75E380D-6A2F-4093-851C-2235E5244879}"/>
    <cellStyle name="Įprastas 3 3 2 3 6 2 3" xfId="3588" xr:uid="{AE80E584-BF19-4D74-A81B-EC163F515C3F}"/>
    <cellStyle name="Įprastas 3 3 2 3 6 3" xfId="1792" xr:uid="{6E5F5449-5A4F-4104-B6D2-4AAAD299359B}"/>
    <cellStyle name="Įprastas 3 3 2 3 6 3 2" xfId="4353" xr:uid="{91828B3E-5DCD-4394-AE3E-10AC4C482119}"/>
    <cellStyle name="Įprastas 3 3 2 3 6 4" xfId="3073" xr:uid="{94C3666E-0C44-4E5C-A57F-7F3F090041D7}"/>
    <cellStyle name="Įprastas 3 3 2 3 7" xfId="1012" xr:uid="{7476521F-8847-46F3-8DAD-F27827E52E4D}"/>
    <cellStyle name="Įprastas 3 3 2 3 7 2" xfId="2292" xr:uid="{9E95DEFA-D49D-4F8C-B4B1-790D668645E5}"/>
    <cellStyle name="Įprastas 3 3 2 3 7 2 2" xfId="4853" xr:uid="{9EFA8BF9-F998-41A0-8652-43A4AC963A52}"/>
    <cellStyle name="Įprastas 3 3 2 3 7 3" xfId="3573" xr:uid="{B8DE4DAE-9B74-4D58-BECA-DD3E48AF5C8C}"/>
    <cellStyle name="Įprastas 3 3 2 3 8" xfId="1317" xr:uid="{94C6FE31-AAEB-417F-9C5B-B0E3E3030304}"/>
    <cellStyle name="Įprastas 3 3 2 3 8 2" xfId="3878" xr:uid="{A8BA1B80-2D2B-4831-B18D-7D2EFD5BE476}"/>
    <cellStyle name="Įprastas 3 3 2 3 9" xfId="2598" xr:uid="{FEEF3B9B-ACE0-479F-A63B-2A025F79E34E}"/>
    <cellStyle name="Įprastas 3 3 2 4" xfId="56" xr:uid="{B2DFD27C-F95E-42AC-9CA6-54E7B9E98E06}"/>
    <cellStyle name="Įprastas 3 3 2 4 2" xfId="136" xr:uid="{1CC1D8CF-3113-4209-881C-494E84B243AF}"/>
    <cellStyle name="Įprastas 3 3 2 4 2 2" xfId="520" xr:uid="{BA728BF6-CF37-4DFF-AE46-436EB879A025}"/>
    <cellStyle name="Įprastas 3 3 2 4 2 2 2" xfId="1030" xr:uid="{17A0E432-BA3E-4666-B39E-F13F02860331}"/>
    <cellStyle name="Įprastas 3 3 2 4 2 2 2 2" xfId="2310" xr:uid="{CB66E875-8142-4387-AB19-9BE5AD1B13F5}"/>
    <cellStyle name="Įprastas 3 3 2 4 2 2 2 2 2" xfId="4871" xr:uid="{CA33234F-997E-44C2-AB31-44B824724266}"/>
    <cellStyle name="Įprastas 3 3 2 4 2 2 2 3" xfId="3591" xr:uid="{BDF94F85-7841-4CB4-9ED4-7228E0CE8104}"/>
    <cellStyle name="Įprastas 3 3 2 4 2 2 3" xfId="1801" xr:uid="{468E67F5-99EF-4302-8C67-5F4FAFCAC2C5}"/>
    <cellStyle name="Įprastas 3 3 2 4 2 2 3 2" xfId="4362" xr:uid="{412159C3-A458-402D-A83D-C8AAA073B54A}"/>
    <cellStyle name="Įprastas 3 3 2 4 2 2 4" xfId="3082" xr:uid="{3B771166-74BF-4EA7-A1F3-9E36C687D83A}"/>
    <cellStyle name="Įprastas 3 3 2 4 2 3" xfId="1029" xr:uid="{76229636-2AFD-4584-8F3D-B48E16C98BD3}"/>
    <cellStyle name="Įprastas 3 3 2 4 2 3 2" xfId="2309" xr:uid="{B47443F9-3673-4F69-A6A8-2BACBC974220}"/>
    <cellStyle name="Įprastas 3 3 2 4 2 3 2 2" xfId="4870" xr:uid="{BE3A7289-A3E7-476E-8AEE-55FB9E5D0A0E}"/>
    <cellStyle name="Įprastas 3 3 2 4 2 3 3" xfId="3590" xr:uid="{C1F56441-FE7E-4A3B-9A6B-093A488B9F69}"/>
    <cellStyle name="Įprastas 3 3 2 4 2 4" xfId="1417" xr:uid="{62AF9925-C8A5-4703-925B-0F14039C9335}"/>
    <cellStyle name="Įprastas 3 3 2 4 2 4 2" xfId="3978" xr:uid="{F3FADCEA-B522-4CC9-A664-0CAAC121A26D}"/>
    <cellStyle name="Įprastas 3 3 2 4 2 5" xfId="2698" xr:uid="{AA098B82-AEA8-4551-A558-CF37D8373856}"/>
    <cellStyle name="Įprastas 3 3 2 4 3" xfId="216" xr:uid="{1774FAE2-44A7-4B9E-92A1-F3BE35EA0828}"/>
    <cellStyle name="Įprastas 3 3 2 4 3 2" xfId="521" xr:uid="{FAFF5B9A-530B-42DF-847C-239D94DECA12}"/>
    <cellStyle name="Įprastas 3 3 2 4 3 2 2" xfId="1032" xr:uid="{9326E003-1B95-489E-AC70-E7898B286B4D}"/>
    <cellStyle name="Įprastas 3 3 2 4 3 2 2 2" xfId="2312" xr:uid="{01991429-3E11-4B07-9643-20F8BEEF6BB7}"/>
    <cellStyle name="Įprastas 3 3 2 4 3 2 2 2 2" xfId="4873" xr:uid="{D7CA07DA-8C23-4D48-A5C6-7806009BB93E}"/>
    <cellStyle name="Įprastas 3 3 2 4 3 2 2 3" xfId="3593" xr:uid="{C3A5A106-8CE4-4310-B8E7-FE7143585D64}"/>
    <cellStyle name="Įprastas 3 3 2 4 3 2 3" xfId="1802" xr:uid="{6D991D4B-197F-4B4B-A4BF-281C8AED0D61}"/>
    <cellStyle name="Įprastas 3 3 2 4 3 2 3 2" xfId="4363" xr:uid="{23FFDA75-D8DB-49CA-986D-58E3E43BE22F}"/>
    <cellStyle name="Įprastas 3 3 2 4 3 2 4" xfId="3083" xr:uid="{1EEFDE6D-2E87-4770-B99B-437F2E3A8D75}"/>
    <cellStyle name="Įprastas 3 3 2 4 3 3" xfId="1031" xr:uid="{FB66EC30-FAFA-41EF-B176-3C6CD9DC6C10}"/>
    <cellStyle name="Įprastas 3 3 2 4 3 3 2" xfId="2311" xr:uid="{08F7CFF3-2AED-4D65-84ED-9AA89A238634}"/>
    <cellStyle name="Įprastas 3 3 2 4 3 3 2 2" xfId="4872" xr:uid="{8712B696-F33B-4B00-81E1-A5B2C88B0B48}"/>
    <cellStyle name="Įprastas 3 3 2 4 3 3 3" xfId="3592" xr:uid="{380599C3-9A4F-4BB3-AFB5-37816DFB3C12}"/>
    <cellStyle name="Įprastas 3 3 2 4 3 4" xfId="1497" xr:uid="{E6AEB665-86FD-46FA-BA18-4C25F72B0277}"/>
    <cellStyle name="Įprastas 3 3 2 4 3 4 2" xfId="4058" xr:uid="{BEC99756-2739-4C8A-BAFB-3E5FD75991F0}"/>
    <cellStyle name="Įprastas 3 3 2 4 3 5" xfId="2778" xr:uid="{F169215D-1352-4CAB-AC7C-E638B46ACCD6}"/>
    <cellStyle name="Įprastas 3 3 2 4 4" xfId="296" xr:uid="{263063F7-BEAE-4335-B05D-728C743DE74A}"/>
    <cellStyle name="Įprastas 3 3 2 4 4 2" xfId="522" xr:uid="{22F90432-B7C1-4DA1-BC8B-D1A33374CF2E}"/>
    <cellStyle name="Įprastas 3 3 2 4 4 2 2" xfId="1034" xr:uid="{C8883AAB-84C7-464C-A1AE-C9EA94B49E4E}"/>
    <cellStyle name="Įprastas 3 3 2 4 4 2 2 2" xfId="2314" xr:uid="{8C44E391-A7F8-427B-A483-B870D9939CC3}"/>
    <cellStyle name="Įprastas 3 3 2 4 4 2 2 2 2" xfId="4875" xr:uid="{F4C78B80-FF07-4BB4-B4EB-18918991AF2B}"/>
    <cellStyle name="Įprastas 3 3 2 4 4 2 2 3" xfId="3595" xr:uid="{ED9DC0A8-141F-4332-A3FC-D0DC4B0A9AFA}"/>
    <cellStyle name="Įprastas 3 3 2 4 4 2 3" xfId="1803" xr:uid="{8CDB95B8-2C76-489C-9DC1-18BE87A34710}"/>
    <cellStyle name="Įprastas 3 3 2 4 4 2 3 2" xfId="4364" xr:uid="{E0AE1975-68B0-4452-9188-99D1E81157DC}"/>
    <cellStyle name="Įprastas 3 3 2 4 4 2 4" xfId="3084" xr:uid="{FDA5E263-2DC5-4BAE-A6A3-6F1AE76EED2E}"/>
    <cellStyle name="Įprastas 3 3 2 4 4 3" xfId="1033" xr:uid="{FA5A6FA2-19CB-4AC8-83BB-CED537D516C7}"/>
    <cellStyle name="Įprastas 3 3 2 4 4 3 2" xfId="2313" xr:uid="{135C44C8-D707-4078-B050-9A38DD73CF3C}"/>
    <cellStyle name="Įprastas 3 3 2 4 4 3 2 2" xfId="4874" xr:uid="{7192F091-BEC0-457B-9C47-331C0D932C79}"/>
    <cellStyle name="Įprastas 3 3 2 4 4 3 3" xfId="3594" xr:uid="{7AF60609-7D84-4BFD-A2E5-ABB81C9862A0}"/>
    <cellStyle name="Įprastas 3 3 2 4 4 4" xfId="1577" xr:uid="{E7E53AD5-2969-4412-A46D-66E687CDAC06}"/>
    <cellStyle name="Įprastas 3 3 2 4 4 4 2" xfId="4138" xr:uid="{06177D3B-041E-4D67-9108-AD83362DA65A}"/>
    <cellStyle name="Įprastas 3 3 2 4 4 5" xfId="2858" xr:uid="{1D2A9827-8500-4EC4-9300-40C3213D5072}"/>
    <cellStyle name="Įprastas 3 3 2 4 5" xfId="519" xr:uid="{7956E545-AC1D-41F9-9A71-BD872A9B25EC}"/>
    <cellStyle name="Įprastas 3 3 2 4 5 2" xfId="1035" xr:uid="{D5147AE9-A284-4D3B-80C9-8974549C53CC}"/>
    <cellStyle name="Įprastas 3 3 2 4 5 2 2" xfId="2315" xr:uid="{66E12926-AFEA-4616-8079-96D390937D6D}"/>
    <cellStyle name="Įprastas 3 3 2 4 5 2 2 2" xfId="4876" xr:uid="{470C597A-F0C4-40F8-83E8-DFFBF5A27F04}"/>
    <cellStyle name="Įprastas 3 3 2 4 5 2 3" xfId="3596" xr:uid="{487F3617-173C-4228-9F3C-9B026F3EEC1D}"/>
    <cellStyle name="Įprastas 3 3 2 4 5 3" xfId="1800" xr:uid="{596821BF-C52A-45A7-8C2F-305E5ADC0879}"/>
    <cellStyle name="Įprastas 3 3 2 4 5 3 2" xfId="4361" xr:uid="{D786912F-160E-4FE6-8C24-82020B9772E7}"/>
    <cellStyle name="Įprastas 3 3 2 4 5 4" xfId="3081" xr:uid="{30B71C67-145D-434A-BA0E-3C44E417930C}"/>
    <cellStyle name="Įprastas 3 3 2 4 6" xfId="1028" xr:uid="{FCEF0E1F-4742-411A-A0AB-530208EFAC10}"/>
    <cellStyle name="Įprastas 3 3 2 4 6 2" xfId="2308" xr:uid="{DE77EDDD-D33A-4E61-BBDA-8653A69AF85E}"/>
    <cellStyle name="Įprastas 3 3 2 4 6 2 2" xfId="4869" xr:uid="{FFE2ACBF-2A5E-4BDF-9F5A-B1325F4C3165}"/>
    <cellStyle name="Įprastas 3 3 2 4 6 3" xfId="3589" xr:uid="{C202FF52-1347-4CF4-AFD8-5A222C7AE4EF}"/>
    <cellStyle name="Įprastas 3 3 2 4 7" xfId="1337" xr:uid="{796E1011-B0A0-4432-9CC0-3B3CE1F03B33}"/>
    <cellStyle name="Įprastas 3 3 2 4 7 2" xfId="3898" xr:uid="{6C3447C1-7DF7-4E43-B5B6-D42086A479C9}"/>
    <cellStyle name="Įprastas 3 3 2 4 8" xfId="2618" xr:uid="{22E466DC-CED6-4289-894E-47DEA2718468}"/>
    <cellStyle name="Įprastas 3 3 2 5" xfId="96" xr:uid="{9EC21FC1-657F-4285-BC83-6223C186619E}"/>
    <cellStyle name="Įprastas 3 3 2 5 2" xfId="523" xr:uid="{F10040A4-D0C5-417A-8EA0-BA33D03B77D2}"/>
    <cellStyle name="Įprastas 3 3 2 5 2 2" xfId="1037" xr:uid="{0EE69203-7807-490F-9F85-7FCD4D30747F}"/>
    <cellStyle name="Įprastas 3 3 2 5 2 2 2" xfId="2317" xr:uid="{FF0F7095-5EE3-430A-8381-FE2E1EF67413}"/>
    <cellStyle name="Įprastas 3 3 2 5 2 2 2 2" xfId="4878" xr:uid="{9A2B54E5-3072-4993-B1A5-23433406AB7C}"/>
    <cellStyle name="Įprastas 3 3 2 5 2 2 3" xfId="3598" xr:uid="{219B5F2E-2D49-407E-9860-4ED5CBED1C26}"/>
    <cellStyle name="Įprastas 3 3 2 5 2 3" xfId="1804" xr:uid="{E61C08F2-6B40-410D-916D-04210ECBAB30}"/>
    <cellStyle name="Įprastas 3 3 2 5 2 3 2" xfId="4365" xr:uid="{453D206A-E60F-47B5-B671-7085DC551870}"/>
    <cellStyle name="Įprastas 3 3 2 5 2 4" xfId="3085" xr:uid="{50E75614-DA10-40B3-9367-CDE8C59E2E48}"/>
    <cellStyle name="Įprastas 3 3 2 5 3" xfId="1036" xr:uid="{7B6D9209-D3E5-4C6E-AEBB-C7BC913BE5B8}"/>
    <cellStyle name="Įprastas 3 3 2 5 3 2" xfId="2316" xr:uid="{BC7CD4ED-EA35-4C17-B023-0F7D275B59DD}"/>
    <cellStyle name="Įprastas 3 3 2 5 3 2 2" xfId="4877" xr:uid="{781ABC26-1DC9-4072-8FB7-BC4E79A38642}"/>
    <cellStyle name="Įprastas 3 3 2 5 3 3" xfId="3597" xr:uid="{B59737F1-0659-4F3E-8D12-36E038A49E5B}"/>
    <cellStyle name="Įprastas 3 3 2 5 4" xfId="1377" xr:uid="{DB3F5A77-8B49-41C3-A576-C79DB473DBC8}"/>
    <cellStyle name="Įprastas 3 3 2 5 4 2" xfId="3938" xr:uid="{768273BC-E4CC-4531-8B72-190E8EB1C877}"/>
    <cellStyle name="Įprastas 3 3 2 5 5" xfId="2658" xr:uid="{4E71F442-74B0-4506-B131-0C17466BA1AA}"/>
    <cellStyle name="Įprastas 3 3 2 6" xfId="176" xr:uid="{E5823896-5EB5-46BD-ACB2-7A576B93B09E}"/>
    <cellStyle name="Įprastas 3 3 2 6 2" xfId="524" xr:uid="{9A9BC925-0096-4077-A551-8F145F8BD8A8}"/>
    <cellStyle name="Įprastas 3 3 2 6 2 2" xfId="1039" xr:uid="{CEDD12D0-D10D-4132-B532-5B5596D44824}"/>
    <cellStyle name="Įprastas 3 3 2 6 2 2 2" xfId="2319" xr:uid="{C8AE83A1-1809-4989-9BBB-D987F5A42866}"/>
    <cellStyle name="Įprastas 3 3 2 6 2 2 2 2" xfId="4880" xr:uid="{05E2E0BF-D24D-46DA-A114-6C224441FDB1}"/>
    <cellStyle name="Įprastas 3 3 2 6 2 2 3" xfId="3600" xr:uid="{D1FF44E3-301F-4D1B-B51E-4ED529293044}"/>
    <cellStyle name="Įprastas 3 3 2 6 2 3" xfId="1805" xr:uid="{27836316-DAE7-4B83-B22D-CF6D03AE540F}"/>
    <cellStyle name="Įprastas 3 3 2 6 2 3 2" xfId="4366" xr:uid="{9C5CB817-7D84-43C1-90A3-F4B73F9B7E72}"/>
    <cellStyle name="Įprastas 3 3 2 6 2 4" xfId="3086" xr:uid="{2ADD3773-6731-4A61-B386-678E991C12F3}"/>
    <cellStyle name="Įprastas 3 3 2 6 3" xfId="1038" xr:uid="{EF97FBF6-4AC1-4DE0-B40E-29863B4698DF}"/>
    <cellStyle name="Įprastas 3 3 2 6 3 2" xfId="2318" xr:uid="{B521B919-088C-453D-BCD2-4A31AF9FBDE9}"/>
    <cellStyle name="Įprastas 3 3 2 6 3 2 2" xfId="4879" xr:uid="{266B5703-F5DC-4A53-9602-9CAE80A2FF88}"/>
    <cellStyle name="Įprastas 3 3 2 6 3 3" xfId="3599" xr:uid="{2B35B683-2CEB-4397-A6D7-4BFB8F3F8204}"/>
    <cellStyle name="Įprastas 3 3 2 6 4" xfId="1457" xr:uid="{D6FA1E02-B020-4ABE-A6D7-79D83AB5875A}"/>
    <cellStyle name="Įprastas 3 3 2 6 4 2" xfId="4018" xr:uid="{882054EF-1771-4326-9453-FC37C4EC6130}"/>
    <cellStyle name="Įprastas 3 3 2 6 5" xfId="2738" xr:uid="{29E8CCBC-FE50-4138-A80A-83070C6A49E6}"/>
    <cellStyle name="Įprastas 3 3 2 7" xfId="256" xr:uid="{FD8D6B3B-349F-4A71-B9B0-9C0FC83D7E11}"/>
    <cellStyle name="Įprastas 3 3 2 7 2" xfId="525" xr:uid="{6D1F6C92-03BB-4C3A-B5BB-4F3B8272E1E5}"/>
    <cellStyle name="Įprastas 3 3 2 7 2 2" xfId="1041" xr:uid="{B353627A-97F7-426A-9BB5-5E94EA62361D}"/>
    <cellStyle name="Įprastas 3 3 2 7 2 2 2" xfId="2321" xr:uid="{9A052060-BD22-4F9F-9180-D4468F1C6C02}"/>
    <cellStyle name="Įprastas 3 3 2 7 2 2 2 2" xfId="4882" xr:uid="{9D76CF1A-DDD8-48CD-9B0D-0A586D161EA0}"/>
    <cellStyle name="Įprastas 3 3 2 7 2 2 3" xfId="3602" xr:uid="{DB141291-F115-4566-BCB4-9FB1F85E01B5}"/>
    <cellStyle name="Įprastas 3 3 2 7 2 3" xfId="1806" xr:uid="{31E8042B-DC83-484C-AA41-E61AA219AF1A}"/>
    <cellStyle name="Įprastas 3 3 2 7 2 3 2" xfId="4367" xr:uid="{386F6EE0-3A5A-4BEE-BF10-CB5EE1B7A7F7}"/>
    <cellStyle name="Įprastas 3 3 2 7 2 4" xfId="3087" xr:uid="{359576C9-C848-43B8-99AA-8EC7424B3A22}"/>
    <cellStyle name="Įprastas 3 3 2 7 3" xfId="1040" xr:uid="{43CB7E47-3ED0-4457-B034-4D7C82A9BA49}"/>
    <cellStyle name="Įprastas 3 3 2 7 3 2" xfId="2320" xr:uid="{CD8A1E83-C166-4D02-92C3-36D75528B8F7}"/>
    <cellStyle name="Įprastas 3 3 2 7 3 2 2" xfId="4881" xr:uid="{EB7A7A66-9884-48CB-906A-C8117C6CFD0A}"/>
    <cellStyle name="Įprastas 3 3 2 7 3 3" xfId="3601" xr:uid="{94B8E032-7D3C-4C3E-B4AB-D83058A6F6C1}"/>
    <cellStyle name="Įprastas 3 3 2 7 4" xfId="1537" xr:uid="{054319E1-ED8F-49B2-88B3-3F493BB4E0DD}"/>
    <cellStyle name="Įprastas 3 3 2 7 4 2" xfId="4098" xr:uid="{3E889B28-62A5-447B-A0DC-842D4DD10B7A}"/>
    <cellStyle name="Įprastas 3 3 2 7 5" xfId="2818" xr:uid="{1EC9F5E0-C852-4F61-BC2F-2DE2DABD71A0}"/>
    <cellStyle name="Įprastas 3 3 2 8" xfId="494" xr:uid="{EE8E157B-71A8-4FA9-8FD1-A1FEC85A6CB7}"/>
    <cellStyle name="Įprastas 3 3 2 8 2" xfId="1042" xr:uid="{6BE55159-2C2F-42D1-93B0-722902256EB1}"/>
    <cellStyle name="Įprastas 3 3 2 8 2 2" xfId="2322" xr:uid="{8E435EDA-0E57-4D19-8597-D9209F24BE4C}"/>
    <cellStyle name="Įprastas 3 3 2 8 2 2 2" xfId="4883" xr:uid="{A9CCE605-2518-45F0-9D03-86B2799009FC}"/>
    <cellStyle name="Įprastas 3 3 2 8 2 3" xfId="3603" xr:uid="{0AEC89C5-3A34-428F-9D48-A5610F6DDDD7}"/>
    <cellStyle name="Įprastas 3 3 2 8 3" xfId="1775" xr:uid="{A17BCB7C-93AB-4871-99CB-38B44B92EE30}"/>
    <cellStyle name="Įprastas 3 3 2 8 3 2" xfId="4336" xr:uid="{1991BC12-113E-49F7-AB1A-0E4B895DF803}"/>
    <cellStyle name="Įprastas 3 3 2 8 4" xfId="3056" xr:uid="{D0327841-CE18-4F18-8521-177BCE333E5F}"/>
    <cellStyle name="Įprastas 3 3 2 9" xfId="979" xr:uid="{BE84EA15-CA98-4C78-88F9-824AD8B45349}"/>
    <cellStyle name="Įprastas 3 3 2 9 2" xfId="2259" xr:uid="{22E120FA-A04F-4C27-B1A7-3BBC3E6831E3}"/>
    <cellStyle name="Įprastas 3 3 2 9 2 2" xfId="4820" xr:uid="{CD07943C-57FA-46DD-A43D-945BED774795}"/>
    <cellStyle name="Įprastas 3 3 2 9 3" xfId="3540" xr:uid="{7FA095CF-A0E8-45D9-BE04-6ABAFA73E996}"/>
    <cellStyle name="Įprastas 3 3 3" xfId="20" xr:uid="{00000000-0005-0000-0000-000016000000}"/>
    <cellStyle name="Įprastas 3 3 3 10" xfId="2582" xr:uid="{37E4B714-38A5-4402-934B-90F1AF5ACC80}"/>
    <cellStyle name="Įprastas 3 3 3 2" xfId="40" xr:uid="{0124ED32-E20C-4759-9B60-DFD7021E707B}"/>
    <cellStyle name="Įprastas 3 3 3 2 2" xfId="80" xr:uid="{40106A10-534D-4B60-AD0F-60CFE57754AA}"/>
    <cellStyle name="Įprastas 3 3 3 2 2 2" xfId="160" xr:uid="{290A4A26-325F-49F0-B127-E44435B59396}"/>
    <cellStyle name="Įprastas 3 3 3 2 2 2 2" xfId="529" xr:uid="{72504492-4F32-46CC-B2D6-190B9DD637E6}"/>
    <cellStyle name="Įprastas 3 3 3 2 2 2 2 2" xfId="1047" xr:uid="{FE56EB4D-9CE6-4734-8627-0888045A3885}"/>
    <cellStyle name="Įprastas 3 3 3 2 2 2 2 2 2" xfId="2327" xr:uid="{170BC537-86D0-4E6C-9CFA-72C44A67301A}"/>
    <cellStyle name="Įprastas 3 3 3 2 2 2 2 2 2 2" xfId="4888" xr:uid="{4FCAA3D2-9D4D-49E0-9AF0-0BAFF4B13919}"/>
    <cellStyle name="Įprastas 3 3 3 2 2 2 2 2 3" xfId="3608" xr:uid="{FFDD883F-67DD-46F2-8E75-1E7C79233F96}"/>
    <cellStyle name="Įprastas 3 3 3 2 2 2 2 3" xfId="1810" xr:uid="{FEE45B7B-60AE-455E-AD92-EDD87CAC9BFB}"/>
    <cellStyle name="Įprastas 3 3 3 2 2 2 2 3 2" xfId="4371" xr:uid="{F69F606E-6EB2-4AE6-B4C4-BDA6C1380DD2}"/>
    <cellStyle name="Įprastas 3 3 3 2 2 2 2 4" xfId="3091" xr:uid="{646975FE-87C3-48DE-8CF4-5E165664F94D}"/>
    <cellStyle name="Įprastas 3 3 3 2 2 2 3" xfId="1046" xr:uid="{1A659ED5-7C44-4C55-9F43-D2F8570F1526}"/>
    <cellStyle name="Įprastas 3 3 3 2 2 2 3 2" xfId="2326" xr:uid="{0D2AE80A-C2AD-4BD1-9DEB-CA6108B352F8}"/>
    <cellStyle name="Įprastas 3 3 3 2 2 2 3 2 2" xfId="4887" xr:uid="{58682FA2-B8A8-4F01-BBEF-0E5C905517CD}"/>
    <cellStyle name="Įprastas 3 3 3 2 2 2 3 3" xfId="3607" xr:uid="{5F0BAE4F-0336-4BB8-85B7-30E3C7E02A7E}"/>
    <cellStyle name="Įprastas 3 3 3 2 2 2 4" xfId="1441" xr:uid="{2619CBAC-9127-4311-8A37-A1EB5DE25E12}"/>
    <cellStyle name="Įprastas 3 3 3 2 2 2 4 2" xfId="4002" xr:uid="{D93CF5B8-49AB-42EE-9477-6D5F2436FB4B}"/>
    <cellStyle name="Įprastas 3 3 3 2 2 2 5" xfId="2722" xr:uid="{8A46874C-B472-4FF5-BBDF-A80B5A2BDE15}"/>
    <cellStyle name="Įprastas 3 3 3 2 2 3" xfId="240" xr:uid="{044A64F6-2E4A-4DD3-8FED-FE602EBAF0C5}"/>
    <cellStyle name="Įprastas 3 3 3 2 2 3 2" xfId="530" xr:uid="{2FB887D9-63A4-46D6-846C-215D10D0282D}"/>
    <cellStyle name="Įprastas 3 3 3 2 2 3 2 2" xfId="1049" xr:uid="{F26016F0-A93B-46D2-8680-8EBE6DD0D9C5}"/>
    <cellStyle name="Įprastas 3 3 3 2 2 3 2 2 2" xfId="2329" xr:uid="{B4D81BC0-D58C-42D8-AFA1-750B38E827A1}"/>
    <cellStyle name="Įprastas 3 3 3 2 2 3 2 2 2 2" xfId="4890" xr:uid="{96F1658C-98C4-4B58-9AF9-555D483260F3}"/>
    <cellStyle name="Įprastas 3 3 3 2 2 3 2 2 3" xfId="3610" xr:uid="{3344978F-12E8-41D6-9F0B-142144D2BAF7}"/>
    <cellStyle name="Įprastas 3 3 3 2 2 3 2 3" xfId="1811" xr:uid="{F5030719-45F6-4CAA-BA87-241BFC9C51D6}"/>
    <cellStyle name="Įprastas 3 3 3 2 2 3 2 3 2" xfId="4372" xr:uid="{CAA02510-8A0C-4C28-81CC-C0F2183FDC3D}"/>
    <cellStyle name="Įprastas 3 3 3 2 2 3 2 4" xfId="3092" xr:uid="{1095E561-8221-4FB8-A468-AE20921A29E3}"/>
    <cellStyle name="Įprastas 3 3 3 2 2 3 3" xfId="1048" xr:uid="{1E6A2999-D684-4B10-BCB7-CFFDDA611383}"/>
    <cellStyle name="Įprastas 3 3 3 2 2 3 3 2" xfId="2328" xr:uid="{54881FFE-4F90-468F-87DF-C577592DAB87}"/>
    <cellStyle name="Įprastas 3 3 3 2 2 3 3 2 2" xfId="4889" xr:uid="{704CDFC7-8D6C-4D5E-9F3D-2EB7002DAAEF}"/>
    <cellStyle name="Įprastas 3 3 3 2 2 3 3 3" xfId="3609" xr:uid="{BCCCE7EE-6577-47DE-98B2-69FF5CD143C1}"/>
    <cellStyle name="Įprastas 3 3 3 2 2 3 4" xfId="1521" xr:uid="{D937F830-AA7F-40CE-8192-B7CF6837FA79}"/>
    <cellStyle name="Įprastas 3 3 3 2 2 3 4 2" xfId="4082" xr:uid="{9304FFFB-C1A2-4528-8D8A-6F8676DD1188}"/>
    <cellStyle name="Įprastas 3 3 3 2 2 3 5" xfId="2802" xr:uid="{D4785EF9-965B-4F6E-BBE3-80F21864CD8C}"/>
    <cellStyle name="Įprastas 3 3 3 2 2 4" xfId="320" xr:uid="{7B9B1DA0-0308-4AFF-85AA-AAEDD1E47FB9}"/>
    <cellStyle name="Įprastas 3 3 3 2 2 4 2" xfId="531" xr:uid="{210FABCC-0E2D-473C-ACA1-65FE850D7631}"/>
    <cellStyle name="Įprastas 3 3 3 2 2 4 2 2" xfId="1051" xr:uid="{D2FCD432-A3AD-43D0-B92C-6482FA776E8B}"/>
    <cellStyle name="Įprastas 3 3 3 2 2 4 2 2 2" xfId="2331" xr:uid="{25EBE11A-5A20-47BF-A889-B4FA0E4B492E}"/>
    <cellStyle name="Įprastas 3 3 3 2 2 4 2 2 2 2" xfId="4892" xr:uid="{CA744513-FE54-42A6-A228-B8741A6404EE}"/>
    <cellStyle name="Įprastas 3 3 3 2 2 4 2 2 3" xfId="3612" xr:uid="{13CFB4A3-A242-4811-9EDA-7436D422BE9C}"/>
    <cellStyle name="Įprastas 3 3 3 2 2 4 2 3" xfId="1812" xr:uid="{0A6DBE97-CA99-45A3-8A16-AED20992FD51}"/>
    <cellStyle name="Įprastas 3 3 3 2 2 4 2 3 2" xfId="4373" xr:uid="{82B0BFC9-C4EF-45CF-9894-15803D71C448}"/>
    <cellStyle name="Įprastas 3 3 3 2 2 4 2 4" xfId="3093" xr:uid="{C45295C5-4A99-4F40-91C4-DF312BB8F4D4}"/>
    <cellStyle name="Įprastas 3 3 3 2 2 4 3" xfId="1050" xr:uid="{B983E24F-E279-40FF-A514-8FF02318722B}"/>
    <cellStyle name="Įprastas 3 3 3 2 2 4 3 2" xfId="2330" xr:uid="{0A86B423-3CE1-4AF7-907D-75FDFD871BD4}"/>
    <cellStyle name="Įprastas 3 3 3 2 2 4 3 2 2" xfId="4891" xr:uid="{212BF6A2-DEB3-495E-86A2-20C80F1CCC1A}"/>
    <cellStyle name="Įprastas 3 3 3 2 2 4 3 3" xfId="3611" xr:uid="{F7B62DB2-28B6-46CB-9E2A-EA3291D7E107}"/>
    <cellStyle name="Įprastas 3 3 3 2 2 4 4" xfId="1601" xr:uid="{9538806A-E1D0-403A-B17D-96511AE01D80}"/>
    <cellStyle name="Įprastas 3 3 3 2 2 4 4 2" xfId="4162" xr:uid="{8C19F9D0-BCFB-495F-9603-7898B3AC0A6F}"/>
    <cellStyle name="Įprastas 3 3 3 2 2 4 5" xfId="2882" xr:uid="{4D9C2D14-F609-4465-B2D5-493585874894}"/>
    <cellStyle name="Įprastas 3 3 3 2 2 5" xfId="528" xr:uid="{6446BE41-EB45-4D0F-A931-C89FDB607539}"/>
    <cellStyle name="Įprastas 3 3 3 2 2 5 2" xfId="1052" xr:uid="{992A8259-43D2-437F-8BC5-B15A8DD94F2A}"/>
    <cellStyle name="Įprastas 3 3 3 2 2 5 2 2" xfId="2332" xr:uid="{7D7D3DA8-3AE8-49EC-A4A1-7ACE2690E1A7}"/>
    <cellStyle name="Įprastas 3 3 3 2 2 5 2 2 2" xfId="4893" xr:uid="{D0598433-C8A4-408A-91EC-27A545CF9679}"/>
    <cellStyle name="Įprastas 3 3 3 2 2 5 2 3" xfId="3613" xr:uid="{7E7A10AB-DD0C-4920-BD40-0F55A98D9164}"/>
    <cellStyle name="Įprastas 3 3 3 2 2 5 3" xfId="1809" xr:uid="{AD689AEE-E8F1-4F8C-B845-E2D49F9C40BF}"/>
    <cellStyle name="Įprastas 3 3 3 2 2 5 3 2" xfId="4370" xr:uid="{6CC9D96B-5307-4B20-AA29-CC23939C658F}"/>
    <cellStyle name="Įprastas 3 3 3 2 2 5 4" xfId="3090" xr:uid="{47033FCC-C3E0-4B9B-85C6-BA584EB4FA88}"/>
    <cellStyle name="Įprastas 3 3 3 2 2 6" xfId="1045" xr:uid="{1F64408B-6A26-46F9-8236-950DD1F61D6A}"/>
    <cellStyle name="Įprastas 3 3 3 2 2 6 2" xfId="2325" xr:uid="{8DDAF027-32AF-4B4B-9DCF-E557B961427E}"/>
    <cellStyle name="Įprastas 3 3 3 2 2 6 2 2" xfId="4886" xr:uid="{6DF0B949-4A49-4649-A30A-B0F26C9ACDE0}"/>
    <cellStyle name="Įprastas 3 3 3 2 2 6 3" xfId="3606" xr:uid="{5551C3B1-910F-4271-8695-8E67DB8F842A}"/>
    <cellStyle name="Įprastas 3 3 3 2 2 7" xfId="1361" xr:uid="{0586C564-C38D-42E6-B04D-5699A2D21208}"/>
    <cellStyle name="Įprastas 3 3 3 2 2 7 2" xfId="3922" xr:uid="{187845B4-3402-4F64-A41E-820D62F3E60E}"/>
    <cellStyle name="Įprastas 3 3 3 2 2 8" xfId="2642" xr:uid="{ED3D2289-2B54-4763-92BA-CEAC5529E9EA}"/>
    <cellStyle name="Įprastas 3 3 3 2 3" xfId="120" xr:uid="{62E8A828-E410-4FBC-88E7-4030AE6DB031}"/>
    <cellStyle name="Įprastas 3 3 3 2 3 2" xfId="532" xr:uid="{E175BE29-B43E-4CE6-A027-36DE35E62C1A}"/>
    <cellStyle name="Įprastas 3 3 3 2 3 2 2" xfId="1054" xr:uid="{1E5421D0-E378-45E2-A42F-58D2F79C0A57}"/>
    <cellStyle name="Įprastas 3 3 3 2 3 2 2 2" xfId="2334" xr:uid="{BDB4D4D2-07B9-4513-9822-0BE0C090F33A}"/>
    <cellStyle name="Įprastas 3 3 3 2 3 2 2 2 2" xfId="4895" xr:uid="{99300361-9C74-4071-921F-022952C4902B}"/>
    <cellStyle name="Įprastas 3 3 3 2 3 2 2 3" xfId="3615" xr:uid="{6D8972E2-922D-4322-AAB5-5EB4BF77503D}"/>
    <cellStyle name="Įprastas 3 3 3 2 3 2 3" xfId="1813" xr:uid="{D5692F44-A672-4EBA-9793-57EAA69246EA}"/>
    <cellStyle name="Įprastas 3 3 3 2 3 2 3 2" xfId="4374" xr:uid="{EE37FE9F-F28A-45AA-8236-F960797B1941}"/>
    <cellStyle name="Įprastas 3 3 3 2 3 2 4" xfId="3094" xr:uid="{9BFDD718-CB3A-4AE0-A1EA-91829D58D5A9}"/>
    <cellStyle name="Įprastas 3 3 3 2 3 3" xfId="1053" xr:uid="{03063B5B-4D99-45FD-BB14-54F53FFFFB55}"/>
    <cellStyle name="Įprastas 3 3 3 2 3 3 2" xfId="2333" xr:uid="{CA8D3C96-F74C-4F05-8752-7451FB0BD806}"/>
    <cellStyle name="Įprastas 3 3 3 2 3 3 2 2" xfId="4894" xr:uid="{85C0EC42-530A-4994-95B0-AE9E19072D00}"/>
    <cellStyle name="Įprastas 3 3 3 2 3 3 3" xfId="3614" xr:uid="{21531FBF-00CB-421C-8454-E0B6E6947F77}"/>
    <cellStyle name="Įprastas 3 3 3 2 3 4" xfId="1401" xr:uid="{D757D188-040E-466B-A8F9-6AEEAAFD6F78}"/>
    <cellStyle name="Įprastas 3 3 3 2 3 4 2" xfId="3962" xr:uid="{1C449D17-6AF4-4C14-B000-C59331F047E7}"/>
    <cellStyle name="Įprastas 3 3 3 2 3 5" xfId="2682" xr:uid="{6546B2B0-65D5-4CDF-8AB0-F5FEE0DD1857}"/>
    <cellStyle name="Įprastas 3 3 3 2 4" xfId="200" xr:uid="{9C98F368-5EE4-4944-BB7C-9E662CFD3E98}"/>
    <cellStyle name="Įprastas 3 3 3 2 4 2" xfId="533" xr:uid="{6480D7BE-7362-46C7-B5C0-F617FB4B7DC4}"/>
    <cellStyle name="Įprastas 3 3 3 2 4 2 2" xfId="1056" xr:uid="{0E7145CD-7105-4848-AA8A-B217E0E9C987}"/>
    <cellStyle name="Įprastas 3 3 3 2 4 2 2 2" xfId="2336" xr:uid="{1D4A1E2A-1A4D-40EA-B96B-C2469D17CD47}"/>
    <cellStyle name="Įprastas 3 3 3 2 4 2 2 2 2" xfId="4897" xr:uid="{4E4276B2-96B3-45A2-8E08-283A6A7DC2EE}"/>
    <cellStyle name="Įprastas 3 3 3 2 4 2 2 3" xfId="3617" xr:uid="{E0B035D1-4647-499D-ACAD-C88CE7BBFD48}"/>
    <cellStyle name="Įprastas 3 3 3 2 4 2 3" xfId="1814" xr:uid="{1DFD78B9-0B1A-4926-8A2A-0BDD7ED58A4F}"/>
    <cellStyle name="Įprastas 3 3 3 2 4 2 3 2" xfId="4375" xr:uid="{7402651E-F4E8-4F92-BD87-16790AF4BDD9}"/>
    <cellStyle name="Įprastas 3 3 3 2 4 2 4" xfId="3095" xr:uid="{C2722430-EF66-4684-88D0-987E8364901D}"/>
    <cellStyle name="Įprastas 3 3 3 2 4 3" xfId="1055" xr:uid="{C0634DB0-824E-4825-9CC3-CEB22ECBBE25}"/>
    <cellStyle name="Įprastas 3 3 3 2 4 3 2" xfId="2335" xr:uid="{75E04033-F5FE-4D4B-92E5-9C772637B64F}"/>
    <cellStyle name="Įprastas 3 3 3 2 4 3 2 2" xfId="4896" xr:uid="{BB0A9326-C9B0-4AF6-8EBD-8F775E8CEA63}"/>
    <cellStyle name="Įprastas 3 3 3 2 4 3 3" xfId="3616" xr:uid="{08A0FAF5-3640-48D1-A731-DCA08EEAF1B6}"/>
    <cellStyle name="Įprastas 3 3 3 2 4 4" xfId="1481" xr:uid="{46F88D94-18CF-4133-A342-87B13D06576F}"/>
    <cellStyle name="Įprastas 3 3 3 2 4 4 2" xfId="4042" xr:uid="{1168C6BA-61E5-41CE-A86F-8504B44A8A39}"/>
    <cellStyle name="Įprastas 3 3 3 2 4 5" xfId="2762" xr:uid="{CFB8C3A2-6223-4744-8F5E-C088D98D3033}"/>
    <cellStyle name="Įprastas 3 3 3 2 5" xfId="280" xr:uid="{EFF3A9C9-9518-486F-BC3D-666ABB896110}"/>
    <cellStyle name="Įprastas 3 3 3 2 5 2" xfId="534" xr:uid="{978431AB-ED56-4933-84C0-18916A1F6D26}"/>
    <cellStyle name="Įprastas 3 3 3 2 5 2 2" xfId="1058" xr:uid="{FA05C121-7F5C-4916-8359-A2FF1DA9AF40}"/>
    <cellStyle name="Įprastas 3 3 3 2 5 2 2 2" xfId="2338" xr:uid="{B336FF48-8725-4992-A0C2-1EFE5831D49E}"/>
    <cellStyle name="Įprastas 3 3 3 2 5 2 2 2 2" xfId="4899" xr:uid="{0B2769EC-5B78-4176-8480-C3F33E8D49F1}"/>
    <cellStyle name="Įprastas 3 3 3 2 5 2 2 3" xfId="3619" xr:uid="{6F0648AC-E620-4900-952F-9B4D475E4A91}"/>
    <cellStyle name="Įprastas 3 3 3 2 5 2 3" xfId="1815" xr:uid="{6F60C060-1486-4393-AC3D-544C7197EE25}"/>
    <cellStyle name="Įprastas 3 3 3 2 5 2 3 2" xfId="4376" xr:uid="{84E17868-131C-4668-9FA6-F254577F265D}"/>
    <cellStyle name="Įprastas 3 3 3 2 5 2 4" xfId="3096" xr:uid="{74C16C11-03DC-4583-A5FF-FE3EF29DEDBE}"/>
    <cellStyle name="Įprastas 3 3 3 2 5 3" xfId="1057" xr:uid="{E5BCA811-84E5-4F90-B6F1-AC02B3A8E8C2}"/>
    <cellStyle name="Įprastas 3 3 3 2 5 3 2" xfId="2337" xr:uid="{B0A7EFB6-231B-465A-84D5-E33A62E771B0}"/>
    <cellStyle name="Įprastas 3 3 3 2 5 3 2 2" xfId="4898" xr:uid="{1AD3A755-17DC-45E2-B039-5C09FDF0A6F8}"/>
    <cellStyle name="Įprastas 3 3 3 2 5 3 3" xfId="3618" xr:uid="{D64252E1-D151-4B15-9442-0748CFCF973F}"/>
    <cellStyle name="Įprastas 3 3 3 2 5 4" xfId="1561" xr:uid="{A956DC77-8005-4F67-8B99-A08D97D52211}"/>
    <cellStyle name="Įprastas 3 3 3 2 5 4 2" xfId="4122" xr:uid="{07014902-1CB2-4418-B0EA-05002007C792}"/>
    <cellStyle name="Įprastas 3 3 3 2 5 5" xfId="2842" xr:uid="{321D85A6-5573-4125-89E7-FEC3B932CAA9}"/>
    <cellStyle name="Įprastas 3 3 3 2 6" xfId="527" xr:uid="{57E2661B-D5AD-45F2-BEBC-26BEFB2BF413}"/>
    <cellStyle name="Įprastas 3 3 3 2 6 2" xfId="1059" xr:uid="{FE1C3753-27CF-478C-87F8-8BD0F5E19AAE}"/>
    <cellStyle name="Įprastas 3 3 3 2 6 2 2" xfId="2339" xr:uid="{731533ED-A824-46E8-95B4-1B5876490411}"/>
    <cellStyle name="Įprastas 3 3 3 2 6 2 2 2" xfId="4900" xr:uid="{80DA0F45-F934-4EC2-8FF3-789406F73235}"/>
    <cellStyle name="Įprastas 3 3 3 2 6 2 3" xfId="3620" xr:uid="{E7E74D50-6800-46EF-97C6-8FBBFB740999}"/>
    <cellStyle name="Įprastas 3 3 3 2 6 3" xfId="1808" xr:uid="{BC1B717A-04CC-4F67-ABA7-9ABE91CC947D}"/>
    <cellStyle name="Įprastas 3 3 3 2 6 3 2" xfId="4369" xr:uid="{FD47879D-AAD7-436F-8FF8-27BADE11272D}"/>
    <cellStyle name="Įprastas 3 3 3 2 6 4" xfId="3089" xr:uid="{A4ECDC07-C048-4C5A-BB47-21F81A932D3E}"/>
    <cellStyle name="Įprastas 3 3 3 2 7" xfId="1044" xr:uid="{E73CAB31-DCDA-46FE-86EB-098D67BF4732}"/>
    <cellStyle name="Įprastas 3 3 3 2 7 2" xfId="2324" xr:uid="{E905FE63-346D-4DF7-92F5-9B801CD3BED7}"/>
    <cellStyle name="Įprastas 3 3 3 2 7 2 2" xfId="4885" xr:uid="{FAF7E57F-0D41-4679-864D-7C7240011810}"/>
    <cellStyle name="Įprastas 3 3 3 2 7 3" xfId="3605" xr:uid="{42F8F9B4-1998-4FB5-B873-05A9E4ECD3C9}"/>
    <cellStyle name="Įprastas 3 3 3 2 8" xfId="1321" xr:uid="{3CB28859-1F62-4F38-A9B5-0B34479DA183}"/>
    <cellStyle name="Įprastas 3 3 3 2 8 2" xfId="3882" xr:uid="{B5D01652-B939-49F9-8F39-ADE5AC4BCCE7}"/>
    <cellStyle name="Įprastas 3 3 3 2 9" xfId="2602" xr:uid="{13AF655B-EC06-4FA6-A692-B1BB19E639DC}"/>
    <cellStyle name="Įprastas 3 3 3 3" xfId="60" xr:uid="{1CE91428-A1C9-4D27-A7DC-848B0E23075E}"/>
    <cellStyle name="Įprastas 3 3 3 3 2" xfId="140" xr:uid="{987DC94C-E943-42FA-B169-FB6176372157}"/>
    <cellStyle name="Įprastas 3 3 3 3 2 2" xfId="536" xr:uid="{CDEAAE8E-0BD7-454A-9BFB-F1309BADC2E3}"/>
    <cellStyle name="Įprastas 3 3 3 3 2 2 2" xfId="1062" xr:uid="{827C2E62-3343-4E7C-98D4-ADDC5E4E8609}"/>
    <cellStyle name="Įprastas 3 3 3 3 2 2 2 2" xfId="2342" xr:uid="{44542347-CBBE-4270-9144-0E4FF1A575AA}"/>
    <cellStyle name="Įprastas 3 3 3 3 2 2 2 2 2" xfId="4903" xr:uid="{46FE9869-DB0A-40E3-9F64-74038F4A6F0E}"/>
    <cellStyle name="Įprastas 3 3 3 3 2 2 2 3" xfId="3623" xr:uid="{9AD49137-0B3F-4317-BFBE-B9A579B7BF82}"/>
    <cellStyle name="Įprastas 3 3 3 3 2 2 3" xfId="1817" xr:uid="{91C5EC0A-D403-4298-8F56-D134CF42FF22}"/>
    <cellStyle name="Įprastas 3 3 3 3 2 2 3 2" xfId="4378" xr:uid="{7E18005E-F694-4181-B031-4FC3E09B7F0F}"/>
    <cellStyle name="Įprastas 3 3 3 3 2 2 4" xfId="3098" xr:uid="{75C833E6-F91A-410D-8D26-CB3C28C1089E}"/>
    <cellStyle name="Įprastas 3 3 3 3 2 3" xfId="1061" xr:uid="{4ECB2ABC-ACD3-4160-9F80-3CF66B570402}"/>
    <cellStyle name="Įprastas 3 3 3 3 2 3 2" xfId="2341" xr:uid="{204F053A-C5FA-4B92-BBC1-30D59B506859}"/>
    <cellStyle name="Įprastas 3 3 3 3 2 3 2 2" xfId="4902" xr:uid="{485229F5-C84E-40C7-8EC3-DABAE988BD1A}"/>
    <cellStyle name="Įprastas 3 3 3 3 2 3 3" xfId="3622" xr:uid="{32257371-7AC7-4A44-ACF0-C47E89F98BDD}"/>
    <cellStyle name="Įprastas 3 3 3 3 2 4" xfId="1421" xr:uid="{79140708-E693-49EB-98C3-F0C8F99029CC}"/>
    <cellStyle name="Įprastas 3 3 3 3 2 4 2" xfId="3982" xr:uid="{BBCB650B-5AAC-45C2-93AB-E2F0177CEAEF}"/>
    <cellStyle name="Įprastas 3 3 3 3 2 5" xfId="2702" xr:uid="{C78802A4-0D91-4AF4-8740-B72B0D54414B}"/>
    <cellStyle name="Įprastas 3 3 3 3 3" xfId="220" xr:uid="{AE9A1D42-ACAF-4D6C-8567-FF0A088D931D}"/>
    <cellStyle name="Įprastas 3 3 3 3 3 2" xfId="537" xr:uid="{C3CC2CE9-A171-462C-8099-976138A6351A}"/>
    <cellStyle name="Įprastas 3 3 3 3 3 2 2" xfId="1064" xr:uid="{45D8040C-23EE-44AB-8348-F9086389A26A}"/>
    <cellStyle name="Įprastas 3 3 3 3 3 2 2 2" xfId="2344" xr:uid="{03CEFF6D-2757-4C1D-A72C-50BC70F952AD}"/>
    <cellStyle name="Įprastas 3 3 3 3 3 2 2 2 2" xfId="4905" xr:uid="{0AA91A0C-2E95-469D-9D86-D3BA09A159E5}"/>
    <cellStyle name="Įprastas 3 3 3 3 3 2 2 3" xfId="3625" xr:uid="{43CC7345-1269-4088-9925-8F9D564FB177}"/>
    <cellStyle name="Įprastas 3 3 3 3 3 2 3" xfId="1818" xr:uid="{259D2A28-B00B-4A0D-B529-888078B9CCA7}"/>
    <cellStyle name="Įprastas 3 3 3 3 3 2 3 2" xfId="4379" xr:uid="{756EDC0B-E664-4B13-AD68-9A62A9C391B9}"/>
    <cellStyle name="Įprastas 3 3 3 3 3 2 4" xfId="3099" xr:uid="{0206A5F7-E5BB-440B-819E-716102E013B7}"/>
    <cellStyle name="Įprastas 3 3 3 3 3 3" xfId="1063" xr:uid="{BDB38344-4EE6-488C-9AAC-3A43BA3D8CF2}"/>
    <cellStyle name="Įprastas 3 3 3 3 3 3 2" xfId="2343" xr:uid="{9BCE9C82-2900-493E-9B9B-377746E097CD}"/>
    <cellStyle name="Įprastas 3 3 3 3 3 3 2 2" xfId="4904" xr:uid="{9F421A78-323B-4EFB-B74A-765578E503EE}"/>
    <cellStyle name="Įprastas 3 3 3 3 3 3 3" xfId="3624" xr:uid="{4153A06A-F76F-4379-8CCA-FF43DE5567F7}"/>
    <cellStyle name="Įprastas 3 3 3 3 3 4" xfId="1501" xr:uid="{4B5A23D3-683C-4E8B-B219-3DC2D47F9D1A}"/>
    <cellStyle name="Įprastas 3 3 3 3 3 4 2" xfId="4062" xr:uid="{E3A0B069-4E1E-4F2C-95AB-C6C4A966FEAE}"/>
    <cellStyle name="Įprastas 3 3 3 3 3 5" xfId="2782" xr:uid="{2A4CD0B1-F37C-4385-8658-15B8050486B1}"/>
    <cellStyle name="Įprastas 3 3 3 3 4" xfId="300" xr:uid="{1BF90F6E-7CE2-41FC-8E10-CFF7AAA4838A}"/>
    <cellStyle name="Įprastas 3 3 3 3 4 2" xfId="538" xr:uid="{D409C81A-AE38-4F49-B122-DEDB6028DD98}"/>
    <cellStyle name="Įprastas 3 3 3 3 4 2 2" xfId="1066" xr:uid="{156EF1F9-FD68-4A25-AD88-6438701D53EA}"/>
    <cellStyle name="Įprastas 3 3 3 3 4 2 2 2" xfId="2346" xr:uid="{046AD857-F38A-4DBE-B404-1C0A7AEEA061}"/>
    <cellStyle name="Įprastas 3 3 3 3 4 2 2 2 2" xfId="4907" xr:uid="{0638E801-9AAE-430C-B4CF-908B6DCB3F7C}"/>
    <cellStyle name="Įprastas 3 3 3 3 4 2 2 3" xfId="3627" xr:uid="{0963D5FC-D96F-4D33-8847-099F82105BEF}"/>
    <cellStyle name="Įprastas 3 3 3 3 4 2 3" xfId="1819" xr:uid="{139E52DD-C9A2-49D4-9021-B47B47E89B67}"/>
    <cellStyle name="Įprastas 3 3 3 3 4 2 3 2" xfId="4380" xr:uid="{6D2827C5-55A5-41DF-A145-0C31337EDEAB}"/>
    <cellStyle name="Įprastas 3 3 3 3 4 2 4" xfId="3100" xr:uid="{9BAB4EA1-0CD0-43B7-8B00-1ED0398FA6B6}"/>
    <cellStyle name="Įprastas 3 3 3 3 4 3" xfId="1065" xr:uid="{393314A0-F55A-4558-9EB5-620BC19396C3}"/>
    <cellStyle name="Įprastas 3 3 3 3 4 3 2" xfId="2345" xr:uid="{686D1098-58B0-45FB-844A-C650C23737D9}"/>
    <cellStyle name="Įprastas 3 3 3 3 4 3 2 2" xfId="4906" xr:uid="{F5F2E8DB-0950-4E39-9448-1AD930873B38}"/>
    <cellStyle name="Įprastas 3 3 3 3 4 3 3" xfId="3626" xr:uid="{99078B59-7FC9-488C-B9D7-480DE0C78BA6}"/>
    <cellStyle name="Įprastas 3 3 3 3 4 4" xfId="1581" xr:uid="{EE315976-D22E-4837-AC9B-30892D406C99}"/>
    <cellStyle name="Įprastas 3 3 3 3 4 4 2" xfId="4142" xr:uid="{80D2D7E9-6174-4252-91C2-DBC15AB007C1}"/>
    <cellStyle name="Įprastas 3 3 3 3 4 5" xfId="2862" xr:uid="{9EC7D491-8232-4576-B893-47BF6821EB2D}"/>
    <cellStyle name="Įprastas 3 3 3 3 5" xfId="535" xr:uid="{11C38507-ADC6-428F-B800-6A0F521CB924}"/>
    <cellStyle name="Įprastas 3 3 3 3 5 2" xfId="1067" xr:uid="{7D5429C5-152D-410B-8D8C-4E099CCA6AC5}"/>
    <cellStyle name="Įprastas 3 3 3 3 5 2 2" xfId="2347" xr:uid="{FD2B9E07-9C7E-4956-BC1E-8192B67D5B83}"/>
    <cellStyle name="Įprastas 3 3 3 3 5 2 2 2" xfId="4908" xr:uid="{9C1E3B3F-4581-4C0E-804D-F357095A13AD}"/>
    <cellStyle name="Įprastas 3 3 3 3 5 2 3" xfId="3628" xr:uid="{6AC19BAD-882E-41F2-9930-9F50A23FE0B9}"/>
    <cellStyle name="Įprastas 3 3 3 3 5 3" xfId="1816" xr:uid="{A7D2AD6A-38B1-447F-80C0-EDA7B8E389D5}"/>
    <cellStyle name="Įprastas 3 3 3 3 5 3 2" xfId="4377" xr:uid="{769BC46E-604A-41D5-AB70-A485370AC7D5}"/>
    <cellStyle name="Įprastas 3 3 3 3 5 4" xfId="3097" xr:uid="{235B944D-5A09-4931-8044-2D7B351BFE12}"/>
    <cellStyle name="Įprastas 3 3 3 3 6" xfId="1060" xr:uid="{A14B4C81-2921-4EE1-90D5-98438DDBFFF6}"/>
    <cellStyle name="Įprastas 3 3 3 3 6 2" xfId="2340" xr:uid="{941FBE31-195B-4CB6-8729-5016073435F4}"/>
    <cellStyle name="Įprastas 3 3 3 3 6 2 2" xfId="4901" xr:uid="{FFDE85E6-9F2C-46E2-A636-37449780B689}"/>
    <cellStyle name="Įprastas 3 3 3 3 6 3" xfId="3621" xr:uid="{DCA7921F-663C-4F52-B188-EF58A715C551}"/>
    <cellStyle name="Įprastas 3 3 3 3 7" xfId="1341" xr:uid="{728FDC26-E3E8-4C68-B5E9-3E25BDE78E17}"/>
    <cellStyle name="Įprastas 3 3 3 3 7 2" xfId="3902" xr:uid="{C38D9600-3B5A-47FF-BECB-A700DDEF4AFC}"/>
    <cellStyle name="Įprastas 3 3 3 3 8" xfId="2622" xr:uid="{7CB520D0-E8BA-404D-A76B-258CF9FB94D0}"/>
    <cellStyle name="Įprastas 3 3 3 4" xfId="100" xr:uid="{7098E81A-57D4-4EDA-AA57-FDC1A94B11DC}"/>
    <cellStyle name="Įprastas 3 3 3 4 2" xfId="539" xr:uid="{2A59C9A8-D139-404F-A174-66F8492CAC99}"/>
    <cellStyle name="Įprastas 3 3 3 4 2 2" xfId="1069" xr:uid="{54C0C12E-84B5-45BB-8E04-F4C3C4B717AB}"/>
    <cellStyle name="Įprastas 3 3 3 4 2 2 2" xfId="2349" xr:uid="{52654C0D-AE86-434B-9258-3E8B46C0443C}"/>
    <cellStyle name="Įprastas 3 3 3 4 2 2 2 2" xfId="4910" xr:uid="{2FBF5DE2-A1E3-44B4-9049-38F1DB610E35}"/>
    <cellStyle name="Įprastas 3 3 3 4 2 2 3" xfId="3630" xr:uid="{C1437AF9-320D-473D-8300-5F08B3A2AF96}"/>
    <cellStyle name="Įprastas 3 3 3 4 2 3" xfId="1820" xr:uid="{4537BA48-A347-4362-AA73-B78F0726A91A}"/>
    <cellStyle name="Įprastas 3 3 3 4 2 3 2" xfId="4381" xr:uid="{06D695F1-49FE-4603-B301-60A55BDE82C0}"/>
    <cellStyle name="Įprastas 3 3 3 4 2 4" xfId="3101" xr:uid="{EDE5DB36-5DDD-46E7-B6E9-ED12F42BDA9F}"/>
    <cellStyle name="Įprastas 3 3 3 4 3" xfId="1068" xr:uid="{1B9D34E9-5CC7-41B7-A40D-55611BBF2720}"/>
    <cellStyle name="Įprastas 3 3 3 4 3 2" xfId="2348" xr:uid="{E634435B-C081-454F-811D-AA6E2F32EA42}"/>
    <cellStyle name="Įprastas 3 3 3 4 3 2 2" xfId="4909" xr:uid="{F21338BF-10E0-402A-B699-152FE16D8D89}"/>
    <cellStyle name="Įprastas 3 3 3 4 3 3" xfId="3629" xr:uid="{A1B24DD2-132A-4CD9-AFBD-C55117CE8026}"/>
    <cellStyle name="Įprastas 3 3 3 4 4" xfId="1381" xr:uid="{D8C1E511-A432-4010-A29D-443815BB9BAB}"/>
    <cellStyle name="Įprastas 3 3 3 4 4 2" xfId="3942" xr:uid="{1DC3AF31-C8BC-4F40-B196-ECDED9DB7898}"/>
    <cellStyle name="Įprastas 3 3 3 4 5" xfId="2662" xr:uid="{A8C829CE-3263-48D0-9AD4-983C674D4CF3}"/>
    <cellStyle name="Įprastas 3 3 3 5" xfId="180" xr:uid="{E0FE6A18-D1BE-476F-9201-3317BD100BFB}"/>
    <cellStyle name="Įprastas 3 3 3 5 2" xfId="540" xr:uid="{0F98C32E-B95B-4E7F-8874-6CF9F0A6DB75}"/>
    <cellStyle name="Įprastas 3 3 3 5 2 2" xfId="1071" xr:uid="{E6EABF37-23E4-469B-B86A-A0C09ABDF433}"/>
    <cellStyle name="Įprastas 3 3 3 5 2 2 2" xfId="2351" xr:uid="{F1FDAB31-473F-456E-A29D-F066926B14F1}"/>
    <cellStyle name="Įprastas 3 3 3 5 2 2 2 2" xfId="4912" xr:uid="{034D47A6-4F5D-4482-9E64-75D3F7CA192D}"/>
    <cellStyle name="Įprastas 3 3 3 5 2 2 3" xfId="3632" xr:uid="{B5D63C4E-13A6-450A-9DDE-186D6222B53C}"/>
    <cellStyle name="Įprastas 3 3 3 5 2 3" xfId="1821" xr:uid="{E63FB36F-86C0-46A1-B407-4E0BE2431083}"/>
    <cellStyle name="Įprastas 3 3 3 5 2 3 2" xfId="4382" xr:uid="{7B339CE2-35CE-4047-90BD-D726030C72D3}"/>
    <cellStyle name="Įprastas 3 3 3 5 2 4" xfId="3102" xr:uid="{F61DBF92-FDFA-4817-A807-B7C43D88E311}"/>
    <cellStyle name="Įprastas 3 3 3 5 3" xfId="1070" xr:uid="{AF73B64E-23B2-458E-8A19-F2967B587F20}"/>
    <cellStyle name="Įprastas 3 3 3 5 3 2" xfId="2350" xr:uid="{3C396E53-0632-485C-AFA9-BAF2B91F8268}"/>
    <cellStyle name="Įprastas 3 3 3 5 3 2 2" xfId="4911" xr:uid="{121B9406-C47E-4B1B-B101-A5022E4851A7}"/>
    <cellStyle name="Įprastas 3 3 3 5 3 3" xfId="3631" xr:uid="{4BEFBFA4-B5AA-41ED-9DB6-8F9F2D2C017F}"/>
    <cellStyle name="Įprastas 3 3 3 5 4" xfId="1461" xr:uid="{F2A5558A-7168-47D6-A3B0-4ECB32FE0801}"/>
    <cellStyle name="Įprastas 3 3 3 5 4 2" xfId="4022" xr:uid="{CF0DCB56-E3FD-4E24-8803-BC7A79896162}"/>
    <cellStyle name="Įprastas 3 3 3 5 5" xfId="2742" xr:uid="{887FF278-5FC4-4A87-B2C4-42B91F81E34B}"/>
    <cellStyle name="Įprastas 3 3 3 6" xfId="260" xr:uid="{FA43909E-4A9C-4F11-A61E-92DDEAD38FA0}"/>
    <cellStyle name="Įprastas 3 3 3 6 2" xfId="541" xr:uid="{210BD166-D3E5-44A2-BD4F-73DBA71D8C9B}"/>
    <cellStyle name="Įprastas 3 3 3 6 2 2" xfId="1073" xr:uid="{82470019-485F-415C-8B05-8BAA8989708B}"/>
    <cellStyle name="Įprastas 3 3 3 6 2 2 2" xfId="2353" xr:uid="{45655E81-E3A4-461B-A5AB-3A6F3EB1E46E}"/>
    <cellStyle name="Įprastas 3 3 3 6 2 2 2 2" xfId="4914" xr:uid="{DB652784-EB3D-4097-A0A2-2040298EC167}"/>
    <cellStyle name="Įprastas 3 3 3 6 2 2 3" xfId="3634" xr:uid="{22BF8879-7BD5-4FB2-8B8F-410289F7F986}"/>
    <cellStyle name="Įprastas 3 3 3 6 2 3" xfId="1822" xr:uid="{AD703B74-95C2-48FE-8EAB-6017878FF2A4}"/>
    <cellStyle name="Įprastas 3 3 3 6 2 3 2" xfId="4383" xr:uid="{99FE6D9A-ABDB-43E7-9920-799CAA373C99}"/>
    <cellStyle name="Įprastas 3 3 3 6 2 4" xfId="3103" xr:uid="{86F072F8-5CB9-477D-A6B3-B73BC992BB4A}"/>
    <cellStyle name="Įprastas 3 3 3 6 3" xfId="1072" xr:uid="{8530B86E-C065-41AF-A551-50AA1E19510F}"/>
    <cellStyle name="Įprastas 3 3 3 6 3 2" xfId="2352" xr:uid="{4BDB1085-BDA5-47E2-B252-AC7FDEF9082B}"/>
    <cellStyle name="Įprastas 3 3 3 6 3 2 2" xfId="4913" xr:uid="{C5E03A6A-F99C-4547-961B-F915CBD25E8C}"/>
    <cellStyle name="Įprastas 3 3 3 6 3 3" xfId="3633" xr:uid="{94B3E8C0-3461-4475-B278-BB3C9115D1DB}"/>
    <cellStyle name="Įprastas 3 3 3 6 4" xfId="1541" xr:uid="{3D517485-D1BE-4461-8A10-835DA7A85937}"/>
    <cellStyle name="Įprastas 3 3 3 6 4 2" xfId="4102" xr:uid="{5E2A670D-C0E4-4633-BE7A-F85D741CA325}"/>
    <cellStyle name="Įprastas 3 3 3 6 5" xfId="2822" xr:uid="{D02E90DC-9D12-4973-8271-61ECDF71BC6A}"/>
    <cellStyle name="Įprastas 3 3 3 7" xfId="526" xr:uid="{53D92349-2CA6-4940-A220-EEADCB329D25}"/>
    <cellStyle name="Įprastas 3 3 3 7 2" xfId="1074" xr:uid="{ABA763FF-09CE-4C23-9ABD-C20062394365}"/>
    <cellStyle name="Įprastas 3 3 3 7 2 2" xfId="2354" xr:uid="{4395347D-F67B-47F6-92E4-5F7854A9983D}"/>
    <cellStyle name="Įprastas 3 3 3 7 2 2 2" xfId="4915" xr:uid="{C7987626-8B87-4BE5-9CD5-A6C4D7FD3E3B}"/>
    <cellStyle name="Įprastas 3 3 3 7 2 3" xfId="3635" xr:uid="{7A93DD3C-ABC3-4100-A9D3-908E7065F63F}"/>
    <cellStyle name="Įprastas 3 3 3 7 3" xfId="1807" xr:uid="{13B168D1-2D81-4D90-9C11-DFF39D8DAD36}"/>
    <cellStyle name="Įprastas 3 3 3 7 3 2" xfId="4368" xr:uid="{22E4CB49-BE7A-46E8-A608-20B53F27CCE0}"/>
    <cellStyle name="Įprastas 3 3 3 7 4" xfId="3088" xr:uid="{5259A6E4-5790-4C65-905C-FF97F5DAFC15}"/>
    <cellStyle name="Įprastas 3 3 3 8" xfId="1043" xr:uid="{8694A6E5-9B68-4607-B875-D0B89DE1A16C}"/>
    <cellStyle name="Įprastas 3 3 3 8 2" xfId="2323" xr:uid="{950F76B3-C4E5-461D-AD8C-EC82219C5415}"/>
    <cellStyle name="Įprastas 3 3 3 8 2 2" xfId="4884" xr:uid="{74ACE42E-A407-4644-A940-845900231A2A}"/>
    <cellStyle name="Įprastas 3 3 3 8 3" xfId="3604" xr:uid="{2481A33B-B136-468E-AD3B-001AEBDD8A46}"/>
    <cellStyle name="Įprastas 3 3 3 9" xfId="1301" xr:uid="{BA40C2AA-6028-40D3-B765-34444030DC6A}"/>
    <cellStyle name="Įprastas 3 3 3 9 2" xfId="3862" xr:uid="{A3FFEB1F-8851-4409-811F-91542858A62B}"/>
    <cellStyle name="Įprastas 3 3 4" xfId="28" xr:uid="{00000000-0005-0000-0000-000017000000}"/>
    <cellStyle name="Įprastas 3 3 4 10" xfId="2590" xr:uid="{4CB8A914-59F1-4E96-A369-E896CA493003}"/>
    <cellStyle name="Įprastas 3 3 4 2" xfId="48" xr:uid="{37A355BE-A27A-4F40-A82B-48CEAF8A99C5}"/>
    <cellStyle name="Įprastas 3 3 4 2 2" xfId="88" xr:uid="{6A861814-DDEB-4E3D-BFD4-3F9D6691C543}"/>
    <cellStyle name="Įprastas 3 3 4 2 2 2" xfId="168" xr:uid="{051FC4A5-AC50-4665-A014-E9187BF8AE8C}"/>
    <cellStyle name="Įprastas 3 3 4 2 2 2 2" xfId="545" xr:uid="{97D80923-3B96-46B8-857C-F9758F168F90}"/>
    <cellStyle name="Įprastas 3 3 4 2 2 2 2 2" xfId="1079" xr:uid="{91EF7987-1753-494D-9B42-E9697D958235}"/>
    <cellStyle name="Įprastas 3 3 4 2 2 2 2 2 2" xfId="2359" xr:uid="{D04D0588-8274-40BF-B6DA-CFF624F66C0B}"/>
    <cellStyle name="Įprastas 3 3 4 2 2 2 2 2 2 2" xfId="4920" xr:uid="{331CEE84-D487-4BA7-834F-83DDEF7A9FDB}"/>
    <cellStyle name="Įprastas 3 3 4 2 2 2 2 2 3" xfId="3640" xr:uid="{CA607D91-F281-43A1-959D-0B56ADAD027C}"/>
    <cellStyle name="Įprastas 3 3 4 2 2 2 2 3" xfId="1826" xr:uid="{0ADF6E13-473C-418B-A473-26B13C4D99A9}"/>
    <cellStyle name="Įprastas 3 3 4 2 2 2 2 3 2" xfId="4387" xr:uid="{08B7DB02-2556-4D16-A88E-CD475F905430}"/>
    <cellStyle name="Įprastas 3 3 4 2 2 2 2 4" xfId="3107" xr:uid="{CDCFDE4E-160A-479F-8E55-60528486A1E9}"/>
    <cellStyle name="Įprastas 3 3 4 2 2 2 3" xfId="1078" xr:uid="{FAD3D321-9964-4B69-A509-F1D6D2684C71}"/>
    <cellStyle name="Įprastas 3 3 4 2 2 2 3 2" xfId="2358" xr:uid="{E5B5CA04-2D2C-4D0B-A704-3BE522B2EA4D}"/>
    <cellStyle name="Įprastas 3 3 4 2 2 2 3 2 2" xfId="4919" xr:uid="{0D779CA8-8664-40B7-965B-F5CBDE9A817E}"/>
    <cellStyle name="Įprastas 3 3 4 2 2 2 3 3" xfId="3639" xr:uid="{128D66DC-E27D-4E2E-8158-6D79C245E0CA}"/>
    <cellStyle name="Įprastas 3 3 4 2 2 2 4" xfId="1449" xr:uid="{75DCF0DA-9A92-4CAC-8E1D-F60CD48665F0}"/>
    <cellStyle name="Įprastas 3 3 4 2 2 2 4 2" xfId="4010" xr:uid="{A31503B9-9492-4493-A816-5A4BF9CFFE8D}"/>
    <cellStyle name="Įprastas 3 3 4 2 2 2 5" xfId="2730" xr:uid="{0046150E-7017-45A9-AAF3-3740ED8072D9}"/>
    <cellStyle name="Įprastas 3 3 4 2 2 3" xfId="248" xr:uid="{94CA99CE-C293-48FC-A0EB-8A7E51AEF375}"/>
    <cellStyle name="Įprastas 3 3 4 2 2 3 2" xfId="546" xr:uid="{BC01408E-29BC-4661-8661-00BFB227CF62}"/>
    <cellStyle name="Įprastas 3 3 4 2 2 3 2 2" xfId="1081" xr:uid="{98E7E084-3BBD-443D-86F5-6752D526C835}"/>
    <cellStyle name="Įprastas 3 3 4 2 2 3 2 2 2" xfId="2361" xr:uid="{C96E494E-D714-456D-80AD-2035737A098F}"/>
    <cellStyle name="Įprastas 3 3 4 2 2 3 2 2 2 2" xfId="4922" xr:uid="{39070A16-DC6F-47B7-8448-6B71F8841383}"/>
    <cellStyle name="Įprastas 3 3 4 2 2 3 2 2 3" xfId="3642" xr:uid="{84222B8D-D0CE-4769-9D5C-46F83FF352E4}"/>
    <cellStyle name="Įprastas 3 3 4 2 2 3 2 3" xfId="1827" xr:uid="{7D43C730-44C7-400F-BEF2-B35F28921D9E}"/>
    <cellStyle name="Įprastas 3 3 4 2 2 3 2 3 2" xfId="4388" xr:uid="{59524940-49A1-422F-AE3C-06433E980D12}"/>
    <cellStyle name="Įprastas 3 3 4 2 2 3 2 4" xfId="3108" xr:uid="{C6DED809-3686-4C1A-A658-12DFB25CD4C9}"/>
    <cellStyle name="Įprastas 3 3 4 2 2 3 3" xfId="1080" xr:uid="{694E4150-4627-4776-B59A-A2C4733D31C5}"/>
    <cellStyle name="Įprastas 3 3 4 2 2 3 3 2" xfId="2360" xr:uid="{B82E86C5-2EAE-4017-902D-DF219D450204}"/>
    <cellStyle name="Įprastas 3 3 4 2 2 3 3 2 2" xfId="4921" xr:uid="{1C8C1320-FFF4-4C34-BB7A-BE90559EC7DB}"/>
    <cellStyle name="Įprastas 3 3 4 2 2 3 3 3" xfId="3641" xr:uid="{F6E9833A-A0EF-4832-A84D-691F7BA751F7}"/>
    <cellStyle name="Įprastas 3 3 4 2 2 3 4" xfId="1529" xr:uid="{D3091245-BE58-40DC-8CCF-FECFB30EF233}"/>
    <cellStyle name="Įprastas 3 3 4 2 2 3 4 2" xfId="4090" xr:uid="{6623670C-96A1-456B-8297-BAC46658DE4C}"/>
    <cellStyle name="Įprastas 3 3 4 2 2 3 5" xfId="2810" xr:uid="{45E7BE52-268A-466B-A24D-8E0A70860E3A}"/>
    <cellStyle name="Įprastas 3 3 4 2 2 4" xfId="328" xr:uid="{AA0F5426-0AE2-408D-BBD1-C6ADACE97D4D}"/>
    <cellStyle name="Įprastas 3 3 4 2 2 4 2" xfId="547" xr:uid="{D0E0B014-C249-4E37-9E25-DD8910563CC1}"/>
    <cellStyle name="Įprastas 3 3 4 2 2 4 2 2" xfId="1083" xr:uid="{13977421-11E6-403A-A49E-535D96FB0130}"/>
    <cellStyle name="Įprastas 3 3 4 2 2 4 2 2 2" xfId="2363" xr:uid="{120FEF12-F6BB-4E04-B420-018F5641DF19}"/>
    <cellStyle name="Įprastas 3 3 4 2 2 4 2 2 2 2" xfId="4924" xr:uid="{E2D6BE74-982B-440A-87BA-00324B031B4E}"/>
    <cellStyle name="Įprastas 3 3 4 2 2 4 2 2 3" xfId="3644" xr:uid="{FD7A86F7-5F78-472A-AE55-CB1A27B05100}"/>
    <cellStyle name="Įprastas 3 3 4 2 2 4 2 3" xfId="1828" xr:uid="{F640A08E-B41C-42D6-B65A-F3A201500B78}"/>
    <cellStyle name="Įprastas 3 3 4 2 2 4 2 3 2" xfId="4389" xr:uid="{17453160-A23F-42D1-B2F2-CC7404896551}"/>
    <cellStyle name="Įprastas 3 3 4 2 2 4 2 4" xfId="3109" xr:uid="{DED0F3E6-380D-4EAA-A839-57AD225EE1FA}"/>
    <cellStyle name="Įprastas 3 3 4 2 2 4 3" xfId="1082" xr:uid="{62B12A5A-68BC-43E3-B610-D6A3BF668D42}"/>
    <cellStyle name="Įprastas 3 3 4 2 2 4 3 2" xfId="2362" xr:uid="{FD71EA55-C813-4925-A2D7-E5ECAB83CDCC}"/>
    <cellStyle name="Įprastas 3 3 4 2 2 4 3 2 2" xfId="4923" xr:uid="{6041C610-F8D5-4EF7-B348-4DE7430B974C}"/>
    <cellStyle name="Įprastas 3 3 4 2 2 4 3 3" xfId="3643" xr:uid="{0E0281B2-CC68-4473-9D5F-3FD8AF9A600F}"/>
    <cellStyle name="Įprastas 3 3 4 2 2 4 4" xfId="1609" xr:uid="{CF3891BF-70E0-4B89-8B73-D9E97B3CE401}"/>
    <cellStyle name="Įprastas 3 3 4 2 2 4 4 2" xfId="4170" xr:uid="{ADB9E97C-5618-4A66-BD8C-52B02E1AE8DD}"/>
    <cellStyle name="Įprastas 3 3 4 2 2 4 5" xfId="2890" xr:uid="{1A1B6B93-93AB-4B98-A360-0A651E0EB0E2}"/>
    <cellStyle name="Įprastas 3 3 4 2 2 5" xfId="544" xr:uid="{33488A63-42E8-487B-877B-982529B3D98C}"/>
    <cellStyle name="Įprastas 3 3 4 2 2 5 2" xfId="1084" xr:uid="{6E6C8FA2-918F-467F-AF0F-4736F5BB8691}"/>
    <cellStyle name="Įprastas 3 3 4 2 2 5 2 2" xfId="2364" xr:uid="{1D23D090-C41C-4A9E-9CC5-115226B25C64}"/>
    <cellStyle name="Įprastas 3 3 4 2 2 5 2 2 2" xfId="4925" xr:uid="{34F40DC0-0B85-4462-B42F-ECB84B80C335}"/>
    <cellStyle name="Įprastas 3 3 4 2 2 5 2 3" xfId="3645" xr:uid="{72AC6C15-8881-44E6-BE58-57984743BF31}"/>
    <cellStyle name="Įprastas 3 3 4 2 2 5 3" xfId="1825" xr:uid="{546D2F01-4D13-48FB-A14B-9D1EE942D81F}"/>
    <cellStyle name="Įprastas 3 3 4 2 2 5 3 2" xfId="4386" xr:uid="{FF13AF2F-9568-4CBB-9327-22B35D38459F}"/>
    <cellStyle name="Įprastas 3 3 4 2 2 5 4" xfId="3106" xr:uid="{664B20FB-8276-409C-89FA-4532AEE38E8C}"/>
    <cellStyle name="Įprastas 3 3 4 2 2 6" xfId="1077" xr:uid="{BF0474F8-5155-4DA4-9955-FD8A90596A06}"/>
    <cellStyle name="Įprastas 3 3 4 2 2 6 2" xfId="2357" xr:uid="{FE57C52E-5D46-441D-A06D-B4E372E803D5}"/>
    <cellStyle name="Įprastas 3 3 4 2 2 6 2 2" xfId="4918" xr:uid="{D70FC5B0-7039-4A93-B29C-42C317C8275F}"/>
    <cellStyle name="Įprastas 3 3 4 2 2 6 3" xfId="3638" xr:uid="{00F6F13B-75BC-4D4B-9862-AA3400870837}"/>
    <cellStyle name="Įprastas 3 3 4 2 2 7" xfId="1369" xr:uid="{509092FB-726B-427D-AD26-07AA104DD648}"/>
    <cellStyle name="Įprastas 3 3 4 2 2 7 2" xfId="3930" xr:uid="{A18C1A30-F20A-437A-8AFA-F9FD806741CE}"/>
    <cellStyle name="Įprastas 3 3 4 2 2 8" xfId="2650" xr:uid="{33B15D04-62C3-4148-A3FA-359F600E555F}"/>
    <cellStyle name="Įprastas 3 3 4 2 3" xfId="128" xr:uid="{43CCF8F7-C9D5-408B-A5BB-F4E396CBDF9F}"/>
    <cellStyle name="Įprastas 3 3 4 2 3 2" xfId="548" xr:uid="{C37AB02F-B231-4699-BDAB-85ECB88422F9}"/>
    <cellStyle name="Įprastas 3 3 4 2 3 2 2" xfId="1086" xr:uid="{D8A01801-9C8A-438E-B863-0EF7CE932C64}"/>
    <cellStyle name="Įprastas 3 3 4 2 3 2 2 2" xfId="2366" xr:uid="{6DE9A2BC-E749-4144-8998-291F4D3CD277}"/>
    <cellStyle name="Įprastas 3 3 4 2 3 2 2 2 2" xfId="4927" xr:uid="{4949E1C2-096A-4669-80FB-3572148E5A52}"/>
    <cellStyle name="Įprastas 3 3 4 2 3 2 2 3" xfId="3647" xr:uid="{F23E41A6-FA5A-4FA6-96AD-BA2F7F9FFD4C}"/>
    <cellStyle name="Įprastas 3 3 4 2 3 2 3" xfId="1829" xr:uid="{0C379834-031D-4085-85B0-30AC08AB33DE}"/>
    <cellStyle name="Įprastas 3 3 4 2 3 2 3 2" xfId="4390" xr:uid="{301340AF-F168-41CF-A101-544957F70EDD}"/>
    <cellStyle name="Įprastas 3 3 4 2 3 2 4" xfId="3110" xr:uid="{E94E90A4-A587-4C09-BDFD-C206C06F9036}"/>
    <cellStyle name="Įprastas 3 3 4 2 3 3" xfId="1085" xr:uid="{7033783E-E8E7-4D64-88EE-DAD802036229}"/>
    <cellStyle name="Įprastas 3 3 4 2 3 3 2" xfId="2365" xr:uid="{194BB79C-ECD5-4352-B2C6-EAC53AE6E9D3}"/>
    <cellStyle name="Įprastas 3 3 4 2 3 3 2 2" xfId="4926" xr:uid="{B0CD3AA2-55DB-42D3-A9A2-3CA7DDEA7E5E}"/>
    <cellStyle name="Įprastas 3 3 4 2 3 3 3" xfId="3646" xr:uid="{806FF7E5-A3D9-4723-BB1C-91817AA81BC3}"/>
    <cellStyle name="Įprastas 3 3 4 2 3 4" xfId="1409" xr:uid="{F8C752B3-DCBD-4792-9836-B0609D027716}"/>
    <cellStyle name="Įprastas 3 3 4 2 3 4 2" xfId="3970" xr:uid="{D3FFF848-024F-4F25-B17E-47B7C994689D}"/>
    <cellStyle name="Įprastas 3 3 4 2 3 5" xfId="2690" xr:uid="{3D843534-FFA6-4891-9269-BDC9C115487B}"/>
    <cellStyle name="Įprastas 3 3 4 2 4" xfId="208" xr:uid="{5C816FC5-E41E-4078-8DC5-6CC404E98D32}"/>
    <cellStyle name="Įprastas 3 3 4 2 4 2" xfId="549" xr:uid="{ED669AB2-EC74-4FED-8CFA-FF63369663A6}"/>
    <cellStyle name="Įprastas 3 3 4 2 4 2 2" xfId="1088" xr:uid="{75B73B4F-1E9F-4F32-9E9C-F6B5990C35B0}"/>
    <cellStyle name="Įprastas 3 3 4 2 4 2 2 2" xfId="2368" xr:uid="{6B7AB115-26C7-42DA-9E03-FA78F2808E61}"/>
    <cellStyle name="Įprastas 3 3 4 2 4 2 2 2 2" xfId="4929" xr:uid="{20173EAF-5009-4366-9E0C-AA55EF76985C}"/>
    <cellStyle name="Įprastas 3 3 4 2 4 2 2 3" xfId="3649" xr:uid="{018CEF7D-67F1-4DAD-BDD8-763D97282ADB}"/>
    <cellStyle name="Įprastas 3 3 4 2 4 2 3" xfId="1830" xr:uid="{2F7420A8-ECE1-42DF-9A29-F9E3D3AB6E7B}"/>
    <cellStyle name="Įprastas 3 3 4 2 4 2 3 2" xfId="4391" xr:uid="{F025E767-D669-4413-B9A1-54487C4FB8EA}"/>
    <cellStyle name="Įprastas 3 3 4 2 4 2 4" xfId="3111" xr:uid="{D5419F91-905A-4C46-86E7-B540DEAF4852}"/>
    <cellStyle name="Įprastas 3 3 4 2 4 3" xfId="1087" xr:uid="{EF5AF452-151E-4018-B9B8-92FDF9EF611D}"/>
    <cellStyle name="Įprastas 3 3 4 2 4 3 2" xfId="2367" xr:uid="{54B0F4D5-49A5-4988-89E4-A9D816C13CD1}"/>
    <cellStyle name="Įprastas 3 3 4 2 4 3 2 2" xfId="4928" xr:uid="{1F912E2F-39E3-4449-820B-5116D6D2BA3E}"/>
    <cellStyle name="Įprastas 3 3 4 2 4 3 3" xfId="3648" xr:uid="{F2C96581-C5BF-43D0-AC37-D90D4BC2F145}"/>
    <cellStyle name="Įprastas 3 3 4 2 4 4" xfId="1489" xr:uid="{1643A7AD-214A-4A53-A9F0-DCC3EF06CFAC}"/>
    <cellStyle name="Įprastas 3 3 4 2 4 4 2" xfId="4050" xr:uid="{0361FFA6-B28B-45D3-8714-029069F582DA}"/>
    <cellStyle name="Įprastas 3 3 4 2 4 5" xfId="2770" xr:uid="{51F2B02C-4309-47C3-A4E7-3F56848AB357}"/>
    <cellStyle name="Įprastas 3 3 4 2 5" xfId="288" xr:uid="{ECE61637-FEEC-4013-A6C6-AAFA94B3BDD4}"/>
    <cellStyle name="Įprastas 3 3 4 2 5 2" xfId="550" xr:uid="{AC92F8A8-20FD-41A2-A4D8-9416665A7536}"/>
    <cellStyle name="Įprastas 3 3 4 2 5 2 2" xfId="1090" xr:uid="{B010AB85-D8A6-4FFA-B458-6174A375A3C4}"/>
    <cellStyle name="Įprastas 3 3 4 2 5 2 2 2" xfId="2370" xr:uid="{3EDF6AA9-BB37-416C-868B-FFD59B4CB971}"/>
    <cellStyle name="Įprastas 3 3 4 2 5 2 2 2 2" xfId="4931" xr:uid="{CFD5619B-2BBB-48BD-9B04-4559A274A7E0}"/>
    <cellStyle name="Įprastas 3 3 4 2 5 2 2 3" xfId="3651" xr:uid="{B1EB9743-1DE3-4667-B63F-38630034D6FC}"/>
    <cellStyle name="Įprastas 3 3 4 2 5 2 3" xfId="1831" xr:uid="{49CB7C8F-A3F8-4C39-857B-39628194E20D}"/>
    <cellStyle name="Įprastas 3 3 4 2 5 2 3 2" xfId="4392" xr:uid="{1FAC644E-0D65-442A-85CC-7CD0478CFF9D}"/>
    <cellStyle name="Įprastas 3 3 4 2 5 2 4" xfId="3112" xr:uid="{6C284A37-19FF-4D7C-858E-FB64ED738689}"/>
    <cellStyle name="Įprastas 3 3 4 2 5 3" xfId="1089" xr:uid="{3CCC1162-459B-4B46-8B84-1172341410BC}"/>
    <cellStyle name="Įprastas 3 3 4 2 5 3 2" xfId="2369" xr:uid="{1D2290BA-855E-403C-AB1F-C2DC879C2B7B}"/>
    <cellStyle name="Įprastas 3 3 4 2 5 3 2 2" xfId="4930" xr:uid="{EE5A0F48-B889-415E-971D-2875D30C3B80}"/>
    <cellStyle name="Įprastas 3 3 4 2 5 3 3" xfId="3650" xr:uid="{7E560147-462C-48AA-99BA-0AF77AC7A97C}"/>
    <cellStyle name="Įprastas 3 3 4 2 5 4" xfId="1569" xr:uid="{D11E6691-B387-4A5A-B1C2-463855B34FFC}"/>
    <cellStyle name="Įprastas 3 3 4 2 5 4 2" xfId="4130" xr:uid="{18CF33FE-02F2-4DB9-B915-3AEE4DF448EA}"/>
    <cellStyle name="Įprastas 3 3 4 2 5 5" xfId="2850" xr:uid="{471DB45B-E153-49A8-B06A-0D1351359658}"/>
    <cellStyle name="Įprastas 3 3 4 2 6" xfId="543" xr:uid="{E08B8DAE-7396-4196-AD50-44A9DE048617}"/>
    <cellStyle name="Įprastas 3 3 4 2 6 2" xfId="1091" xr:uid="{236ECD43-E9B7-48DD-8D36-EC85FE3755AE}"/>
    <cellStyle name="Įprastas 3 3 4 2 6 2 2" xfId="2371" xr:uid="{173D596E-8B53-4A7D-B868-E5F85512C4AC}"/>
    <cellStyle name="Įprastas 3 3 4 2 6 2 2 2" xfId="4932" xr:uid="{99B4C409-00C6-4EB0-8E2D-5DC9B1D7ECC6}"/>
    <cellStyle name="Įprastas 3 3 4 2 6 2 3" xfId="3652" xr:uid="{A2C2F516-DAE2-4812-B0BC-EE49ACE88FDC}"/>
    <cellStyle name="Įprastas 3 3 4 2 6 3" xfId="1824" xr:uid="{EA982771-D1D9-48DB-BA89-92E2ED92BC8D}"/>
    <cellStyle name="Įprastas 3 3 4 2 6 3 2" xfId="4385" xr:uid="{1A675C0A-E979-4F27-AC04-0EA921301721}"/>
    <cellStyle name="Įprastas 3 3 4 2 6 4" xfId="3105" xr:uid="{274C6C21-B803-48E3-BD1B-1ACC5DAB4FB2}"/>
    <cellStyle name="Įprastas 3 3 4 2 7" xfId="1076" xr:uid="{CF32B66C-D470-4590-89F6-B6595F1B2C05}"/>
    <cellStyle name="Įprastas 3 3 4 2 7 2" xfId="2356" xr:uid="{28527FE4-1F1B-4844-8048-88D024A7F480}"/>
    <cellStyle name="Įprastas 3 3 4 2 7 2 2" xfId="4917" xr:uid="{40EC9B6C-1836-4968-A41D-9EA728FC493A}"/>
    <cellStyle name="Įprastas 3 3 4 2 7 3" xfId="3637" xr:uid="{0ADBA736-B6E9-483E-BC7F-A33E16DA1639}"/>
    <cellStyle name="Įprastas 3 3 4 2 8" xfId="1329" xr:uid="{48E1BA4B-C412-4A26-AE69-C3D874DE366F}"/>
    <cellStyle name="Įprastas 3 3 4 2 8 2" xfId="3890" xr:uid="{CEA7C5AD-F31C-4192-B33C-F8B220FD7FE3}"/>
    <cellStyle name="Įprastas 3 3 4 2 9" xfId="2610" xr:uid="{E6011523-9A83-434D-BD62-C2544E5608ED}"/>
    <cellStyle name="Įprastas 3 3 4 3" xfId="68" xr:uid="{1A7AF2F7-6CED-4883-9E64-88920ED5882E}"/>
    <cellStyle name="Įprastas 3 3 4 3 2" xfId="148" xr:uid="{B6BC56E3-912D-4D99-B551-B27B492EB40D}"/>
    <cellStyle name="Įprastas 3 3 4 3 2 2" xfId="552" xr:uid="{7C635569-994D-4259-AAE3-814374FA756A}"/>
    <cellStyle name="Įprastas 3 3 4 3 2 2 2" xfId="1094" xr:uid="{C1ECC802-56D2-444C-BED2-A1B97B097A30}"/>
    <cellStyle name="Įprastas 3 3 4 3 2 2 2 2" xfId="2374" xr:uid="{8A485DA2-B0F9-4178-865B-5D58C6231A38}"/>
    <cellStyle name="Įprastas 3 3 4 3 2 2 2 2 2" xfId="4935" xr:uid="{0D0B82B0-6EBF-488E-8A85-89DDCC825933}"/>
    <cellStyle name="Įprastas 3 3 4 3 2 2 2 3" xfId="3655" xr:uid="{3FFC25C2-5D84-4AA4-963F-82B30906C592}"/>
    <cellStyle name="Įprastas 3 3 4 3 2 2 3" xfId="1833" xr:uid="{95078505-F882-4F78-ABAF-A3CB9BBEA356}"/>
    <cellStyle name="Įprastas 3 3 4 3 2 2 3 2" xfId="4394" xr:uid="{AB638C6B-4643-4E2D-A327-E831E4891193}"/>
    <cellStyle name="Įprastas 3 3 4 3 2 2 4" xfId="3114" xr:uid="{AD2F2601-8BE2-444A-9220-FBC80C42B05A}"/>
    <cellStyle name="Įprastas 3 3 4 3 2 3" xfId="1093" xr:uid="{17BBA5FB-E4C0-41BC-8415-9007DB698171}"/>
    <cellStyle name="Įprastas 3 3 4 3 2 3 2" xfId="2373" xr:uid="{07A75FA6-1122-4963-9F81-5972EF07123F}"/>
    <cellStyle name="Įprastas 3 3 4 3 2 3 2 2" xfId="4934" xr:uid="{E95625AC-6EDB-4B78-9BE0-D2A2FD3A311A}"/>
    <cellStyle name="Įprastas 3 3 4 3 2 3 3" xfId="3654" xr:uid="{00ACD49E-5305-45D8-9900-F925B8D6E4D4}"/>
    <cellStyle name="Įprastas 3 3 4 3 2 4" xfId="1429" xr:uid="{32FE89B5-C825-4517-B5C5-E3CB16C98C2D}"/>
    <cellStyle name="Įprastas 3 3 4 3 2 4 2" xfId="3990" xr:uid="{B8B89FF6-28B0-4550-BD7E-B70601CE6119}"/>
    <cellStyle name="Įprastas 3 3 4 3 2 5" xfId="2710" xr:uid="{F179D987-245A-406F-98C5-70C41EE974DE}"/>
    <cellStyle name="Įprastas 3 3 4 3 3" xfId="228" xr:uid="{FF09F660-83F7-4152-8C1D-1ADF134B4A4A}"/>
    <cellStyle name="Įprastas 3 3 4 3 3 2" xfId="553" xr:uid="{00F93D7F-BF70-486B-B7B7-3C247E94EAB7}"/>
    <cellStyle name="Įprastas 3 3 4 3 3 2 2" xfId="1096" xr:uid="{8C76FDC7-4E4E-4165-A7EC-D3DACDF435C5}"/>
    <cellStyle name="Įprastas 3 3 4 3 3 2 2 2" xfId="2376" xr:uid="{4AB837B4-AA66-45C3-8FAB-F535A5B14C61}"/>
    <cellStyle name="Įprastas 3 3 4 3 3 2 2 2 2" xfId="4937" xr:uid="{B9829B63-E51B-4902-B30E-2A30748754E8}"/>
    <cellStyle name="Įprastas 3 3 4 3 3 2 2 3" xfId="3657" xr:uid="{F96966B4-8942-4C33-958D-AE764CB08EFE}"/>
    <cellStyle name="Įprastas 3 3 4 3 3 2 3" xfId="1834" xr:uid="{998E65D8-7A16-4073-AE4A-DDE532AA7FE1}"/>
    <cellStyle name="Įprastas 3 3 4 3 3 2 3 2" xfId="4395" xr:uid="{A01A2F85-E330-4C61-999C-F5A3C0506471}"/>
    <cellStyle name="Įprastas 3 3 4 3 3 2 4" xfId="3115" xr:uid="{36841026-316D-4A56-994A-1AFACEB0BC1E}"/>
    <cellStyle name="Įprastas 3 3 4 3 3 3" xfId="1095" xr:uid="{6B06C53E-F4C9-4A2B-A5EF-FB4B99BDDD81}"/>
    <cellStyle name="Įprastas 3 3 4 3 3 3 2" xfId="2375" xr:uid="{836E4329-9EEB-4661-8454-47F22D19F5C5}"/>
    <cellStyle name="Įprastas 3 3 4 3 3 3 2 2" xfId="4936" xr:uid="{BBD3D0E2-56A6-4956-91D3-CFE301AFB1E2}"/>
    <cellStyle name="Įprastas 3 3 4 3 3 3 3" xfId="3656" xr:uid="{924FFFAC-93E1-4A7B-917E-704DF09D66B5}"/>
    <cellStyle name="Įprastas 3 3 4 3 3 4" xfId="1509" xr:uid="{C33B1131-A5F8-4DC1-B513-0BCE3304F014}"/>
    <cellStyle name="Įprastas 3 3 4 3 3 4 2" xfId="4070" xr:uid="{B5CB20D8-6FAC-49AA-BBCD-BFB7BF780FE8}"/>
    <cellStyle name="Įprastas 3 3 4 3 3 5" xfId="2790" xr:uid="{1ED480C7-1684-48B4-9B7F-630772286886}"/>
    <cellStyle name="Įprastas 3 3 4 3 4" xfId="308" xr:uid="{F2AF9350-CFF2-476B-A7B7-BE9F632DFC73}"/>
    <cellStyle name="Įprastas 3 3 4 3 4 2" xfId="554" xr:uid="{EF8146B0-8E80-46F5-BD6B-ACE904C30BC3}"/>
    <cellStyle name="Įprastas 3 3 4 3 4 2 2" xfId="1098" xr:uid="{57198E88-E37D-4C88-B020-C076EEBC4D28}"/>
    <cellStyle name="Įprastas 3 3 4 3 4 2 2 2" xfId="2378" xr:uid="{40C13351-4741-4C65-AB98-435599D73002}"/>
    <cellStyle name="Įprastas 3 3 4 3 4 2 2 2 2" xfId="4939" xr:uid="{BB3232F2-7B46-4433-B3EB-0164FD47D209}"/>
    <cellStyle name="Įprastas 3 3 4 3 4 2 2 3" xfId="3659" xr:uid="{A9261323-1B6D-4750-B3E0-F70F7EA13238}"/>
    <cellStyle name="Įprastas 3 3 4 3 4 2 3" xfId="1835" xr:uid="{A91B99DC-5124-44C0-B7A5-23FE26774AE8}"/>
    <cellStyle name="Įprastas 3 3 4 3 4 2 3 2" xfId="4396" xr:uid="{CB6A2181-EE6A-49F5-8D0A-25A6AB9124D8}"/>
    <cellStyle name="Įprastas 3 3 4 3 4 2 4" xfId="3116" xr:uid="{4F337C95-9554-43DC-A1FA-D430FE249E9B}"/>
    <cellStyle name="Įprastas 3 3 4 3 4 3" xfId="1097" xr:uid="{4FAA412A-695B-409D-A84A-9D57155D55F1}"/>
    <cellStyle name="Įprastas 3 3 4 3 4 3 2" xfId="2377" xr:uid="{D2F4666E-5B2E-48F9-AEB8-FFDF913DC827}"/>
    <cellStyle name="Įprastas 3 3 4 3 4 3 2 2" xfId="4938" xr:uid="{D9552E66-CF29-4B0E-A3DE-88FD07796111}"/>
    <cellStyle name="Įprastas 3 3 4 3 4 3 3" xfId="3658" xr:uid="{977292A7-3DB8-4F9D-B3A0-D6DB5D6EDE49}"/>
    <cellStyle name="Įprastas 3 3 4 3 4 4" xfId="1589" xr:uid="{E96EF7D1-0335-48C4-AA75-F14277F1C13A}"/>
    <cellStyle name="Įprastas 3 3 4 3 4 4 2" xfId="4150" xr:uid="{E5077D42-9454-4A96-ABCE-BE112AB937B3}"/>
    <cellStyle name="Įprastas 3 3 4 3 4 5" xfId="2870" xr:uid="{5E124FAB-1D57-400A-87AB-D4195EB721F4}"/>
    <cellStyle name="Įprastas 3 3 4 3 5" xfId="551" xr:uid="{B412DBDA-AD34-4F56-888B-E595AC6150F3}"/>
    <cellStyle name="Įprastas 3 3 4 3 5 2" xfId="1099" xr:uid="{F9D9A6EF-6184-4F68-A7F7-63E93497DFBA}"/>
    <cellStyle name="Įprastas 3 3 4 3 5 2 2" xfId="2379" xr:uid="{B33373AF-A542-44BB-8F38-FC720754D80B}"/>
    <cellStyle name="Įprastas 3 3 4 3 5 2 2 2" xfId="4940" xr:uid="{FEDB1948-E669-4736-89BE-AB49A0789187}"/>
    <cellStyle name="Įprastas 3 3 4 3 5 2 3" xfId="3660" xr:uid="{5E0D96C9-575B-4E31-9F9B-80A22DAAA7B9}"/>
    <cellStyle name="Įprastas 3 3 4 3 5 3" xfId="1832" xr:uid="{7B046277-26E1-4B23-9074-C6440F9E544A}"/>
    <cellStyle name="Įprastas 3 3 4 3 5 3 2" xfId="4393" xr:uid="{1E6F665E-F45C-442D-A034-645789369F74}"/>
    <cellStyle name="Įprastas 3 3 4 3 5 4" xfId="3113" xr:uid="{45081CBC-E594-4CA9-9B20-22026D7D665F}"/>
    <cellStyle name="Įprastas 3 3 4 3 6" xfId="1092" xr:uid="{820C2ABE-E95A-404A-B598-31C8007B6052}"/>
    <cellStyle name="Įprastas 3 3 4 3 6 2" xfId="2372" xr:uid="{4BC94AE9-4643-4D70-B6F0-10BBFC0C9983}"/>
    <cellStyle name="Įprastas 3 3 4 3 6 2 2" xfId="4933" xr:uid="{DE2BA98D-0A68-4955-AA04-28526ADA548A}"/>
    <cellStyle name="Įprastas 3 3 4 3 6 3" xfId="3653" xr:uid="{6DEB9FA0-E508-403F-AD5C-97592D9C2621}"/>
    <cellStyle name="Įprastas 3 3 4 3 7" xfId="1349" xr:uid="{95763FB3-3069-4A85-B79D-7254E3A3FFE9}"/>
    <cellStyle name="Įprastas 3 3 4 3 7 2" xfId="3910" xr:uid="{F85BAC94-B0B7-497D-BC84-C04E87070E60}"/>
    <cellStyle name="Įprastas 3 3 4 3 8" xfId="2630" xr:uid="{9FBEFA4D-F586-41F7-9017-053895F7DDE3}"/>
    <cellStyle name="Įprastas 3 3 4 4" xfId="108" xr:uid="{E05ED27F-F615-49AD-8388-F9B113FC33CF}"/>
    <cellStyle name="Įprastas 3 3 4 4 2" xfId="555" xr:uid="{877C6729-D395-4D14-931C-810A08BF8FAC}"/>
    <cellStyle name="Įprastas 3 3 4 4 2 2" xfId="1101" xr:uid="{9AEBBDA5-E924-46FF-B17F-B9166655C293}"/>
    <cellStyle name="Įprastas 3 3 4 4 2 2 2" xfId="2381" xr:uid="{504E3F79-5BE4-44BF-B02E-35B897814D78}"/>
    <cellStyle name="Įprastas 3 3 4 4 2 2 2 2" xfId="4942" xr:uid="{1B43D420-D2B1-4E26-9F9C-D281BA573E6F}"/>
    <cellStyle name="Įprastas 3 3 4 4 2 2 3" xfId="3662" xr:uid="{2AAB5CC3-9990-4696-B409-7BE412A0E73B}"/>
    <cellStyle name="Įprastas 3 3 4 4 2 3" xfId="1836" xr:uid="{6F2D1B08-A7F0-45D2-BC7A-97EC6DB86903}"/>
    <cellStyle name="Įprastas 3 3 4 4 2 3 2" xfId="4397" xr:uid="{6C68A473-8993-43B2-B8A0-BA67F3011D96}"/>
    <cellStyle name="Įprastas 3 3 4 4 2 4" xfId="3117" xr:uid="{D54EB6AE-10F3-4EE2-B081-D2F11CFCDF6B}"/>
    <cellStyle name="Įprastas 3 3 4 4 3" xfId="1100" xr:uid="{57F97AEC-829F-47A7-9F26-30DC6A821F09}"/>
    <cellStyle name="Įprastas 3 3 4 4 3 2" xfId="2380" xr:uid="{FDCB7530-5A59-49E7-89F4-15CE98183D40}"/>
    <cellStyle name="Įprastas 3 3 4 4 3 2 2" xfId="4941" xr:uid="{8363E3DE-397A-48E9-8A44-3213CFEB3E76}"/>
    <cellStyle name="Įprastas 3 3 4 4 3 3" xfId="3661" xr:uid="{FCF89444-B880-4CF9-8D9F-A344AA012D55}"/>
    <cellStyle name="Įprastas 3 3 4 4 4" xfId="1389" xr:uid="{E65F88C5-8862-4F59-962B-758C156A8212}"/>
    <cellStyle name="Įprastas 3 3 4 4 4 2" xfId="3950" xr:uid="{646EDDA1-64B9-4106-A639-F06E67B9D601}"/>
    <cellStyle name="Įprastas 3 3 4 4 5" xfId="2670" xr:uid="{5B0E96FE-4319-4B8F-A889-D93F44A4041C}"/>
    <cellStyle name="Įprastas 3 3 4 5" xfId="188" xr:uid="{87111702-6D5F-4729-B4B9-9AD3A9C9714F}"/>
    <cellStyle name="Įprastas 3 3 4 5 2" xfId="556" xr:uid="{251E5ECA-86A8-4A11-9280-4CEA73D15F83}"/>
    <cellStyle name="Įprastas 3 3 4 5 2 2" xfId="1103" xr:uid="{A35A428B-3D9A-409C-B29F-A935C3BC7ADE}"/>
    <cellStyle name="Įprastas 3 3 4 5 2 2 2" xfId="2383" xr:uid="{FFBDF838-CDF0-4A5F-B01B-0FA07D58E9DA}"/>
    <cellStyle name="Įprastas 3 3 4 5 2 2 2 2" xfId="4944" xr:uid="{34DDBB91-C3CA-40A8-BEE1-28D016F5C50A}"/>
    <cellStyle name="Įprastas 3 3 4 5 2 2 3" xfId="3664" xr:uid="{595A9F89-9582-4BD7-A6E5-FA141F490A1D}"/>
    <cellStyle name="Įprastas 3 3 4 5 2 3" xfId="1837" xr:uid="{3D845D18-6EAA-491B-9F28-B603858C5AF1}"/>
    <cellStyle name="Įprastas 3 3 4 5 2 3 2" xfId="4398" xr:uid="{65FE4A36-3AEA-450F-BBC6-090D3F8CF249}"/>
    <cellStyle name="Įprastas 3 3 4 5 2 4" xfId="3118" xr:uid="{1BF7F3AB-DCBC-4952-9D93-C5564D4CE910}"/>
    <cellStyle name="Įprastas 3 3 4 5 3" xfId="1102" xr:uid="{D66BC303-FF81-46D0-890F-1CF684EDB141}"/>
    <cellStyle name="Įprastas 3 3 4 5 3 2" xfId="2382" xr:uid="{44633171-14EA-482F-AF5A-19057C9B5A5A}"/>
    <cellStyle name="Įprastas 3 3 4 5 3 2 2" xfId="4943" xr:uid="{EE6290C4-8D11-4280-8F50-7923BDF31C6B}"/>
    <cellStyle name="Įprastas 3 3 4 5 3 3" xfId="3663" xr:uid="{8F945CBB-5511-4F3B-AF60-363240617C8D}"/>
    <cellStyle name="Įprastas 3 3 4 5 4" xfId="1469" xr:uid="{EF2A428E-2A43-4702-8558-6287F732C751}"/>
    <cellStyle name="Įprastas 3 3 4 5 4 2" xfId="4030" xr:uid="{E0577CF5-95E8-4F0B-B3C4-4B60EE3BE93E}"/>
    <cellStyle name="Įprastas 3 3 4 5 5" xfId="2750" xr:uid="{768446DE-DF76-488B-8DBB-9313F0BFFC95}"/>
    <cellStyle name="Įprastas 3 3 4 6" xfId="268" xr:uid="{D688C8B8-FBE9-46C2-86B8-25B1DB4A9ACD}"/>
    <cellStyle name="Įprastas 3 3 4 6 2" xfId="557" xr:uid="{18B27125-4D1D-418A-B47D-5F06EE077D0E}"/>
    <cellStyle name="Įprastas 3 3 4 6 2 2" xfId="1105" xr:uid="{C76BFD9A-580C-4024-AB2B-C8871B064AF8}"/>
    <cellStyle name="Įprastas 3 3 4 6 2 2 2" xfId="2385" xr:uid="{781F74D4-D12C-42C2-928A-BE049C4ECF98}"/>
    <cellStyle name="Įprastas 3 3 4 6 2 2 2 2" xfId="4946" xr:uid="{9BBA3D03-F361-4CE7-B232-17F5E44CA1A7}"/>
    <cellStyle name="Įprastas 3 3 4 6 2 2 3" xfId="3666" xr:uid="{2F922B72-8E71-4CFD-83FA-EB84A4A370A4}"/>
    <cellStyle name="Įprastas 3 3 4 6 2 3" xfId="1838" xr:uid="{9E5B06FC-F4B2-4055-A8A0-F1688FA35B65}"/>
    <cellStyle name="Įprastas 3 3 4 6 2 3 2" xfId="4399" xr:uid="{3672413F-04C7-4F64-AC52-C3AE864AC5F7}"/>
    <cellStyle name="Įprastas 3 3 4 6 2 4" xfId="3119" xr:uid="{1E3B09D2-F801-4D90-9651-655975220DF7}"/>
    <cellStyle name="Įprastas 3 3 4 6 3" xfId="1104" xr:uid="{A56FFB90-8256-4754-961A-6926F19DE152}"/>
    <cellStyle name="Įprastas 3 3 4 6 3 2" xfId="2384" xr:uid="{64B9B672-D9F9-4C1E-A705-E190A65F836E}"/>
    <cellStyle name="Įprastas 3 3 4 6 3 2 2" xfId="4945" xr:uid="{87F10878-C345-457D-BF1B-0317A407F171}"/>
    <cellStyle name="Įprastas 3 3 4 6 3 3" xfId="3665" xr:uid="{AA2651AE-BE16-4D09-9621-58D1907D15C8}"/>
    <cellStyle name="Įprastas 3 3 4 6 4" xfId="1549" xr:uid="{29263DB3-4009-4585-947F-9BDFBDF67C50}"/>
    <cellStyle name="Įprastas 3 3 4 6 4 2" xfId="4110" xr:uid="{418D5973-812F-44FA-8B55-47F450A3D40A}"/>
    <cellStyle name="Įprastas 3 3 4 6 5" xfId="2830" xr:uid="{7BD0BC2A-3AC0-443F-B50E-592EA37A85C0}"/>
    <cellStyle name="Įprastas 3 3 4 7" xfId="542" xr:uid="{8B4DD1A6-2490-48FB-8448-0AC95E070309}"/>
    <cellStyle name="Įprastas 3 3 4 7 2" xfId="1106" xr:uid="{4065A81E-2238-4BA5-A64F-A3CDC4E4DA65}"/>
    <cellStyle name="Įprastas 3 3 4 7 2 2" xfId="2386" xr:uid="{FB26474D-480A-419B-9042-F7CAAAF131CE}"/>
    <cellStyle name="Įprastas 3 3 4 7 2 2 2" xfId="4947" xr:uid="{BDFC4037-DB25-4D4B-BF06-EB218923AF03}"/>
    <cellStyle name="Įprastas 3 3 4 7 2 3" xfId="3667" xr:uid="{FC52BF95-B720-4052-B7F0-1FCEC857AC07}"/>
    <cellStyle name="Įprastas 3 3 4 7 3" xfId="1823" xr:uid="{44809F2B-68CB-4CC3-819F-4B39C7BFA1D2}"/>
    <cellStyle name="Įprastas 3 3 4 7 3 2" xfId="4384" xr:uid="{BC9ADF18-1736-4900-B124-4E088F8F1939}"/>
    <cellStyle name="Įprastas 3 3 4 7 4" xfId="3104" xr:uid="{C4F317A7-F7C2-44D8-9191-6F5678FFAC52}"/>
    <cellStyle name="Įprastas 3 3 4 8" xfId="1075" xr:uid="{D0ADB1BC-A374-4DB2-AF5A-E41CF791174F}"/>
    <cellStyle name="Įprastas 3 3 4 8 2" xfId="2355" xr:uid="{FD56D5BC-C765-4EF9-87DD-4B20747F4165}"/>
    <cellStyle name="Įprastas 3 3 4 8 2 2" xfId="4916" xr:uid="{D51AF0F4-C45C-42C8-842F-F352BC1D8354}"/>
    <cellStyle name="Įprastas 3 3 4 8 3" xfId="3636" xr:uid="{CD7CFD21-91B2-43C0-AD78-51F175C68637}"/>
    <cellStyle name="Įprastas 3 3 4 9" xfId="1309" xr:uid="{CB659F3B-4293-46CE-9981-9BA19E6F2CD1}"/>
    <cellStyle name="Įprastas 3 3 4 9 2" xfId="3870" xr:uid="{9FB23859-BE11-4F10-A64B-37BA0FBC7890}"/>
    <cellStyle name="Įprastas 3 3 5" xfId="32" xr:uid="{D54308BC-3929-4180-B5C0-B0BD7163EC1B}"/>
    <cellStyle name="Įprastas 3 3 5 2" xfId="72" xr:uid="{D186C8C9-2F77-4552-9015-E69A2CFC863E}"/>
    <cellStyle name="Įprastas 3 3 5 2 2" xfId="152" xr:uid="{8E350601-D72D-4739-87CE-CE9D60CE2B44}"/>
    <cellStyle name="Įprastas 3 3 5 2 2 2" xfId="560" xr:uid="{7B5F89FF-48DC-4B94-A53B-1E603A0BBF2D}"/>
    <cellStyle name="Įprastas 3 3 5 2 2 2 2" xfId="1110" xr:uid="{C2FFF722-99F2-4A06-842C-906E2D8D2CB2}"/>
    <cellStyle name="Įprastas 3 3 5 2 2 2 2 2" xfId="2390" xr:uid="{98D446EE-DC44-4C7D-952D-87A5329884E9}"/>
    <cellStyle name="Įprastas 3 3 5 2 2 2 2 2 2" xfId="4951" xr:uid="{B8825D2E-0BCE-40E2-BD1D-E91B65B7EEA3}"/>
    <cellStyle name="Įprastas 3 3 5 2 2 2 2 3" xfId="3671" xr:uid="{73CDC116-DF47-4819-98F7-AFAD49658607}"/>
    <cellStyle name="Įprastas 3 3 5 2 2 2 3" xfId="1841" xr:uid="{D70699BC-3711-4C89-88F3-779C47620FA9}"/>
    <cellStyle name="Įprastas 3 3 5 2 2 2 3 2" xfId="4402" xr:uid="{E1F09FC7-703E-45A4-8C03-5A9D2CE21BE8}"/>
    <cellStyle name="Įprastas 3 3 5 2 2 2 4" xfId="3122" xr:uid="{89907011-28FB-413D-95A7-60F5CF44104A}"/>
    <cellStyle name="Įprastas 3 3 5 2 2 3" xfId="1109" xr:uid="{BD5857E2-DF0C-47B7-9836-CCFCA4F185EF}"/>
    <cellStyle name="Įprastas 3 3 5 2 2 3 2" xfId="2389" xr:uid="{9731913B-0A10-4B67-B7B3-21BFC7C227B5}"/>
    <cellStyle name="Įprastas 3 3 5 2 2 3 2 2" xfId="4950" xr:uid="{79E3053C-5266-4C89-BAA0-F5FDB3AFDF4F}"/>
    <cellStyle name="Įprastas 3 3 5 2 2 3 3" xfId="3670" xr:uid="{51D87D63-4BCE-40B9-A3C5-25F1D860FF16}"/>
    <cellStyle name="Įprastas 3 3 5 2 2 4" xfId="1433" xr:uid="{50444578-91B7-49C5-9F5E-15AEFA6B10CE}"/>
    <cellStyle name="Įprastas 3 3 5 2 2 4 2" xfId="3994" xr:uid="{E3CF8652-4400-47B5-960D-A44FEC513A0B}"/>
    <cellStyle name="Įprastas 3 3 5 2 2 5" xfId="2714" xr:uid="{213F79E2-2637-4479-BAA4-8A5CFC24D21D}"/>
    <cellStyle name="Įprastas 3 3 5 2 3" xfId="232" xr:uid="{6AEF6420-6FA4-423F-8DA6-63BE12CB5993}"/>
    <cellStyle name="Įprastas 3 3 5 2 3 2" xfId="561" xr:uid="{F1458946-EE98-49A9-8903-8EA936E4F630}"/>
    <cellStyle name="Įprastas 3 3 5 2 3 2 2" xfId="1112" xr:uid="{F250B501-A1AC-44B7-8968-C4B896016723}"/>
    <cellStyle name="Įprastas 3 3 5 2 3 2 2 2" xfId="2392" xr:uid="{F28090C8-F496-4D54-84C5-1DF984BECC3C}"/>
    <cellStyle name="Įprastas 3 3 5 2 3 2 2 2 2" xfId="4953" xr:uid="{D5B5A044-06FB-4B8C-862B-D3077C99D35C}"/>
    <cellStyle name="Įprastas 3 3 5 2 3 2 2 3" xfId="3673" xr:uid="{A211E645-340A-4C03-A1D4-331BE323429F}"/>
    <cellStyle name="Įprastas 3 3 5 2 3 2 3" xfId="1842" xr:uid="{2EC0AAA9-128E-4B49-9E66-130475ED2BC7}"/>
    <cellStyle name="Įprastas 3 3 5 2 3 2 3 2" xfId="4403" xr:uid="{C0F114E8-F0E0-4079-B463-971386F9AE7C}"/>
    <cellStyle name="Įprastas 3 3 5 2 3 2 4" xfId="3123" xr:uid="{618A9C44-5295-4149-ABB6-DF3F34C2DBF6}"/>
    <cellStyle name="Įprastas 3 3 5 2 3 3" xfId="1111" xr:uid="{AC16FB5F-1571-46E4-8C8C-456FC70DE78A}"/>
    <cellStyle name="Įprastas 3 3 5 2 3 3 2" xfId="2391" xr:uid="{9A7763B0-79B4-4EA8-9B1A-FD8711E746B6}"/>
    <cellStyle name="Įprastas 3 3 5 2 3 3 2 2" xfId="4952" xr:uid="{35263A29-17FE-4141-B40D-C4CAC3D87F4E}"/>
    <cellStyle name="Įprastas 3 3 5 2 3 3 3" xfId="3672" xr:uid="{58A0E46A-1B30-4AF4-B671-762E309668AC}"/>
    <cellStyle name="Įprastas 3 3 5 2 3 4" xfId="1513" xr:uid="{F3DC3F28-394F-4325-95E9-B3753E64DC08}"/>
    <cellStyle name="Įprastas 3 3 5 2 3 4 2" xfId="4074" xr:uid="{ED560B48-5C24-46EA-B055-55AE8FD2867A}"/>
    <cellStyle name="Įprastas 3 3 5 2 3 5" xfId="2794" xr:uid="{913CE24A-A2B0-4AF9-BA8C-F0DEF9519752}"/>
    <cellStyle name="Įprastas 3 3 5 2 4" xfId="312" xr:uid="{54EC736F-9544-4580-8A07-9C334AC3DCCE}"/>
    <cellStyle name="Įprastas 3 3 5 2 4 2" xfId="562" xr:uid="{93E5828E-9A6A-455B-B64C-096D7156706C}"/>
    <cellStyle name="Įprastas 3 3 5 2 4 2 2" xfId="1114" xr:uid="{94B07C0B-FC69-49E2-BEDE-A4E09FDE586D}"/>
    <cellStyle name="Įprastas 3 3 5 2 4 2 2 2" xfId="2394" xr:uid="{529ECDFE-8E38-45D6-8949-F994D20B2237}"/>
    <cellStyle name="Įprastas 3 3 5 2 4 2 2 2 2" xfId="4955" xr:uid="{14F9591F-BE74-4BDE-85E1-9FDA3D6443EF}"/>
    <cellStyle name="Įprastas 3 3 5 2 4 2 2 3" xfId="3675" xr:uid="{D735AB87-17A9-47F8-B5DD-4F12F1A33FC2}"/>
    <cellStyle name="Įprastas 3 3 5 2 4 2 3" xfId="1843" xr:uid="{348763F5-5EB0-4FF5-8486-BB48C0A67DBA}"/>
    <cellStyle name="Įprastas 3 3 5 2 4 2 3 2" xfId="4404" xr:uid="{FC3F07F0-A968-4927-AAE6-67A7615E50EE}"/>
    <cellStyle name="Įprastas 3 3 5 2 4 2 4" xfId="3124" xr:uid="{4127B9E6-C268-43FF-B13E-4B320E0A8853}"/>
    <cellStyle name="Įprastas 3 3 5 2 4 3" xfId="1113" xr:uid="{D2B21D44-5C63-4471-B2B2-E601612C498E}"/>
    <cellStyle name="Įprastas 3 3 5 2 4 3 2" xfId="2393" xr:uid="{39F31A62-1FE4-4D33-8017-A33E7D664DBA}"/>
    <cellStyle name="Įprastas 3 3 5 2 4 3 2 2" xfId="4954" xr:uid="{63496F49-CA8D-4F5C-8558-7F242033569C}"/>
    <cellStyle name="Įprastas 3 3 5 2 4 3 3" xfId="3674" xr:uid="{89F98528-D36D-4362-9420-3B42192256AA}"/>
    <cellStyle name="Įprastas 3 3 5 2 4 4" xfId="1593" xr:uid="{25F66162-21F6-45EE-88B0-D6432EFF6A08}"/>
    <cellStyle name="Įprastas 3 3 5 2 4 4 2" xfId="4154" xr:uid="{0BC8E59C-E160-4CE6-9745-515C21700606}"/>
    <cellStyle name="Įprastas 3 3 5 2 4 5" xfId="2874" xr:uid="{6DF066C8-FC58-499B-B207-5697DD0D2EDC}"/>
    <cellStyle name="Įprastas 3 3 5 2 5" xfId="559" xr:uid="{A5208E4A-515C-4125-84B2-51DE3BA38836}"/>
    <cellStyle name="Įprastas 3 3 5 2 5 2" xfId="1115" xr:uid="{341E78B3-EEB8-49E2-BDA3-450D71B7F647}"/>
    <cellStyle name="Įprastas 3 3 5 2 5 2 2" xfId="2395" xr:uid="{AAB1470D-4BFD-45DD-8882-FE8C814824BC}"/>
    <cellStyle name="Įprastas 3 3 5 2 5 2 2 2" xfId="4956" xr:uid="{E956F86A-C311-41DA-9E94-F5129E5046D6}"/>
    <cellStyle name="Įprastas 3 3 5 2 5 2 3" xfId="3676" xr:uid="{608304DD-E79E-4CB3-A457-FCD3F6D494E2}"/>
    <cellStyle name="Įprastas 3 3 5 2 5 3" xfId="1840" xr:uid="{F59EE01A-7870-4972-9342-028235AA8FEE}"/>
    <cellStyle name="Įprastas 3 3 5 2 5 3 2" xfId="4401" xr:uid="{E0DED957-7583-48FE-B6C3-1DE51044C42C}"/>
    <cellStyle name="Įprastas 3 3 5 2 5 4" xfId="3121" xr:uid="{3AD85A63-C70B-4966-A259-C779A3A84C1F}"/>
    <cellStyle name="Įprastas 3 3 5 2 6" xfId="1108" xr:uid="{BC22E617-090B-4DED-AF33-E4B752C620D0}"/>
    <cellStyle name="Įprastas 3 3 5 2 6 2" xfId="2388" xr:uid="{02D67CA3-F6B0-4AEA-8E1F-BBCCA517DA73}"/>
    <cellStyle name="Įprastas 3 3 5 2 6 2 2" xfId="4949" xr:uid="{B1BC30CC-27AF-4FE5-8975-FF1B9299AACF}"/>
    <cellStyle name="Įprastas 3 3 5 2 6 3" xfId="3669" xr:uid="{C806FA7F-24FF-48CD-8FCD-B9CA907DA412}"/>
    <cellStyle name="Įprastas 3 3 5 2 7" xfId="1353" xr:uid="{DE83D800-55D0-4E31-BA6D-10475315E70A}"/>
    <cellStyle name="Įprastas 3 3 5 2 7 2" xfId="3914" xr:uid="{45A23609-6613-44D9-9A33-256D08525183}"/>
    <cellStyle name="Įprastas 3 3 5 2 8" xfId="2634" xr:uid="{ED887C2A-8B9A-4EC4-A5C0-8ED476A9AEBA}"/>
    <cellStyle name="Įprastas 3 3 5 3" xfId="112" xr:uid="{27C4ED4B-088D-4AB9-944C-B9B6624D81F2}"/>
    <cellStyle name="Įprastas 3 3 5 3 2" xfId="563" xr:uid="{6313320C-8FF4-428E-87CC-6011FA40474E}"/>
    <cellStyle name="Įprastas 3 3 5 3 2 2" xfId="1117" xr:uid="{F3584EFA-B9DF-44DB-926A-724251429B75}"/>
    <cellStyle name="Įprastas 3 3 5 3 2 2 2" xfId="2397" xr:uid="{04C527CF-9BFA-46BA-A6E6-877BCE8F2640}"/>
    <cellStyle name="Įprastas 3 3 5 3 2 2 2 2" xfId="4958" xr:uid="{21E6D6AB-F828-471A-A224-3C71DDA99A8C}"/>
    <cellStyle name="Įprastas 3 3 5 3 2 2 3" xfId="3678" xr:uid="{210D633E-3C8D-4B07-979D-9D9017A00E78}"/>
    <cellStyle name="Įprastas 3 3 5 3 2 3" xfId="1844" xr:uid="{414E3781-F293-4508-B755-AA3BEC992739}"/>
    <cellStyle name="Įprastas 3 3 5 3 2 3 2" xfId="4405" xr:uid="{314505BB-6AA4-454F-AD59-7A1DFDD3B5E7}"/>
    <cellStyle name="Įprastas 3 3 5 3 2 4" xfId="3125" xr:uid="{F463117A-2ABA-41F8-B4A1-8E85FD5EC671}"/>
    <cellStyle name="Įprastas 3 3 5 3 3" xfId="1116" xr:uid="{8F676EAD-BB89-4C2E-B23C-9004B64A7AB5}"/>
    <cellStyle name="Įprastas 3 3 5 3 3 2" xfId="2396" xr:uid="{1012BFB6-FFBD-4C58-8AFA-A931E6398AA9}"/>
    <cellStyle name="Įprastas 3 3 5 3 3 2 2" xfId="4957" xr:uid="{FE986B18-C55B-4E0F-9FE8-195F69CD1277}"/>
    <cellStyle name="Įprastas 3 3 5 3 3 3" xfId="3677" xr:uid="{739A7B2B-981C-43AA-9E59-9F564FE7A3AF}"/>
    <cellStyle name="Įprastas 3 3 5 3 4" xfId="1393" xr:uid="{6C333070-F5D6-4CA6-A2D8-FB061212BC3F}"/>
    <cellStyle name="Įprastas 3 3 5 3 4 2" xfId="3954" xr:uid="{3962E921-E1AF-4638-9468-CCC87ACB73C9}"/>
    <cellStyle name="Įprastas 3 3 5 3 5" xfId="2674" xr:uid="{6362F555-81E0-4708-8725-7B0FFC9D956D}"/>
    <cellStyle name="Įprastas 3 3 5 4" xfId="192" xr:uid="{D20AC1A9-2FCA-45EA-8A56-A8252CF50B75}"/>
    <cellStyle name="Įprastas 3 3 5 4 2" xfId="564" xr:uid="{50F1637C-8410-410D-90C5-EBAC98953E89}"/>
    <cellStyle name="Įprastas 3 3 5 4 2 2" xfId="1119" xr:uid="{FD3C7F4C-3651-4626-9EC5-1A8EEE09AA91}"/>
    <cellStyle name="Įprastas 3 3 5 4 2 2 2" xfId="2399" xr:uid="{D23DAE2C-E8B5-4266-9CFA-216F19C0983F}"/>
    <cellStyle name="Įprastas 3 3 5 4 2 2 2 2" xfId="4960" xr:uid="{9B7530D1-D7DA-46E6-91A1-962134417280}"/>
    <cellStyle name="Įprastas 3 3 5 4 2 2 3" xfId="3680" xr:uid="{D003E863-282B-4394-AAB4-95115AF88C04}"/>
    <cellStyle name="Įprastas 3 3 5 4 2 3" xfId="1845" xr:uid="{BBC9EB62-0BB8-4613-AAF4-620267B75740}"/>
    <cellStyle name="Įprastas 3 3 5 4 2 3 2" xfId="4406" xr:uid="{56C84192-EB2B-4FD5-9280-A092C7AADF46}"/>
    <cellStyle name="Įprastas 3 3 5 4 2 4" xfId="3126" xr:uid="{3A67EB94-F6D2-4877-BA9F-073898DB32A0}"/>
    <cellStyle name="Įprastas 3 3 5 4 3" xfId="1118" xr:uid="{F6E158AF-5395-4FAB-B998-C445210ADC50}"/>
    <cellStyle name="Įprastas 3 3 5 4 3 2" xfId="2398" xr:uid="{3795B175-EFAB-47CF-B026-326106FA2381}"/>
    <cellStyle name="Įprastas 3 3 5 4 3 2 2" xfId="4959" xr:uid="{28D5087E-B53A-40B7-B6B9-A7149531654B}"/>
    <cellStyle name="Įprastas 3 3 5 4 3 3" xfId="3679" xr:uid="{85E7BA58-3E98-4A9C-835C-863CC41A45B1}"/>
    <cellStyle name="Įprastas 3 3 5 4 4" xfId="1473" xr:uid="{7881AD41-7046-4B80-A8F0-67F151FEA695}"/>
    <cellStyle name="Įprastas 3 3 5 4 4 2" xfId="4034" xr:uid="{3DE0AA86-CCB0-4E9A-9A27-DB5DE4B98792}"/>
    <cellStyle name="Įprastas 3 3 5 4 5" xfId="2754" xr:uid="{7989D334-D215-40A7-9F44-49A5626FD81E}"/>
    <cellStyle name="Įprastas 3 3 5 5" xfId="272" xr:uid="{830C2C21-A8F6-4BD5-8FD1-FF38CE4AC142}"/>
    <cellStyle name="Įprastas 3 3 5 5 2" xfId="565" xr:uid="{74C26FDD-6DAF-4091-B444-C611B9FC17BF}"/>
    <cellStyle name="Įprastas 3 3 5 5 2 2" xfId="1121" xr:uid="{3C4D1199-CC1F-4D15-BE53-EBFEC53C821A}"/>
    <cellStyle name="Įprastas 3 3 5 5 2 2 2" xfId="2401" xr:uid="{7123F800-533D-4D9E-AB6F-A30B9A42BD76}"/>
    <cellStyle name="Įprastas 3 3 5 5 2 2 2 2" xfId="4962" xr:uid="{D4846DEF-04D0-4C18-891A-49D14AF43003}"/>
    <cellStyle name="Įprastas 3 3 5 5 2 2 3" xfId="3682" xr:uid="{D8B7C5FD-2E38-4CA4-8C5F-33AC923AF75C}"/>
    <cellStyle name="Įprastas 3 3 5 5 2 3" xfId="1846" xr:uid="{89CD2B1D-C968-43AA-B94C-C8891160FB74}"/>
    <cellStyle name="Įprastas 3 3 5 5 2 3 2" xfId="4407" xr:uid="{040F2633-00E8-4C6C-AF3E-B569F3D64A80}"/>
    <cellStyle name="Įprastas 3 3 5 5 2 4" xfId="3127" xr:uid="{05C694C5-EFF1-40AA-8FDB-36A95A5D930D}"/>
    <cellStyle name="Įprastas 3 3 5 5 3" xfId="1120" xr:uid="{D19E7829-59D9-4081-85B8-822801A972DB}"/>
    <cellStyle name="Įprastas 3 3 5 5 3 2" xfId="2400" xr:uid="{1A72ADBC-7CAA-4AFA-9F69-F1EB1036B121}"/>
    <cellStyle name="Įprastas 3 3 5 5 3 2 2" xfId="4961" xr:uid="{A1738E2C-1C81-421A-A7AF-24EBB136D24B}"/>
    <cellStyle name="Įprastas 3 3 5 5 3 3" xfId="3681" xr:uid="{89F280AE-7352-4AC3-B0CE-ADDD7E159FF3}"/>
    <cellStyle name="Įprastas 3 3 5 5 4" xfId="1553" xr:uid="{4988E5AB-99B3-4C65-9F3A-BC5347CB683A}"/>
    <cellStyle name="Įprastas 3 3 5 5 4 2" xfId="4114" xr:uid="{0A96352D-486C-4914-805E-64280F23407F}"/>
    <cellStyle name="Įprastas 3 3 5 5 5" xfId="2834" xr:uid="{18F55621-23FC-47C5-812B-07D97E1D7A7E}"/>
    <cellStyle name="Įprastas 3 3 5 6" xfId="558" xr:uid="{D452CCA0-EACB-4461-A7D5-2A666F635B00}"/>
    <cellStyle name="Įprastas 3 3 5 6 2" xfId="1122" xr:uid="{82A4A993-6910-44C3-916D-CBB01384222B}"/>
    <cellStyle name="Įprastas 3 3 5 6 2 2" xfId="2402" xr:uid="{28CFFD72-489D-4A54-9707-190B5D4AA346}"/>
    <cellStyle name="Įprastas 3 3 5 6 2 2 2" xfId="4963" xr:uid="{0CD72354-E052-4AAB-AE2C-F1C65D989E10}"/>
    <cellStyle name="Įprastas 3 3 5 6 2 3" xfId="3683" xr:uid="{5B8628C8-F4E1-4789-9459-99DF78DAE6FD}"/>
    <cellStyle name="Įprastas 3 3 5 6 3" xfId="1839" xr:uid="{2236DF51-BB39-4721-AF21-4676AB7E4A23}"/>
    <cellStyle name="Įprastas 3 3 5 6 3 2" xfId="4400" xr:uid="{FB0D2DD7-EDE1-458F-A168-4D26A96AA9B2}"/>
    <cellStyle name="Įprastas 3 3 5 6 4" xfId="3120" xr:uid="{A079A4AC-248E-484B-8E76-32E63D56A3ED}"/>
    <cellStyle name="Įprastas 3 3 5 7" xfId="1107" xr:uid="{E0574B9A-2BF5-428B-B284-FC309C54E731}"/>
    <cellStyle name="Įprastas 3 3 5 7 2" xfId="2387" xr:uid="{144E0AAC-74A1-4DB7-9FB8-3C2A277A74B9}"/>
    <cellStyle name="Įprastas 3 3 5 7 2 2" xfId="4948" xr:uid="{585CA9D3-F2D7-4BBD-80F9-AA6AA03452A4}"/>
    <cellStyle name="Įprastas 3 3 5 7 3" xfId="3668" xr:uid="{6ED44C0B-2E1D-4A61-A40C-9DEF64B66D5A}"/>
    <cellStyle name="Įprastas 3 3 5 8" xfId="1313" xr:uid="{2D2DF10C-F267-4EAE-A9F8-4E7DE0267506}"/>
    <cellStyle name="Įprastas 3 3 5 8 2" xfId="3874" xr:uid="{4969EE33-6E80-449E-8522-B628138B0483}"/>
    <cellStyle name="Įprastas 3 3 5 9" xfId="2594" xr:uid="{A0197629-AB42-4482-9D2F-01F934E31924}"/>
    <cellStyle name="Įprastas 3 3 6" xfId="52" xr:uid="{C501AB01-0DA7-46E5-B989-7472338C6465}"/>
    <cellStyle name="Įprastas 3 3 6 2" xfId="132" xr:uid="{F794AAD0-3753-4646-BBE6-B56AF582ECD2}"/>
    <cellStyle name="Įprastas 3 3 6 2 2" xfId="567" xr:uid="{0A9E4234-FAF3-4BC0-BF36-BD34F088BE5D}"/>
    <cellStyle name="Įprastas 3 3 6 2 2 2" xfId="1125" xr:uid="{A3297F5B-0E02-4966-8A9E-4AB44E2ABB2F}"/>
    <cellStyle name="Įprastas 3 3 6 2 2 2 2" xfId="2405" xr:uid="{ED1E19A7-4425-4E49-B881-96E1B6F6BF2E}"/>
    <cellStyle name="Įprastas 3 3 6 2 2 2 2 2" xfId="4966" xr:uid="{FE2C2C1D-99F4-460E-9A6B-88C70DA3793F}"/>
    <cellStyle name="Įprastas 3 3 6 2 2 2 3" xfId="3686" xr:uid="{4605EF12-E5A8-46A2-9F1F-1A1A19103F7A}"/>
    <cellStyle name="Įprastas 3 3 6 2 2 3" xfId="1848" xr:uid="{5897D190-0D25-4B07-9873-B298FF4DAE04}"/>
    <cellStyle name="Įprastas 3 3 6 2 2 3 2" xfId="4409" xr:uid="{89253D51-26AD-41DB-A215-FA102732C014}"/>
    <cellStyle name="Įprastas 3 3 6 2 2 4" xfId="3129" xr:uid="{006BBB3E-193E-491B-A289-01D0831208A0}"/>
    <cellStyle name="Įprastas 3 3 6 2 3" xfId="1124" xr:uid="{0F33AF3E-8B90-4E4B-B509-A1D1845EC874}"/>
    <cellStyle name="Įprastas 3 3 6 2 3 2" xfId="2404" xr:uid="{30B310A7-1CF3-4D5C-92B7-B4F9AFFD3145}"/>
    <cellStyle name="Įprastas 3 3 6 2 3 2 2" xfId="4965" xr:uid="{BE375000-0692-449A-8D89-62856C2E5CB1}"/>
    <cellStyle name="Įprastas 3 3 6 2 3 3" xfId="3685" xr:uid="{541B1DB6-E246-4988-AA72-715CB3FAA79A}"/>
    <cellStyle name="Įprastas 3 3 6 2 4" xfId="1413" xr:uid="{F1173A05-B052-44F0-91E6-69B41D9B38FD}"/>
    <cellStyle name="Įprastas 3 3 6 2 4 2" xfId="3974" xr:uid="{55EAAA2D-AE1F-4969-8DAA-95C83A9DDAA1}"/>
    <cellStyle name="Įprastas 3 3 6 2 5" xfId="2694" xr:uid="{2C4D95E7-348F-4AF9-8FAC-79AE9D080487}"/>
    <cellStyle name="Įprastas 3 3 6 3" xfId="212" xr:uid="{BACA8DCE-E192-4FB2-BC1A-21B3469D3897}"/>
    <cellStyle name="Įprastas 3 3 6 3 2" xfId="568" xr:uid="{A5500AA7-3F54-4B4A-8BE1-7E3B6EC531FB}"/>
    <cellStyle name="Įprastas 3 3 6 3 2 2" xfId="1127" xr:uid="{E0FBF928-02F5-43AF-A06F-3FBB6BE99185}"/>
    <cellStyle name="Įprastas 3 3 6 3 2 2 2" xfId="2407" xr:uid="{134A7A76-ECC7-4702-8D33-0DD4CC3C15FE}"/>
    <cellStyle name="Įprastas 3 3 6 3 2 2 2 2" xfId="4968" xr:uid="{ED987E74-9D07-423B-966B-E454C1473083}"/>
    <cellStyle name="Įprastas 3 3 6 3 2 2 3" xfId="3688" xr:uid="{60F6BEE0-32E6-4B5F-892F-2B5DD1A6F758}"/>
    <cellStyle name="Įprastas 3 3 6 3 2 3" xfId="1849" xr:uid="{7EA11320-7248-4046-8B2D-C2241D08B6E7}"/>
    <cellStyle name="Įprastas 3 3 6 3 2 3 2" xfId="4410" xr:uid="{D897C416-63EA-4395-89A6-57F8DBE887F5}"/>
    <cellStyle name="Įprastas 3 3 6 3 2 4" xfId="3130" xr:uid="{29BC04A3-1BBF-43C9-95CB-B8920D21A87C}"/>
    <cellStyle name="Įprastas 3 3 6 3 3" xfId="1126" xr:uid="{0A2EEBBF-D112-4E0D-BB17-3EC5AB533568}"/>
    <cellStyle name="Įprastas 3 3 6 3 3 2" xfId="2406" xr:uid="{5BB377EE-C3A5-4366-B80F-3E3464CD08E2}"/>
    <cellStyle name="Įprastas 3 3 6 3 3 2 2" xfId="4967" xr:uid="{B07AD996-C9EA-44A0-88E4-099328950676}"/>
    <cellStyle name="Įprastas 3 3 6 3 3 3" xfId="3687" xr:uid="{02563AF6-1F8E-484A-BA6A-76C4FB799921}"/>
    <cellStyle name="Įprastas 3 3 6 3 4" xfId="1493" xr:uid="{B25919F0-E7EB-4C46-B913-517DEA8E2393}"/>
    <cellStyle name="Įprastas 3 3 6 3 4 2" xfId="4054" xr:uid="{EC799BFC-702B-4631-9A02-95B479B44716}"/>
    <cellStyle name="Įprastas 3 3 6 3 5" xfId="2774" xr:uid="{B07A29CB-3C5C-4D36-8AE2-A3D26AC4CBE5}"/>
    <cellStyle name="Įprastas 3 3 6 4" xfId="292" xr:uid="{2E997A68-66A7-4E15-88E2-6770E634EE8A}"/>
    <cellStyle name="Įprastas 3 3 6 4 2" xfId="569" xr:uid="{3A5C1D5E-DB48-48C6-AB3A-0A85E9649CB4}"/>
    <cellStyle name="Įprastas 3 3 6 4 2 2" xfId="1129" xr:uid="{A2332943-5944-4599-BC81-B00BA3F37915}"/>
    <cellStyle name="Įprastas 3 3 6 4 2 2 2" xfId="2409" xr:uid="{457A4F63-89E6-44C2-B8A9-7FDD405B164E}"/>
    <cellStyle name="Įprastas 3 3 6 4 2 2 2 2" xfId="4970" xr:uid="{DC15DA8A-DE96-435C-ABAC-6EF099059A47}"/>
    <cellStyle name="Įprastas 3 3 6 4 2 2 3" xfId="3690" xr:uid="{10CE0B87-D0A1-4D23-B1F7-DC51052BDAF5}"/>
    <cellStyle name="Įprastas 3 3 6 4 2 3" xfId="1850" xr:uid="{7EC26290-F431-406F-B49C-EF4CC7E48846}"/>
    <cellStyle name="Įprastas 3 3 6 4 2 3 2" xfId="4411" xr:uid="{0791285B-9D41-49D8-A9F7-BE4BBE27D560}"/>
    <cellStyle name="Įprastas 3 3 6 4 2 4" xfId="3131" xr:uid="{C60AFF71-3954-4D36-964D-8F3282CBB293}"/>
    <cellStyle name="Įprastas 3 3 6 4 3" xfId="1128" xr:uid="{84816846-F45E-4852-9305-70B28C66D14F}"/>
    <cellStyle name="Įprastas 3 3 6 4 3 2" xfId="2408" xr:uid="{3DB30DCB-8D78-4AFD-864C-F5F9776AF6CE}"/>
    <cellStyle name="Įprastas 3 3 6 4 3 2 2" xfId="4969" xr:uid="{84CA00FC-1EDC-4546-9450-25A1B85F1FBF}"/>
    <cellStyle name="Įprastas 3 3 6 4 3 3" xfId="3689" xr:uid="{6AE72444-1D68-40EA-A4D3-199B51DAB578}"/>
    <cellStyle name="Įprastas 3 3 6 4 4" xfId="1573" xr:uid="{416241EE-AB99-433F-B63A-2CA3F5A7772A}"/>
    <cellStyle name="Įprastas 3 3 6 4 4 2" xfId="4134" xr:uid="{5DDDC53B-6B25-4880-A331-784C4DA6BECD}"/>
    <cellStyle name="Įprastas 3 3 6 4 5" xfId="2854" xr:uid="{34D0D211-C0D4-46AF-9D8B-8B9127F18AAF}"/>
    <cellStyle name="Įprastas 3 3 6 5" xfId="566" xr:uid="{F529670B-CE5A-45FE-A842-689EC8EE1226}"/>
    <cellStyle name="Įprastas 3 3 6 5 2" xfId="1130" xr:uid="{151C63C2-FB85-4A18-9D37-D5A42FF8A101}"/>
    <cellStyle name="Įprastas 3 3 6 5 2 2" xfId="2410" xr:uid="{47E71C70-1EF7-4284-B675-AE08F2D36E49}"/>
    <cellStyle name="Įprastas 3 3 6 5 2 2 2" xfId="4971" xr:uid="{460CFE0C-FFE5-48BB-A82F-372A6A9A59EF}"/>
    <cellStyle name="Įprastas 3 3 6 5 2 3" xfId="3691" xr:uid="{3BC5F67E-A70F-4985-AFD6-93CFA6521013}"/>
    <cellStyle name="Įprastas 3 3 6 5 3" xfId="1847" xr:uid="{4629F4D2-5FF4-4F83-B011-5D58779AF6F7}"/>
    <cellStyle name="Įprastas 3 3 6 5 3 2" xfId="4408" xr:uid="{AE133923-0C0B-4878-94B3-4A5300328F3B}"/>
    <cellStyle name="Įprastas 3 3 6 5 4" xfId="3128" xr:uid="{3FAAE82B-0765-4BCF-BEE9-88A7B93E9B4F}"/>
    <cellStyle name="Įprastas 3 3 6 6" xfId="1123" xr:uid="{7593EFAA-9F02-4F19-8E5E-5BF89611AE7F}"/>
    <cellStyle name="Įprastas 3 3 6 6 2" xfId="2403" xr:uid="{5FA05BD4-2C27-4775-8FE7-EE85B0798527}"/>
    <cellStyle name="Įprastas 3 3 6 6 2 2" xfId="4964" xr:uid="{823054CF-82C1-4128-A9ED-1690FD83C50F}"/>
    <cellStyle name="Įprastas 3 3 6 6 3" xfId="3684" xr:uid="{25FAE8C5-92AE-424D-AD35-D1729D6AEA59}"/>
    <cellStyle name="Įprastas 3 3 6 7" xfId="1333" xr:uid="{7A9FAB41-2C53-4D2E-ADC3-F2483365E437}"/>
    <cellStyle name="Įprastas 3 3 6 7 2" xfId="3894" xr:uid="{7D122A1D-AA8B-41AC-A270-BCDDB3E9DE2B}"/>
    <cellStyle name="Įprastas 3 3 6 8" xfId="2614" xr:uid="{18914AD1-54A1-4318-AC68-FB1739054FED}"/>
    <cellStyle name="Įprastas 3 3 7" xfId="92" xr:uid="{ABB3AE03-0030-4D76-A39E-B08FACD57EDA}"/>
    <cellStyle name="Įprastas 3 3 7 2" xfId="570" xr:uid="{B36F1C49-59CC-4949-8C92-06A0007CCCF3}"/>
    <cellStyle name="Įprastas 3 3 7 2 2" xfId="1132" xr:uid="{3AF7D0C5-7425-4C73-8443-94E5AFBC5BB5}"/>
    <cellStyle name="Įprastas 3 3 7 2 2 2" xfId="2412" xr:uid="{2DE986C0-1D2A-40C1-8629-E37A7401ACDD}"/>
    <cellStyle name="Įprastas 3 3 7 2 2 2 2" xfId="4973" xr:uid="{E2AB8629-ACE8-468C-8149-78F0E73FF206}"/>
    <cellStyle name="Įprastas 3 3 7 2 2 3" xfId="3693" xr:uid="{BE10A963-B020-472D-9500-1F109542F48D}"/>
    <cellStyle name="Įprastas 3 3 7 2 3" xfId="1851" xr:uid="{53EB11EA-143C-400A-802E-015BEEB96894}"/>
    <cellStyle name="Įprastas 3 3 7 2 3 2" xfId="4412" xr:uid="{EDCBC824-E081-46C4-BC39-26587FD2EEA9}"/>
    <cellStyle name="Įprastas 3 3 7 2 4" xfId="3132" xr:uid="{CF794655-85C9-45F9-8E98-FD9C44F1E38F}"/>
    <cellStyle name="Įprastas 3 3 7 3" xfId="1131" xr:uid="{95B92672-C071-4AD2-B4DF-FE59C23CC3A1}"/>
    <cellStyle name="Įprastas 3 3 7 3 2" xfId="2411" xr:uid="{DC39F05B-307B-49EB-8183-7D68E46392F8}"/>
    <cellStyle name="Įprastas 3 3 7 3 2 2" xfId="4972" xr:uid="{D79D0FB8-7144-4D33-B345-05D658D3BFA8}"/>
    <cellStyle name="Įprastas 3 3 7 3 3" xfId="3692" xr:uid="{E2CFCE1A-30F4-4593-A03F-4553142E77C6}"/>
    <cellStyle name="Įprastas 3 3 7 4" xfId="1373" xr:uid="{E1A959A4-1905-4255-A9D9-A87851D199A5}"/>
    <cellStyle name="Įprastas 3 3 7 4 2" xfId="3934" xr:uid="{A732DBFA-4C95-4384-AB5A-7AFB828F1B25}"/>
    <cellStyle name="Įprastas 3 3 7 5" xfId="2654" xr:uid="{B1A9D334-59D6-4F44-91B2-BCC9BCA03065}"/>
    <cellStyle name="Įprastas 3 3 8" xfId="172" xr:uid="{3C05C610-87A5-4F03-80B2-6D55C7D7567B}"/>
    <cellStyle name="Įprastas 3 3 8 2" xfId="571" xr:uid="{9B9BE1E9-2C7A-4D4A-93EE-2FB6D09704EA}"/>
    <cellStyle name="Įprastas 3 3 8 2 2" xfId="1134" xr:uid="{B60B0E8B-7465-4863-A3F7-E397A7E30B57}"/>
    <cellStyle name="Įprastas 3 3 8 2 2 2" xfId="2414" xr:uid="{A4FC1F42-D20E-4641-86F7-09074F93421D}"/>
    <cellStyle name="Įprastas 3 3 8 2 2 2 2" xfId="4975" xr:uid="{66085E61-8F31-4AF5-B9E2-FB6887A60970}"/>
    <cellStyle name="Įprastas 3 3 8 2 2 3" xfId="3695" xr:uid="{CD5B0256-060A-40CF-9896-BA4C98418EB0}"/>
    <cellStyle name="Įprastas 3 3 8 2 3" xfId="1852" xr:uid="{1F18FA0D-5593-4C7E-B905-3F3077DC20BF}"/>
    <cellStyle name="Įprastas 3 3 8 2 3 2" xfId="4413" xr:uid="{EF367038-0C50-42FA-B629-AFBD9ACFB273}"/>
    <cellStyle name="Įprastas 3 3 8 2 4" xfId="3133" xr:uid="{8185367E-9E40-4919-86F8-1D830B5A4456}"/>
    <cellStyle name="Įprastas 3 3 8 3" xfId="1133" xr:uid="{2BB306A6-C9CC-499D-BEEF-558A060BEC53}"/>
    <cellStyle name="Įprastas 3 3 8 3 2" xfId="2413" xr:uid="{4948E452-2DFC-43D2-B8AF-9930A7F26B14}"/>
    <cellStyle name="Įprastas 3 3 8 3 2 2" xfId="4974" xr:uid="{4B19F489-44EE-4C25-931E-C1274F0EB957}"/>
    <cellStyle name="Įprastas 3 3 8 3 3" xfId="3694" xr:uid="{2FE42996-F1C0-4190-8984-B61BFEC0DED5}"/>
    <cellStyle name="Įprastas 3 3 8 4" xfId="1453" xr:uid="{639FBD8D-C5C8-45B3-8459-2951011EA93A}"/>
    <cellStyle name="Įprastas 3 3 8 4 2" xfId="4014" xr:uid="{D8B8E822-CDF3-4A17-AC03-C4ABFA59896D}"/>
    <cellStyle name="Įprastas 3 3 8 5" xfId="2734" xr:uid="{34095CE9-BD9C-4D60-9A55-F0285523CC8D}"/>
    <cellStyle name="Įprastas 3 3 9" xfId="252" xr:uid="{9C760776-9C89-4531-999E-5ABA47F829E0}"/>
    <cellStyle name="Įprastas 3 3 9 2" xfId="572" xr:uid="{E971F460-B233-4263-925B-6EAD81E3576A}"/>
    <cellStyle name="Įprastas 3 3 9 2 2" xfId="1136" xr:uid="{8C6EA39B-1CAB-4C56-92AA-1C77E54B7F11}"/>
    <cellStyle name="Įprastas 3 3 9 2 2 2" xfId="2416" xr:uid="{CBDA33FC-716A-4400-856F-8E9074ABFD02}"/>
    <cellStyle name="Įprastas 3 3 9 2 2 2 2" xfId="4977" xr:uid="{220F7844-BA90-4461-84DF-60B53E95171F}"/>
    <cellStyle name="Įprastas 3 3 9 2 2 3" xfId="3697" xr:uid="{B3834DCA-FD83-43F7-A1D6-812765407EA7}"/>
    <cellStyle name="Įprastas 3 3 9 2 3" xfId="1853" xr:uid="{24D04008-80D9-4B1C-A6B2-376CC0CA7F9B}"/>
    <cellStyle name="Įprastas 3 3 9 2 3 2" xfId="4414" xr:uid="{DA68367F-5AD8-4EFA-AA42-0EB4B1F663A2}"/>
    <cellStyle name="Įprastas 3 3 9 2 4" xfId="3134" xr:uid="{DE5CCC37-5492-48FE-810B-B6718BAE2E43}"/>
    <cellStyle name="Įprastas 3 3 9 3" xfId="1135" xr:uid="{DF518543-804C-47D9-9A0E-5D567F71E13D}"/>
    <cellStyle name="Įprastas 3 3 9 3 2" xfId="2415" xr:uid="{5F998634-9F13-4005-9694-3D3BC0ED6C59}"/>
    <cellStyle name="Įprastas 3 3 9 3 2 2" xfId="4976" xr:uid="{85732828-2F4E-4014-8AC6-2B9CCD91AED4}"/>
    <cellStyle name="Įprastas 3 3 9 3 3" xfId="3696" xr:uid="{2945047E-29EE-4BDB-BB53-C06B27A379C5}"/>
    <cellStyle name="Įprastas 3 3 9 4" xfId="1533" xr:uid="{70DA6F02-F4DD-4FBF-A716-276E5A767855}"/>
    <cellStyle name="Įprastas 3 3 9 4 2" xfId="4094" xr:uid="{F99098A5-65D4-4968-B02B-FF378707BE71}"/>
    <cellStyle name="Įprastas 3 3 9 5" xfId="2814" xr:uid="{0FDC8524-E3E7-459A-8A7F-38BCDCDC653E}"/>
    <cellStyle name="Įprastas 3 4" xfId="13" xr:uid="{00000000-0005-0000-0000-000018000000}"/>
    <cellStyle name="Įprastas 3 4 10" xfId="1295" xr:uid="{799BAB7C-3307-483C-97E7-401CE9E8BE70}"/>
    <cellStyle name="Įprastas 3 4 10 2" xfId="3856" xr:uid="{5717776B-ECA0-4143-A0DD-8BEA852113FF}"/>
    <cellStyle name="Įprastas 3 4 11" xfId="2576" xr:uid="{5A10DA89-0B91-453F-AD44-EDD01E64355B}"/>
    <cellStyle name="Įprastas 3 4 2" xfId="22" xr:uid="{00000000-0005-0000-0000-000019000000}"/>
    <cellStyle name="Įprastas 3 4 2 10" xfId="2584" xr:uid="{BDB93478-A401-4021-B05D-CF0FFA78A9B1}"/>
    <cellStyle name="Įprastas 3 4 2 2" xfId="42" xr:uid="{56426E05-37B0-4CA7-96FD-067CA7E62BB0}"/>
    <cellStyle name="Įprastas 3 4 2 2 2" xfId="82" xr:uid="{AA562B45-E9CA-4E3D-855A-92DCF80B94AA}"/>
    <cellStyle name="Įprastas 3 4 2 2 2 2" xfId="162" xr:uid="{3F9286AC-CC76-443F-8229-B90C083C0CF2}"/>
    <cellStyle name="Įprastas 3 4 2 2 2 2 2" xfId="577" xr:uid="{A526F9A7-5C5C-4FE2-B93C-C617CD6A8642}"/>
    <cellStyle name="Įprastas 3 4 2 2 2 2 2 2" xfId="1142" xr:uid="{76C4720F-E964-4908-88F6-F016B8242268}"/>
    <cellStyle name="Įprastas 3 4 2 2 2 2 2 2 2" xfId="2422" xr:uid="{01466AA6-5248-4678-A044-9AD1A9F756D5}"/>
    <cellStyle name="Įprastas 3 4 2 2 2 2 2 2 2 2" xfId="4983" xr:uid="{845C4A15-6162-466A-A8B0-6BA27058BAD6}"/>
    <cellStyle name="Įprastas 3 4 2 2 2 2 2 2 3" xfId="3703" xr:uid="{1335A5DA-E058-43C9-9288-35594F6835BA}"/>
    <cellStyle name="Įprastas 3 4 2 2 2 2 2 3" xfId="1858" xr:uid="{57B8D4D7-7B52-4B93-B745-3D2F611B2AFF}"/>
    <cellStyle name="Įprastas 3 4 2 2 2 2 2 3 2" xfId="4419" xr:uid="{3570EECC-D92E-4D57-9330-9B69719D4B29}"/>
    <cellStyle name="Įprastas 3 4 2 2 2 2 2 4" xfId="3139" xr:uid="{A05CF5E4-33AD-43BC-A45B-5E1D85942CB8}"/>
    <cellStyle name="Įprastas 3 4 2 2 2 2 3" xfId="1141" xr:uid="{F998E487-D2E7-4A86-BA6C-ECCB9DFE6AA0}"/>
    <cellStyle name="Įprastas 3 4 2 2 2 2 3 2" xfId="2421" xr:uid="{951F1634-7860-42DA-856E-21089E11213F}"/>
    <cellStyle name="Įprastas 3 4 2 2 2 2 3 2 2" xfId="4982" xr:uid="{4A74C78E-47B3-4BB1-A994-9428A95C385A}"/>
    <cellStyle name="Įprastas 3 4 2 2 2 2 3 3" xfId="3702" xr:uid="{4C4728CB-9AB4-47B2-9126-E425071627F8}"/>
    <cellStyle name="Įprastas 3 4 2 2 2 2 4" xfId="1443" xr:uid="{A72F9EA2-35CC-40AF-9D2A-12DC9C6CC0AA}"/>
    <cellStyle name="Įprastas 3 4 2 2 2 2 4 2" xfId="4004" xr:uid="{CEC70D25-BF59-42F3-9E83-D84870DAFF3A}"/>
    <cellStyle name="Įprastas 3 4 2 2 2 2 5" xfId="2724" xr:uid="{FD19EEA2-DF5D-4853-B266-F75860A5544A}"/>
    <cellStyle name="Įprastas 3 4 2 2 2 3" xfId="242" xr:uid="{4CA4F2C4-5D5B-4D94-91DC-842CA269A744}"/>
    <cellStyle name="Įprastas 3 4 2 2 2 3 2" xfId="578" xr:uid="{AF7C227D-9714-43CD-9BF5-67D0A972662D}"/>
    <cellStyle name="Įprastas 3 4 2 2 2 3 2 2" xfId="1144" xr:uid="{6DC47864-B674-43EC-8579-687F06FD097B}"/>
    <cellStyle name="Įprastas 3 4 2 2 2 3 2 2 2" xfId="2424" xr:uid="{66F4CBE0-A6CD-4E36-9114-D174E35B56CD}"/>
    <cellStyle name="Įprastas 3 4 2 2 2 3 2 2 2 2" xfId="4985" xr:uid="{EB3735FA-0B29-4D81-93B4-3D996C508996}"/>
    <cellStyle name="Įprastas 3 4 2 2 2 3 2 2 3" xfId="3705" xr:uid="{2B95D5E0-3CA7-429D-9738-879F1486F4E4}"/>
    <cellStyle name="Įprastas 3 4 2 2 2 3 2 3" xfId="1859" xr:uid="{02BC39AF-B617-4801-AA37-C19AD803B1D3}"/>
    <cellStyle name="Įprastas 3 4 2 2 2 3 2 3 2" xfId="4420" xr:uid="{71CDEE7E-10DD-4DE6-8DF0-22A258CFE2BC}"/>
    <cellStyle name="Įprastas 3 4 2 2 2 3 2 4" xfId="3140" xr:uid="{7D790799-2122-442B-AB5D-FC062B83F0DF}"/>
    <cellStyle name="Įprastas 3 4 2 2 2 3 3" xfId="1143" xr:uid="{247364D5-B52E-49C3-9233-E0E8D3B5998A}"/>
    <cellStyle name="Įprastas 3 4 2 2 2 3 3 2" xfId="2423" xr:uid="{7D5DB791-5AFD-4C87-9428-7035B5C4ADA9}"/>
    <cellStyle name="Įprastas 3 4 2 2 2 3 3 2 2" xfId="4984" xr:uid="{3F768C79-7F19-494C-8A76-A6D9ACEB19BE}"/>
    <cellStyle name="Įprastas 3 4 2 2 2 3 3 3" xfId="3704" xr:uid="{68696ED5-7B60-4CDD-B7E7-60F704FCF8CF}"/>
    <cellStyle name="Įprastas 3 4 2 2 2 3 4" xfId="1523" xr:uid="{CFD0FED1-6F50-4D15-BAED-22EC0EC72E97}"/>
    <cellStyle name="Įprastas 3 4 2 2 2 3 4 2" xfId="4084" xr:uid="{FC24867B-46FE-4822-9762-CC00397E3433}"/>
    <cellStyle name="Įprastas 3 4 2 2 2 3 5" xfId="2804" xr:uid="{1149B499-ADD5-48D0-82FC-95443D432EFA}"/>
    <cellStyle name="Įprastas 3 4 2 2 2 4" xfId="322" xr:uid="{3345366C-462B-4D50-A777-E2F0C11EF346}"/>
    <cellStyle name="Įprastas 3 4 2 2 2 4 2" xfId="579" xr:uid="{0C50BC85-208A-4A4C-894C-BBF36E6DA400}"/>
    <cellStyle name="Įprastas 3 4 2 2 2 4 2 2" xfId="1146" xr:uid="{AE4A39C3-BF0B-4F57-81E9-D26A7D63F7D8}"/>
    <cellStyle name="Įprastas 3 4 2 2 2 4 2 2 2" xfId="2426" xr:uid="{77054C20-F1FE-4651-81E7-055ABC4044D3}"/>
    <cellStyle name="Įprastas 3 4 2 2 2 4 2 2 2 2" xfId="4987" xr:uid="{EE309D32-A08A-48E1-BB54-ABCB9D9AFA00}"/>
    <cellStyle name="Įprastas 3 4 2 2 2 4 2 2 3" xfId="3707" xr:uid="{C46F9509-F232-40E9-80ED-2CA972BE6CC9}"/>
    <cellStyle name="Įprastas 3 4 2 2 2 4 2 3" xfId="1860" xr:uid="{667277EB-E602-4F9F-B235-F7F5FCFA17C4}"/>
    <cellStyle name="Įprastas 3 4 2 2 2 4 2 3 2" xfId="4421" xr:uid="{ADEAF5F2-670A-4549-9896-8D1945E062AD}"/>
    <cellStyle name="Įprastas 3 4 2 2 2 4 2 4" xfId="3141" xr:uid="{2DC971E4-23BF-42CF-9291-B6314FF398B6}"/>
    <cellStyle name="Įprastas 3 4 2 2 2 4 3" xfId="1145" xr:uid="{9874CD54-EE31-443E-A3F8-D32348502C4C}"/>
    <cellStyle name="Įprastas 3 4 2 2 2 4 3 2" xfId="2425" xr:uid="{B6AD3801-7ACC-4E13-BAED-54D283926B52}"/>
    <cellStyle name="Įprastas 3 4 2 2 2 4 3 2 2" xfId="4986" xr:uid="{6F65EC59-F5B4-433B-B493-EA20F49DAA41}"/>
    <cellStyle name="Įprastas 3 4 2 2 2 4 3 3" xfId="3706" xr:uid="{22232A73-B66C-4E95-B641-E35CECE4108B}"/>
    <cellStyle name="Įprastas 3 4 2 2 2 4 4" xfId="1603" xr:uid="{17185F28-D253-4E6D-A38E-DDB4FD6B95D1}"/>
    <cellStyle name="Įprastas 3 4 2 2 2 4 4 2" xfId="4164" xr:uid="{1F28AB36-BAFA-42AE-BAAB-C32BEC885797}"/>
    <cellStyle name="Įprastas 3 4 2 2 2 4 5" xfId="2884" xr:uid="{3A247380-B47D-416D-89A3-A625792C2229}"/>
    <cellStyle name="Įprastas 3 4 2 2 2 5" xfId="576" xr:uid="{3F256014-3F4E-4486-B165-C3ED120B4D2C}"/>
    <cellStyle name="Įprastas 3 4 2 2 2 5 2" xfId="1147" xr:uid="{31D4E841-96C1-46B2-98FE-54B5E8207406}"/>
    <cellStyle name="Įprastas 3 4 2 2 2 5 2 2" xfId="2427" xr:uid="{38ACA673-DD79-4DB8-AF06-624A94EB5F9A}"/>
    <cellStyle name="Įprastas 3 4 2 2 2 5 2 2 2" xfId="4988" xr:uid="{302C1803-D6D8-4983-9B2F-F15E6A7C712B}"/>
    <cellStyle name="Įprastas 3 4 2 2 2 5 2 3" xfId="3708" xr:uid="{E755CD14-8617-4CD7-8AFC-7129516AB89B}"/>
    <cellStyle name="Įprastas 3 4 2 2 2 5 3" xfId="1857" xr:uid="{F8F1C228-3643-4ECA-A9A5-C26D2966F075}"/>
    <cellStyle name="Įprastas 3 4 2 2 2 5 3 2" xfId="4418" xr:uid="{8857DAE4-78FC-403F-94B5-B2BA4E0F2274}"/>
    <cellStyle name="Įprastas 3 4 2 2 2 5 4" xfId="3138" xr:uid="{12FE6353-DD7B-45B8-B504-06FB0C2FF235}"/>
    <cellStyle name="Įprastas 3 4 2 2 2 6" xfId="1140" xr:uid="{D0D06D7F-97FA-4DD5-BA91-A0A12DBAAEB6}"/>
    <cellStyle name="Įprastas 3 4 2 2 2 6 2" xfId="2420" xr:uid="{3E32179D-4CB9-4DDC-9C7A-BEB57AADCEE0}"/>
    <cellStyle name="Įprastas 3 4 2 2 2 6 2 2" xfId="4981" xr:uid="{645DB443-1456-4760-8B01-01F1F7BF11F6}"/>
    <cellStyle name="Įprastas 3 4 2 2 2 6 3" xfId="3701" xr:uid="{5131C4D0-85D5-4E56-8BEB-F15A1BDB6C7B}"/>
    <cellStyle name="Įprastas 3 4 2 2 2 7" xfId="1363" xr:uid="{34D08A7B-5AB3-4784-8DB9-10314325D336}"/>
    <cellStyle name="Įprastas 3 4 2 2 2 7 2" xfId="3924" xr:uid="{996CA08B-7B11-448C-ACA8-6AE6627C4448}"/>
    <cellStyle name="Įprastas 3 4 2 2 2 8" xfId="2644" xr:uid="{14FD880C-E4B1-47BC-9254-9E6BA337D8A2}"/>
    <cellStyle name="Įprastas 3 4 2 2 3" xfId="122" xr:uid="{77BD73FE-A039-4CF5-9FB2-68C833D544D8}"/>
    <cellStyle name="Įprastas 3 4 2 2 3 2" xfId="580" xr:uid="{BED679AD-A9E3-48CD-AA3C-E02604E4673D}"/>
    <cellStyle name="Įprastas 3 4 2 2 3 2 2" xfId="1149" xr:uid="{887F41CE-8A18-4B9A-97E3-450D0628B3E6}"/>
    <cellStyle name="Įprastas 3 4 2 2 3 2 2 2" xfId="2429" xr:uid="{4002EC3A-1753-4A68-A3CE-59D143A1245F}"/>
    <cellStyle name="Įprastas 3 4 2 2 3 2 2 2 2" xfId="4990" xr:uid="{1425402E-C4EA-4B07-ACDB-1CB9AF56D6C5}"/>
    <cellStyle name="Įprastas 3 4 2 2 3 2 2 3" xfId="3710" xr:uid="{DFDD80EE-4728-4BF8-BEAF-E67C67210503}"/>
    <cellStyle name="Įprastas 3 4 2 2 3 2 3" xfId="1861" xr:uid="{D9F493BE-F2D8-447B-B06C-FC9F68BE07AC}"/>
    <cellStyle name="Įprastas 3 4 2 2 3 2 3 2" xfId="4422" xr:uid="{4209F31E-EA57-409E-86A0-17DD6ADB3DD9}"/>
    <cellStyle name="Įprastas 3 4 2 2 3 2 4" xfId="3142" xr:uid="{EF855146-A431-4B24-87AD-9C2CA2E28CE5}"/>
    <cellStyle name="Įprastas 3 4 2 2 3 3" xfId="1148" xr:uid="{D73021C0-5DCD-4D95-9BF3-854E4F97ADD1}"/>
    <cellStyle name="Įprastas 3 4 2 2 3 3 2" xfId="2428" xr:uid="{C8C62554-3C17-4A90-8395-3CE3FF176954}"/>
    <cellStyle name="Įprastas 3 4 2 2 3 3 2 2" xfId="4989" xr:uid="{C80C33A5-69BC-4E3F-81B3-5FB12E2A663E}"/>
    <cellStyle name="Įprastas 3 4 2 2 3 3 3" xfId="3709" xr:uid="{2983425A-B606-469D-B578-93921D8738A7}"/>
    <cellStyle name="Įprastas 3 4 2 2 3 4" xfId="1403" xr:uid="{8E2EBE68-75F6-4FD7-BB58-B71857B7AA6B}"/>
    <cellStyle name="Įprastas 3 4 2 2 3 4 2" xfId="3964" xr:uid="{6C9EB060-690D-4988-9214-4636AE85B606}"/>
    <cellStyle name="Įprastas 3 4 2 2 3 5" xfId="2684" xr:uid="{373C4337-3A5B-4D75-A57F-670DF245CC39}"/>
    <cellStyle name="Įprastas 3 4 2 2 4" xfId="202" xr:uid="{3F893544-F2D1-4945-B45D-F30834DFBEFB}"/>
    <cellStyle name="Įprastas 3 4 2 2 4 2" xfId="581" xr:uid="{711725EC-5208-4911-B0A6-410411CC98F2}"/>
    <cellStyle name="Įprastas 3 4 2 2 4 2 2" xfId="1151" xr:uid="{C57EC936-094B-466E-BAEE-3B11458F6A21}"/>
    <cellStyle name="Įprastas 3 4 2 2 4 2 2 2" xfId="2431" xr:uid="{A3C880EA-916C-47B3-A691-10A52F2102CC}"/>
    <cellStyle name="Įprastas 3 4 2 2 4 2 2 2 2" xfId="4992" xr:uid="{3519E576-E494-4810-B656-802F6D3DD106}"/>
    <cellStyle name="Įprastas 3 4 2 2 4 2 2 3" xfId="3712" xr:uid="{3742C9DE-9B31-4283-A3CC-9709D253AC03}"/>
    <cellStyle name="Įprastas 3 4 2 2 4 2 3" xfId="1862" xr:uid="{7D7DC270-3A94-4437-AAED-1184632ACD3C}"/>
    <cellStyle name="Įprastas 3 4 2 2 4 2 3 2" xfId="4423" xr:uid="{1CF617AE-1E60-49DA-9A1C-61BE187A6FFB}"/>
    <cellStyle name="Įprastas 3 4 2 2 4 2 4" xfId="3143" xr:uid="{A8C35F0C-506C-43D8-B8BD-47BE2A33AA0A}"/>
    <cellStyle name="Įprastas 3 4 2 2 4 3" xfId="1150" xr:uid="{7307AE4D-70C5-42D8-925F-326E5CAD0E82}"/>
    <cellStyle name="Įprastas 3 4 2 2 4 3 2" xfId="2430" xr:uid="{E8492393-193A-461A-8FBD-4C1043F1EF31}"/>
    <cellStyle name="Įprastas 3 4 2 2 4 3 2 2" xfId="4991" xr:uid="{BAC5DFFB-9C00-46E7-9D4E-3BB570980BC6}"/>
    <cellStyle name="Įprastas 3 4 2 2 4 3 3" xfId="3711" xr:uid="{5FC58FA3-7FB9-488C-AAA3-F1CE864C5830}"/>
    <cellStyle name="Įprastas 3 4 2 2 4 4" xfId="1483" xr:uid="{D398B24E-D7D6-44F7-AB8D-0D3C56FBAFD7}"/>
    <cellStyle name="Įprastas 3 4 2 2 4 4 2" xfId="4044" xr:uid="{A0E0F599-3044-47FC-9ED7-866E9EB16F90}"/>
    <cellStyle name="Įprastas 3 4 2 2 4 5" xfId="2764" xr:uid="{76CCDAD2-5B4C-4057-96EC-789CBE9E6D21}"/>
    <cellStyle name="Įprastas 3 4 2 2 5" xfId="282" xr:uid="{C21C96B7-77E0-4493-8408-C9F0596E376A}"/>
    <cellStyle name="Įprastas 3 4 2 2 5 2" xfId="582" xr:uid="{EB3341D1-9D57-43A3-BD00-0FCE42C83011}"/>
    <cellStyle name="Įprastas 3 4 2 2 5 2 2" xfId="1153" xr:uid="{11DAAD1E-9AEE-4CD1-9CF0-89495D998319}"/>
    <cellStyle name="Įprastas 3 4 2 2 5 2 2 2" xfId="2433" xr:uid="{2090BAF0-D7DD-4599-AF01-FC42FE6AF289}"/>
    <cellStyle name="Įprastas 3 4 2 2 5 2 2 2 2" xfId="4994" xr:uid="{19679B13-1C73-4AD2-B44C-F20B3A69C6CA}"/>
    <cellStyle name="Įprastas 3 4 2 2 5 2 2 3" xfId="3714" xr:uid="{8A363F70-F969-4363-8372-E0D85F43DB6A}"/>
    <cellStyle name="Įprastas 3 4 2 2 5 2 3" xfId="1863" xr:uid="{6EC77FFB-C410-48CF-94BB-4BF2267EB5FE}"/>
    <cellStyle name="Įprastas 3 4 2 2 5 2 3 2" xfId="4424" xr:uid="{96DF9C63-CF73-49BD-AC83-97C559FD743A}"/>
    <cellStyle name="Įprastas 3 4 2 2 5 2 4" xfId="3144" xr:uid="{1C4E85C2-A392-4E59-873D-C2EFC8CF5AF9}"/>
    <cellStyle name="Įprastas 3 4 2 2 5 3" xfId="1152" xr:uid="{0BC101D4-C470-4553-8792-2B09E128CACE}"/>
    <cellStyle name="Įprastas 3 4 2 2 5 3 2" xfId="2432" xr:uid="{BF877AC3-26D6-4197-94D3-E710180ED6C4}"/>
    <cellStyle name="Įprastas 3 4 2 2 5 3 2 2" xfId="4993" xr:uid="{F64BC397-F38E-4DC9-9C59-AB9893C85805}"/>
    <cellStyle name="Įprastas 3 4 2 2 5 3 3" xfId="3713" xr:uid="{7C8504B6-3E33-434A-8978-1EFA59ECDF14}"/>
    <cellStyle name="Įprastas 3 4 2 2 5 4" xfId="1563" xr:uid="{042D79A3-5A5B-4E0A-B167-7E75929B35AD}"/>
    <cellStyle name="Įprastas 3 4 2 2 5 4 2" xfId="4124" xr:uid="{107F3384-BC7B-46CF-9757-776A05E68D7B}"/>
    <cellStyle name="Įprastas 3 4 2 2 5 5" xfId="2844" xr:uid="{FBE92D4B-8606-4A39-A915-33BE13CC365F}"/>
    <cellStyle name="Įprastas 3 4 2 2 6" xfId="575" xr:uid="{EDF8396C-6856-4EB7-AEC3-F17B529CCD32}"/>
    <cellStyle name="Įprastas 3 4 2 2 6 2" xfId="1154" xr:uid="{E46AE91D-F857-4DD8-8714-4FACF59CF91D}"/>
    <cellStyle name="Įprastas 3 4 2 2 6 2 2" xfId="2434" xr:uid="{4EE7B5C1-94FA-4AC8-A1A1-CE15A1901A0A}"/>
    <cellStyle name="Įprastas 3 4 2 2 6 2 2 2" xfId="4995" xr:uid="{3F74A7B0-7B8D-4789-8253-A702EA4DED6C}"/>
    <cellStyle name="Įprastas 3 4 2 2 6 2 3" xfId="3715" xr:uid="{D60E183C-956F-4C2B-9CB4-C0EF085E3638}"/>
    <cellStyle name="Įprastas 3 4 2 2 6 3" xfId="1856" xr:uid="{8D100E3A-4F6D-4F44-866B-4A0EC0A3CCD2}"/>
    <cellStyle name="Įprastas 3 4 2 2 6 3 2" xfId="4417" xr:uid="{BB6C2416-909B-41D8-8CD3-6D0314F6F53C}"/>
    <cellStyle name="Įprastas 3 4 2 2 6 4" xfId="3137" xr:uid="{C7C8AE0D-A55C-4429-BAB7-DE08ACD0472D}"/>
    <cellStyle name="Įprastas 3 4 2 2 7" xfId="1139" xr:uid="{48619730-6052-403A-8963-98B4B0748E6D}"/>
    <cellStyle name="Įprastas 3 4 2 2 7 2" xfId="2419" xr:uid="{3EE2F550-766B-4CC0-BEA2-3B11E99D205F}"/>
    <cellStyle name="Įprastas 3 4 2 2 7 2 2" xfId="4980" xr:uid="{5C3A52A0-EF05-4705-BF70-2CE5CD37C72E}"/>
    <cellStyle name="Įprastas 3 4 2 2 7 3" xfId="3700" xr:uid="{0E4968C8-EE47-4D37-8598-DB4937AC32DF}"/>
    <cellStyle name="Įprastas 3 4 2 2 8" xfId="1323" xr:uid="{87F031A9-FA55-4FE7-B7FF-537BEA29462E}"/>
    <cellStyle name="Įprastas 3 4 2 2 8 2" xfId="3884" xr:uid="{5990CFA1-E2B5-4611-86CC-42943EF62D28}"/>
    <cellStyle name="Įprastas 3 4 2 2 9" xfId="2604" xr:uid="{6DFC2F9D-91C6-4A63-AA19-013E548ACE60}"/>
    <cellStyle name="Įprastas 3 4 2 3" xfId="62" xr:uid="{688251CA-0691-4F16-867E-C95F986DDC4D}"/>
    <cellStyle name="Įprastas 3 4 2 3 2" xfId="142" xr:uid="{68BAC3E9-B95A-4F20-954B-7C94E901EF5B}"/>
    <cellStyle name="Įprastas 3 4 2 3 2 2" xfId="584" xr:uid="{14AFC06E-0765-483F-A52D-7F235099CA91}"/>
    <cellStyle name="Įprastas 3 4 2 3 2 2 2" xfId="1157" xr:uid="{A56C334F-D1CF-49FF-8C29-B0F99989092D}"/>
    <cellStyle name="Įprastas 3 4 2 3 2 2 2 2" xfId="2437" xr:uid="{7B937EA7-6DB8-4286-B73F-880E7A516CFF}"/>
    <cellStyle name="Įprastas 3 4 2 3 2 2 2 2 2" xfId="4998" xr:uid="{A6DA8A11-2175-4097-B512-1CCABE3C671A}"/>
    <cellStyle name="Įprastas 3 4 2 3 2 2 2 3" xfId="3718" xr:uid="{1311B3DF-B7D2-41B3-90C5-9696464BF1A9}"/>
    <cellStyle name="Įprastas 3 4 2 3 2 2 3" xfId="1865" xr:uid="{DA8935EC-C328-4961-A93E-4EC49DAEE9CC}"/>
    <cellStyle name="Įprastas 3 4 2 3 2 2 3 2" xfId="4426" xr:uid="{BCD74C3E-EA58-4E53-B605-5CAE2B2E7DBB}"/>
    <cellStyle name="Įprastas 3 4 2 3 2 2 4" xfId="3146" xr:uid="{9B795BE9-4017-4752-A90F-FFFEB230EE8C}"/>
    <cellStyle name="Įprastas 3 4 2 3 2 3" xfId="1156" xr:uid="{0A95C597-2889-4488-9790-328BCD7180B7}"/>
    <cellStyle name="Įprastas 3 4 2 3 2 3 2" xfId="2436" xr:uid="{FB5B1AA6-E2EC-4316-BE9E-053E1CD1E1DF}"/>
    <cellStyle name="Įprastas 3 4 2 3 2 3 2 2" xfId="4997" xr:uid="{EED1CD4A-1093-43D8-A45C-C07DD0CCBEA0}"/>
    <cellStyle name="Įprastas 3 4 2 3 2 3 3" xfId="3717" xr:uid="{D3318D7F-EBDE-4C86-85CC-FD069D1D6221}"/>
    <cellStyle name="Įprastas 3 4 2 3 2 4" xfId="1423" xr:uid="{70C15769-98F5-4F0C-993E-835762769D43}"/>
    <cellStyle name="Įprastas 3 4 2 3 2 4 2" xfId="3984" xr:uid="{00190A6B-995B-4AE2-AA21-82AF94F7DC07}"/>
    <cellStyle name="Įprastas 3 4 2 3 2 5" xfId="2704" xr:uid="{D6FC9CC9-02FC-4874-9C1B-A72F64504B26}"/>
    <cellStyle name="Įprastas 3 4 2 3 3" xfId="222" xr:uid="{593ED1A4-2DAC-4F1F-B6FD-9394EFCC8239}"/>
    <cellStyle name="Įprastas 3 4 2 3 3 2" xfId="585" xr:uid="{CE89E8ED-2463-47F1-86D8-917564679642}"/>
    <cellStyle name="Įprastas 3 4 2 3 3 2 2" xfId="1159" xr:uid="{AB76A68B-89D3-4438-82F9-4C512B523429}"/>
    <cellStyle name="Įprastas 3 4 2 3 3 2 2 2" xfId="2439" xr:uid="{12DD354B-E604-4AC9-96B3-C0A6B67B910C}"/>
    <cellStyle name="Įprastas 3 4 2 3 3 2 2 2 2" xfId="5000" xr:uid="{2E38CDD9-46A4-4F6F-B090-9C13BC01B30F}"/>
    <cellStyle name="Įprastas 3 4 2 3 3 2 2 3" xfId="3720" xr:uid="{D5C818E2-FFA0-4EE6-93B9-753B2CFB7584}"/>
    <cellStyle name="Įprastas 3 4 2 3 3 2 3" xfId="1866" xr:uid="{5EF80A74-2BB0-41EC-AFDF-7F2C218F473A}"/>
    <cellStyle name="Įprastas 3 4 2 3 3 2 3 2" xfId="4427" xr:uid="{D34D1B52-C144-4606-BBAA-B04B261CBF8B}"/>
    <cellStyle name="Įprastas 3 4 2 3 3 2 4" xfId="3147" xr:uid="{B22DD980-B6AA-473D-885D-A05895ADD39F}"/>
    <cellStyle name="Įprastas 3 4 2 3 3 3" xfId="1158" xr:uid="{820627C8-C059-4051-92CF-AB762D257486}"/>
    <cellStyle name="Įprastas 3 4 2 3 3 3 2" xfId="2438" xr:uid="{01E2DCDE-0186-40B3-A55B-D94C4C2BECF8}"/>
    <cellStyle name="Įprastas 3 4 2 3 3 3 2 2" xfId="4999" xr:uid="{D9EE3A05-0BA5-4CBC-A691-859325F741ED}"/>
    <cellStyle name="Įprastas 3 4 2 3 3 3 3" xfId="3719" xr:uid="{47363E08-931B-40F2-B1BC-D1B19A394801}"/>
    <cellStyle name="Įprastas 3 4 2 3 3 4" xfId="1503" xr:uid="{3BE951A4-C1E3-4752-8D66-1C640DFA2443}"/>
    <cellStyle name="Įprastas 3 4 2 3 3 4 2" xfId="4064" xr:uid="{C8F347E1-02F8-4E0A-B1F8-ADF6CAA4BF8A}"/>
    <cellStyle name="Įprastas 3 4 2 3 3 5" xfId="2784" xr:uid="{D443F2E8-2E48-41CF-A17A-7F324494B4C2}"/>
    <cellStyle name="Įprastas 3 4 2 3 4" xfId="302" xr:uid="{82C526B3-B709-432A-892B-8896A71FE22D}"/>
    <cellStyle name="Įprastas 3 4 2 3 4 2" xfId="586" xr:uid="{A4FDA4FF-58AD-4343-8230-D161F8DD60E7}"/>
    <cellStyle name="Įprastas 3 4 2 3 4 2 2" xfId="1161" xr:uid="{11825F35-7C23-4002-A879-D06EC6760B04}"/>
    <cellStyle name="Įprastas 3 4 2 3 4 2 2 2" xfId="2441" xr:uid="{61FDF03E-439D-48A4-80E7-BFB334A630F9}"/>
    <cellStyle name="Įprastas 3 4 2 3 4 2 2 2 2" xfId="5002" xr:uid="{27FB4D30-A734-428E-BBA2-5D7AB5C15673}"/>
    <cellStyle name="Įprastas 3 4 2 3 4 2 2 3" xfId="3722" xr:uid="{A0D4DCC3-3009-4F96-9CB2-638EF088C0EC}"/>
    <cellStyle name="Įprastas 3 4 2 3 4 2 3" xfId="1867" xr:uid="{AEDED85B-E187-4E8C-87E1-7E48668D1580}"/>
    <cellStyle name="Įprastas 3 4 2 3 4 2 3 2" xfId="4428" xr:uid="{FD71CADF-10CB-4B24-91BA-B3AA7D23FBED}"/>
    <cellStyle name="Įprastas 3 4 2 3 4 2 4" xfId="3148" xr:uid="{EF982CFA-2B7F-476A-B777-8F48B6C92B81}"/>
    <cellStyle name="Įprastas 3 4 2 3 4 3" xfId="1160" xr:uid="{00DC0743-810E-442E-B90A-DE05187B8364}"/>
    <cellStyle name="Įprastas 3 4 2 3 4 3 2" xfId="2440" xr:uid="{F4471C47-7C51-4EDA-A3F9-2DABFCB69BEE}"/>
    <cellStyle name="Įprastas 3 4 2 3 4 3 2 2" xfId="5001" xr:uid="{659BEE71-2401-4D27-A94C-5FEAE63966D7}"/>
    <cellStyle name="Įprastas 3 4 2 3 4 3 3" xfId="3721" xr:uid="{09C7A1AF-0892-4409-9A45-1785A567588E}"/>
    <cellStyle name="Įprastas 3 4 2 3 4 4" xfId="1583" xr:uid="{1618F80E-6153-49E3-89F2-961AB576452B}"/>
    <cellStyle name="Įprastas 3 4 2 3 4 4 2" xfId="4144" xr:uid="{6C1827AB-4248-42BB-B63D-CBD999710CCF}"/>
    <cellStyle name="Įprastas 3 4 2 3 4 5" xfId="2864" xr:uid="{8AE4FF16-1936-49EF-A4BD-091EE057B2B5}"/>
    <cellStyle name="Įprastas 3 4 2 3 5" xfId="583" xr:uid="{DBB8B706-1994-4B29-BCC6-841AEB6D07CD}"/>
    <cellStyle name="Įprastas 3 4 2 3 5 2" xfId="1162" xr:uid="{14017139-3C1E-4C65-9E0B-C7003C656B66}"/>
    <cellStyle name="Įprastas 3 4 2 3 5 2 2" xfId="2442" xr:uid="{12CF984B-BDDE-4455-B366-4A71BCF5BCA0}"/>
    <cellStyle name="Įprastas 3 4 2 3 5 2 2 2" xfId="5003" xr:uid="{DA15FCA4-3BD6-448C-8D95-96DAAFDDB847}"/>
    <cellStyle name="Įprastas 3 4 2 3 5 2 3" xfId="3723" xr:uid="{79E20DD8-DBA0-408F-9CA6-7D7729FDB894}"/>
    <cellStyle name="Įprastas 3 4 2 3 5 3" xfId="1864" xr:uid="{E79A0204-C1D6-409E-9432-43F3E16BA2EC}"/>
    <cellStyle name="Įprastas 3 4 2 3 5 3 2" xfId="4425" xr:uid="{0E062BDB-D2F0-4E18-970C-0BAD03095764}"/>
    <cellStyle name="Įprastas 3 4 2 3 5 4" xfId="3145" xr:uid="{7AB936F9-3762-4E78-9301-62AF92E9F25E}"/>
    <cellStyle name="Įprastas 3 4 2 3 6" xfId="1155" xr:uid="{95CFA12F-1536-449B-8F83-C0F82F2A83D1}"/>
    <cellStyle name="Įprastas 3 4 2 3 6 2" xfId="2435" xr:uid="{63B5A31F-A005-440C-A562-CC4122920A66}"/>
    <cellStyle name="Įprastas 3 4 2 3 6 2 2" xfId="4996" xr:uid="{2B3F0980-F491-4284-9A50-1CAED395D078}"/>
    <cellStyle name="Įprastas 3 4 2 3 6 3" xfId="3716" xr:uid="{65061838-7A6D-40BA-ACC2-A6581D6C2D71}"/>
    <cellStyle name="Įprastas 3 4 2 3 7" xfId="1343" xr:uid="{F8317CEF-33A2-42C3-9350-137F41DD6827}"/>
    <cellStyle name="Įprastas 3 4 2 3 7 2" xfId="3904" xr:uid="{D82F1B9B-0D9C-418D-BB82-FC9CD8B5E63C}"/>
    <cellStyle name="Įprastas 3 4 2 3 8" xfId="2624" xr:uid="{A05B42E5-C186-4FA6-8098-9BF2113DD72A}"/>
    <cellStyle name="Įprastas 3 4 2 4" xfId="102" xr:uid="{7B9F7189-C380-4206-867E-EADF92BE5912}"/>
    <cellStyle name="Įprastas 3 4 2 4 2" xfId="587" xr:uid="{D56224DD-8922-4487-8A42-F16E00B02199}"/>
    <cellStyle name="Įprastas 3 4 2 4 2 2" xfId="1164" xr:uid="{3CE7CA75-7BF3-41C4-B11C-49AC08BBB9D8}"/>
    <cellStyle name="Įprastas 3 4 2 4 2 2 2" xfId="2444" xr:uid="{688682D7-CC3C-4E4B-BDE9-1B32A48E9117}"/>
    <cellStyle name="Įprastas 3 4 2 4 2 2 2 2" xfId="5005" xr:uid="{5EFB76BD-C451-4409-92FC-67363D077D23}"/>
    <cellStyle name="Įprastas 3 4 2 4 2 2 3" xfId="3725" xr:uid="{83F8D1A7-23F0-40B2-A4B6-C983D83C7AAB}"/>
    <cellStyle name="Įprastas 3 4 2 4 2 3" xfId="1868" xr:uid="{AEA1E917-9F5D-42C0-8845-C7ACAE93D59F}"/>
    <cellStyle name="Įprastas 3 4 2 4 2 3 2" xfId="4429" xr:uid="{6F0BF922-25EB-4083-8048-5A68D6498BC2}"/>
    <cellStyle name="Įprastas 3 4 2 4 2 4" xfId="3149" xr:uid="{E5D67BCD-0C57-4681-855D-4F367A384A11}"/>
    <cellStyle name="Įprastas 3 4 2 4 3" xfId="1163" xr:uid="{BFB95596-E577-4D3C-A93D-FEEB2F7535B9}"/>
    <cellStyle name="Įprastas 3 4 2 4 3 2" xfId="2443" xr:uid="{4DCC4CA5-D972-479D-8C0E-BAD44446DB32}"/>
    <cellStyle name="Įprastas 3 4 2 4 3 2 2" xfId="5004" xr:uid="{18640D35-7316-485A-AD44-2843847A7B76}"/>
    <cellStyle name="Įprastas 3 4 2 4 3 3" xfId="3724" xr:uid="{3E9387EB-85CE-464C-8A48-9D42DAD4B58E}"/>
    <cellStyle name="Įprastas 3 4 2 4 4" xfId="1383" xr:uid="{A92FB92A-E675-4C34-BFEA-4A7062E3C0F2}"/>
    <cellStyle name="Įprastas 3 4 2 4 4 2" xfId="3944" xr:uid="{5730DAA1-C425-40AC-9830-C8C145C7CB78}"/>
    <cellStyle name="Įprastas 3 4 2 4 5" xfId="2664" xr:uid="{FFC6A611-0D28-48D7-A70F-0CA47CFBBB70}"/>
    <cellStyle name="Įprastas 3 4 2 5" xfId="182" xr:uid="{28D0216C-C694-45C0-8975-13D5B24CE301}"/>
    <cellStyle name="Įprastas 3 4 2 5 2" xfId="588" xr:uid="{84D4488D-8737-4AD8-866A-2A4067AFFA6D}"/>
    <cellStyle name="Įprastas 3 4 2 5 2 2" xfId="1166" xr:uid="{95C01F1F-B8DB-4D9F-B66F-99069E6CE22A}"/>
    <cellStyle name="Įprastas 3 4 2 5 2 2 2" xfId="2446" xr:uid="{1FFCC278-CAFE-4B2C-B09B-171180AD5243}"/>
    <cellStyle name="Įprastas 3 4 2 5 2 2 2 2" xfId="5007" xr:uid="{91C3656E-EE5E-4C11-8D1E-21AEFCA222F4}"/>
    <cellStyle name="Įprastas 3 4 2 5 2 2 3" xfId="3727" xr:uid="{40AFB76D-77B0-4BEB-942F-117C7B643B80}"/>
    <cellStyle name="Įprastas 3 4 2 5 2 3" xfId="1869" xr:uid="{B2AE42A1-038B-49DB-90C6-46875514BABF}"/>
    <cellStyle name="Įprastas 3 4 2 5 2 3 2" xfId="4430" xr:uid="{5317CA46-1241-4B3D-9826-CB18D924D4B9}"/>
    <cellStyle name="Įprastas 3 4 2 5 2 4" xfId="3150" xr:uid="{8A8052D2-1CC6-4B15-BFB9-CFE2DA4C23DD}"/>
    <cellStyle name="Įprastas 3 4 2 5 3" xfId="1165" xr:uid="{AD068C9D-57F2-45BF-816E-A753A1BB1E13}"/>
    <cellStyle name="Įprastas 3 4 2 5 3 2" xfId="2445" xr:uid="{2C2BD0D8-98A3-4DC1-A260-EFC992C03513}"/>
    <cellStyle name="Įprastas 3 4 2 5 3 2 2" xfId="5006" xr:uid="{F8860766-926F-4418-86D0-138171305252}"/>
    <cellStyle name="Įprastas 3 4 2 5 3 3" xfId="3726" xr:uid="{E3504903-9BC5-46CD-BE2F-F3D8FD307245}"/>
    <cellStyle name="Įprastas 3 4 2 5 4" xfId="1463" xr:uid="{D2A465BA-153E-4B6D-9258-91B862E5B4B3}"/>
    <cellStyle name="Įprastas 3 4 2 5 4 2" xfId="4024" xr:uid="{08667119-58EE-4D0F-B6E6-EFA832016D48}"/>
    <cellStyle name="Įprastas 3 4 2 5 5" xfId="2744" xr:uid="{6591E16C-9BCB-4D8A-A71E-B5B832702B02}"/>
    <cellStyle name="Įprastas 3 4 2 6" xfId="262" xr:uid="{D3DDA46B-BAEC-4C42-A0D4-87FECA5164BA}"/>
    <cellStyle name="Įprastas 3 4 2 6 2" xfId="589" xr:uid="{A8C68FCA-210C-430D-9C4B-79C5BB445E0F}"/>
    <cellStyle name="Įprastas 3 4 2 6 2 2" xfId="1168" xr:uid="{52EF8FEF-28A7-4C15-A6FB-C98CF44F4A5F}"/>
    <cellStyle name="Įprastas 3 4 2 6 2 2 2" xfId="2448" xr:uid="{4B2B9AF5-3333-410F-B730-47948F61EECB}"/>
    <cellStyle name="Įprastas 3 4 2 6 2 2 2 2" xfId="5009" xr:uid="{C77C030F-56DD-4B4C-BB52-AA083EA9D494}"/>
    <cellStyle name="Įprastas 3 4 2 6 2 2 3" xfId="3729" xr:uid="{E9464011-A4AD-4A21-A5AC-BC610673CBDC}"/>
    <cellStyle name="Įprastas 3 4 2 6 2 3" xfId="1870" xr:uid="{DD9ADF38-DFC4-4535-B863-2AD50E95458F}"/>
    <cellStyle name="Įprastas 3 4 2 6 2 3 2" xfId="4431" xr:uid="{8A21DBF5-5982-4B26-8CD6-BAAF07E024EE}"/>
    <cellStyle name="Įprastas 3 4 2 6 2 4" xfId="3151" xr:uid="{C220BE73-8492-469A-A8D4-7731ACF13E48}"/>
    <cellStyle name="Įprastas 3 4 2 6 3" xfId="1167" xr:uid="{B9C785FC-B33E-49F2-A57A-F93608ABC1D5}"/>
    <cellStyle name="Įprastas 3 4 2 6 3 2" xfId="2447" xr:uid="{1D904605-2175-4A7D-BCFD-1A0D8C148838}"/>
    <cellStyle name="Įprastas 3 4 2 6 3 2 2" xfId="5008" xr:uid="{DA239E57-9E0F-4ADC-80DC-FCFFD4F4B645}"/>
    <cellStyle name="Įprastas 3 4 2 6 3 3" xfId="3728" xr:uid="{8E8BE3C3-CFCA-4B57-BCC3-067DEF704377}"/>
    <cellStyle name="Įprastas 3 4 2 6 4" xfId="1543" xr:uid="{137DC101-ED5E-4BCA-91D6-0EA4377A9D80}"/>
    <cellStyle name="Įprastas 3 4 2 6 4 2" xfId="4104" xr:uid="{5F6879A7-F1DF-442B-8D7C-521DF1E72DDF}"/>
    <cellStyle name="Įprastas 3 4 2 6 5" xfId="2824" xr:uid="{3B8371E5-7730-42BA-BF29-FBD393DDC34F}"/>
    <cellStyle name="Įprastas 3 4 2 7" xfId="574" xr:uid="{330D7E93-3110-40AB-ADE7-4222F646AA86}"/>
    <cellStyle name="Įprastas 3 4 2 7 2" xfId="1169" xr:uid="{76FF99A8-CA23-4808-8D68-34D5C4E0F77B}"/>
    <cellStyle name="Įprastas 3 4 2 7 2 2" xfId="2449" xr:uid="{E2879AD9-9123-4CFB-B058-CFB11B54A6DB}"/>
    <cellStyle name="Įprastas 3 4 2 7 2 2 2" xfId="5010" xr:uid="{B5186245-7001-4460-8E91-D31521F311D6}"/>
    <cellStyle name="Įprastas 3 4 2 7 2 3" xfId="3730" xr:uid="{1688D515-7843-4AEB-82AD-A49897894F17}"/>
    <cellStyle name="Įprastas 3 4 2 7 3" xfId="1855" xr:uid="{3BEF92E1-12B8-4E7E-87F5-C3E4FF465EA4}"/>
    <cellStyle name="Įprastas 3 4 2 7 3 2" xfId="4416" xr:uid="{A6682069-DD0D-48FC-8AB4-E1DB993DFF4A}"/>
    <cellStyle name="Įprastas 3 4 2 7 4" xfId="3136" xr:uid="{3F1F08AB-0998-4402-89A1-02395B55C502}"/>
    <cellStyle name="Įprastas 3 4 2 8" xfId="1138" xr:uid="{1F9CB0BB-C632-4724-8303-D7041C7AEDB5}"/>
    <cellStyle name="Įprastas 3 4 2 8 2" xfId="2418" xr:uid="{D7580CCC-E274-45F9-878C-BBA54934A4C0}"/>
    <cellStyle name="Įprastas 3 4 2 8 2 2" xfId="4979" xr:uid="{43582513-6E4D-4BAC-BA03-7DA2A8966091}"/>
    <cellStyle name="Įprastas 3 4 2 8 3" xfId="3699" xr:uid="{0A97BAB0-A26D-4314-B8EF-F3ECF3AEEA57}"/>
    <cellStyle name="Įprastas 3 4 2 9" xfId="1303" xr:uid="{339367BA-CED1-406D-AC0D-E728058E22D5}"/>
    <cellStyle name="Įprastas 3 4 2 9 2" xfId="3864" xr:uid="{E62F8846-0777-4819-9D80-E9ADEA5D176F}"/>
    <cellStyle name="Įprastas 3 4 3" xfId="34" xr:uid="{A6183DA0-0A4C-4E5A-A148-B79A08DF88F0}"/>
    <cellStyle name="Įprastas 3 4 3 2" xfId="74" xr:uid="{F69C75E1-C90F-4A26-9B1E-C9AB99FDFF34}"/>
    <cellStyle name="Įprastas 3 4 3 2 2" xfId="154" xr:uid="{9D38862D-876C-4A21-B918-314A566602D9}"/>
    <cellStyle name="Įprastas 3 4 3 2 2 2" xfId="592" xr:uid="{421E8CEA-31B8-4750-8F70-194233C23FB3}"/>
    <cellStyle name="Įprastas 3 4 3 2 2 2 2" xfId="1173" xr:uid="{5E4873B9-BAD7-4385-B11D-CEA730155EDD}"/>
    <cellStyle name="Įprastas 3 4 3 2 2 2 2 2" xfId="2453" xr:uid="{9847F708-87E1-4F60-8151-325B0DA2A84B}"/>
    <cellStyle name="Įprastas 3 4 3 2 2 2 2 2 2" xfId="5014" xr:uid="{9CAF9C40-FA2B-41B3-9AA2-A4900829539C}"/>
    <cellStyle name="Įprastas 3 4 3 2 2 2 2 3" xfId="3734" xr:uid="{6B2532C9-84E4-4C26-9F02-2CE0E4D8FFA9}"/>
    <cellStyle name="Įprastas 3 4 3 2 2 2 3" xfId="1873" xr:uid="{BBBBD3F7-09E3-4AEC-9659-1901924F11D5}"/>
    <cellStyle name="Įprastas 3 4 3 2 2 2 3 2" xfId="4434" xr:uid="{5BA5163D-0AB1-491A-AA68-E4D9C992B6B9}"/>
    <cellStyle name="Įprastas 3 4 3 2 2 2 4" xfId="3154" xr:uid="{F4A34782-46AD-452B-99DA-D50B3A2DDCB2}"/>
    <cellStyle name="Įprastas 3 4 3 2 2 3" xfId="1172" xr:uid="{92AA0AEC-4B57-42F8-9D42-3B193E328C74}"/>
    <cellStyle name="Įprastas 3 4 3 2 2 3 2" xfId="2452" xr:uid="{3A5874BF-0B64-4F4E-AC27-509D39EF99B4}"/>
    <cellStyle name="Įprastas 3 4 3 2 2 3 2 2" xfId="5013" xr:uid="{886BD1B5-5989-438D-AAD2-FBD048F660D5}"/>
    <cellStyle name="Įprastas 3 4 3 2 2 3 3" xfId="3733" xr:uid="{D81F74CB-F095-4F46-BF95-4F2B170C4794}"/>
    <cellStyle name="Įprastas 3 4 3 2 2 4" xfId="1435" xr:uid="{FE25D27A-4BF1-49AF-A15C-DCA7CDBEED82}"/>
    <cellStyle name="Įprastas 3 4 3 2 2 4 2" xfId="3996" xr:uid="{C7659982-EB93-438A-9868-DD34772BC239}"/>
    <cellStyle name="Įprastas 3 4 3 2 2 5" xfId="2716" xr:uid="{F9AFC9B7-3001-497E-919F-32746DC42D61}"/>
    <cellStyle name="Įprastas 3 4 3 2 3" xfId="234" xr:uid="{4A7F1B90-FB24-459A-8F92-5D51BC7F50DE}"/>
    <cellStyle name="Įprastas 3 4 3 2 3 2" xfId="593" xr:uid="{A478389B-B317-4D71-BE04-5FF0FFFC6CC2}"/>
    <cellStyle name="Įprastas 3 4 3 2 3 2 2" xfId="1175" xr:uid="{D478A386-6AB5-493F-A06F-142F0BBD8314}"/>
    <cellStyle name="Įprastas 3 4 3 2 3 2 2 2" xfId="2455" xr:uid="{C70F38DC-E7E5-46E7-AFC1-0EBD7DA6C0DA}"/>
    <cellStyle name="Įprastas 3 4 3 2 3 2 2 2 2" xfId="5016" xr:uid="{F53B928F-DA10-4D23-B29B-ED62622E4085}"/>
    <cellStyle name="Įprastas 3 4 3 2 3 2 2 3" xfId="3736" xr:uid="{179A62E8-6396-4A6B-AD03-1218E95CD02F}"/>
    <cellStyle name="Įprastas 3 4 3 2 3 2 3" xfId="1874" xr:uid="{93AACD7A-B2AB-4427-AEAA-48EDF84B642C}"/>
    <cellStyle name="Įprastas 3 4 3 2 3 2 3 2" xfId="4435" xr:uid="{57820370-20DD-4FB8-ACBC-3CFE6690C610}"/>
    <cellStyle name="Įprastas 3 4 3 2 3 2 4" xfId="3155" xr:uid="{FD124900-4BFC-41A7-B785-A9F6AF3DAC97}"/>
    <cellStyle name="Įprastas 3 4 3 2 3 3" xfId="1174" xr:uid="{69A28116-2BDD-430D-97E8-FC9E061B5EB9}"/>
    <cellStyle name="Įprastas 3 4 3 2 3 3 2" xfId="2454" xr:uid="{CE00D716-0261-426F-9B07-1D64BAA192DE}"/>
    <cellStyle name="Įprastas 3 4 3 2 3 3 2 2" xfId="5015" xr:uid="{46B27F07-9576-487F-BDF5-1B7DA8F8FBD3}"/>
    <cellStyle name="Įprastas 3 4 3 2 3 3 3" xfId="3735" xr:uid="{30D27F00-1E41-4205-A641-D1016BDA87D8}"/>
    <cellStyle name="Įprastas 3 4 3 2 3 4" xfId="1515" xr:uid="{EA55A8C1-88BA-448B-8870-98F97D0A955F}"/>
    <cellStyle name="Įprastas 3 4 3 2 3 4 2" xfId="4076" xr:uid="{D244C07C-D9EE-4856-8D2E-D1F5D10FACF7}"/>
    <cellStyle name="Įprastas 3 4 3 2 3 5" xfId="2796" xr:uid="{6D9D580D-7B5E-4913-9CE3-28F9B0EB770B}"/>
    <cellStyle name="Įprastas 3 4 3 2 4" xfId="314" xr:uid="{82AE7F74-0E40-4777-A635-9F8BC8FE4E38}"/>
    <cellStyle name="Įprastas 3 4 3 2 4 2" xfId="594" xr:uid="{DECF340D-EEBB-4B6A-A2A9-471F6C8AEAB5}"/>
    <cellStyle name="Įprastas 3 4 3 2 4 2 2" xfId="1177" xr:uid="{8887663C-5709-4A96-8F72-6ACA2B93F3F9}"/>
    <cellStyle name="Įprastas 3 4 3 2 4 2 2 2" xfId="2457" xr:uid="{9DEC5741-E589-4129-835A-071AC4FEA06B}"/>
    <cellStyle name="Įprastas 3 4 3 2 4 2 2 2 2" xfId="5018" xr:uid="{B0787390-58AC-49E8-B3CD-B474CAC786A1}"/>
    <cellStyle name="Įprastas 3 4 3 2 4 2 2 3" xfId="3738" xr:uid="{2FC3B407-AB36-403E-B1B2-A49A2CC26FA6}"/>
    <cellStyle name="Įprastas 3 4 3 2 4 2 3" xfId="1875" xr:uid="{5EC93ED4-C5A7-4341-9710-EE131D5CF6C9}"/>
    <cellStyle name="Įprastas 3 4 3 2 4 2 3 2" xfId="4436" xr:uid="{9DFEE72D-FF76-4C8A-8719-BE61E5DB9898}"/>
    <cellStyle name="Įprastas 3 4 3 2 4 2 4" xfId="3156" xr:uid="{87431E5A-E5CA-45FA-B2B9-31EBC9B564AC}"/>
    <cellStyle name="Įprastas 3 4 3 2 4 3" xfId="1176" xr:uid="{60F33F43-8D1A-4598-AFA1-A1301822929F}"/>
    <cellStyle name="Įprastas 3 4 3 2 4 3 2" xfId="2456" xr:uid="{FBA8FACF-5C24-475E-9AC6-9A8E889576BF}"/>
    <cellStyle name="Įprastas 3 4 3 2 4 3 2 2" xfId="5017" xr:uid="{33326F8B-DF3F-47C1-869E-94615793432F}"/>
    <cellStyle name="Įprastas 3 4 3 2 4 3 3" xfId="3737" xr:uid="{1CF6A7F2-4286-4AA3-A582-8C8C87F19911}"/>
    <cellStyle name="Įprastas 3 4 3 2 4 4" xfId="1595" xr:uid="{15119AC8-F7CA-4DCA-9D66-A38AA30FEBFB}"/>
    <cellStyle name="Įprastas 3 4 3 2 4 4 2" xfId="4156" xr:uid="{94871A27-D5F0-44A0-8340-38A82239E1B5}"/>
    <cellStyle name="Įprastas 3 4 3 2 4 5" xfId="2876" xr:uid="{541FE477-DFD0-4144-82E3-73E6CC08FF2D}"/>
    <cellStyle name="Įprastas 3 4 3 2 5" xfId="591" xr:uid="{12A037DF-F6CF-4D3B-9F32-55AD175CF468}"/>
    <cellStyle name="Įprastas 3 4 3 2 5 2" xfId="1178" xr:uid="{56D9A793-B089-464B-95D3-DFD015078424}"/>
    <cellStyle name="Įprastas 3 4 3 2 5 2 2" xfId="2458" xr:uid="{F8FD3BD3-514B-4AF6-8F67-DA1C8A7A15DB}"/>
    <cellStyle name="Įprastas 3 4 3 2 5 2 2 2" xfId="5019" xr:uid="{184F4C24-168B-4648-861A-60005D871ADE}"/>
    <cellStyle name="Įprastas 3 4 3 2 5 2 3" xfId="3739" xr:uid="{2D2C6088-9A0D-41C2-B534-C1E6E9BEE7F0}"/>
    <cellStyle name="Įprastas 3 4 3 2 5 3" xfId="1872" xr:uid="{54D745F7-52BC-4204-952E-EFF6015FFFC9}"/>
    <cellStyle name="Įprastas 3 4 3 2 5 3 2" xfId="4433" xr:uid="{9E7CB7B9-B742-4BBA-8058-C5017FAF1771}"/>
    <cellStyle name="Įprastas 3 4 3 2 5 4" xfId="3153" xr:uid="{27E146DA-7A56-4645-AF0C-F484B479929D}"/>
    <cellStyle name="Įprastas 3 4 3 2 6" xfId="1171" xr:uid="{672DA017-A4CA-42AD-A9DC-9F6F5582EF95}"/>
    <cellStyle name="Įprastas 3 4 3 2 6 2" xfId="2451" xr:uid="{2F29EA8E-ABE3-4C36-BD08-7DB39D0775D2}"/>
    <cellStyle name="Įprastas 3 4 3 2 6 2 2" xfId="5012" xr:uid="{82212F17-7891-4ECA-A2A8-0F09A68CFA2B}"/>
    <cellStyle name="Įprastas 3 4 3 2 6 3" xfId="3732" xr:uid="{F45C5851-E3C0-455C-B9C8-17047D011C09}"/>
    <cellStyle name="Įprastas 3 4 3 2 7" xfId="1355" xr:uid="{E2700A08-737A-4F67-8B45-7AB0F429AE52}"/>
    <cellStyle name="Įprastas 3 4 3 2 7 2" xfId="3916" xr:uid="{4750CDF1-4398-4B53-BAAD-B28E72F3F967}"/>
    <cellStyle name="Įprastas 3 4 3 2 8" xfId="2636" xr:uid="{327982BA-C6CE-440A-932A-4B71453D61C0}"/>
    <cellStyle name="Įprastas 3 4 3 3" xfId="114" xr:uid="{A6D00510-6DD4-4AC9-BB45-79CF0AFF4B27}"/>
    <cellStyle name="Įprastas 3 4 3 3 2" xfId="595" xr:uid="{4A2490D9-C77F-4967-BA92-1A5C5823D7AE}"/>
    <cellStyle name="Įprastas 3 4 3 3 2 2" xfId="1180" xr:uid="{B7E1ACA9-610F-4C5B-8772-65FC69B4261D}"/>
    <cellStyle name="Įprastas 3 4 3 3 2 2 2" xfId="2460" xr:uid="{6A01D4A6-5E36-4839-BF7E-8A225707DDA9}"/>
    <cellStyle name="Įprastas 3 4 3 3 2 2 2 2" xfId="5021" xr:uid="{23AB0D65-9E7B-4EA4-8842-A425C0B40745}"/>
    <cellStyle name="Įprastas 3 4 3 3 2 2 3" xfId="3741" xr:uid="{92CF1053-CC11-44BE-A6F6-6B6B44D66E69}"/>
    <cellStyle name="Įprastas 3 4 3 3 2 3" xfId="1876" xr:uid="{0CA1329E-3370-474B-9169-3D6AF779CC6C}"/>
    <cellStyle name="Įprastas 3 4 3 3 2 3 2" xfId="4437" xr:uid="{176D8C48-A84A-4116-9E02-0358F0B09C45}"/>
    <cellStyle name="Įprastas 3 4 3 3 2 4" xfId="3157" xr:uid="{6A18E121-A5C2-4990-9D9D-DB30D362560F}"/>
    <cellStyle name="Įprastas 3 4 3 3 3" xfId="1179" xr:uid="{56647150-285F-4FE7-B6F3-ED8DAFAA3769}"/>
    <cellStyle name="Įprastas 3 4 3 3 3 2" xfId="2459" xr:uid="{F9D27506-32F6-4C32-B6CF-F78BAD37A8ED}"/>
    <cellStyle name="Įprastas 3 4 3 3 3 2 2" xfId="5020" xr:uid="{42CE7B90-28BD-4CBB-A002-BD021DE5B9CD}"/>
    <cellStyle name="Įprastas 3 4 3 3 3 3" xfId="3740" xr:uid="{BE1415E9-87F9-4B8E-935E-022A64A5492B}"/>
    <cellStyle name="Įprastas 3 4 3 3 4" xfId="1395" xr:uid="{26B6E302-706A-4C05-9566-1A46E4E800A1}"/>
    <cellStyle name="Įprastas 3 4 3 3 4 2" xfId="3956" xr:uid="{7BCD1C67-12AF-4D35-81A5-266976F80F93}"/>
    <cellStyle name="Įprastas 3 4 3 3 5" xfId="2676" xr:uid="{E267CE15-6AE1-4201-B68F-61B1FA4286DA}"/>
    <cellStyle name="Įprastas 3 4 3 4" xfId="194" xr:uid="{894EFB43-E064-44F7-A0D2-008D6EBA1253}"/>
    <cellStyle name="Įprastas 3 4 3 4 2" xfId="596" xr:uid="{1E5603B5-314A-4AD3-A417-1797CBD9D14E}"/>
    <cellStyle name="Įprastas 3 4 3 4 2 2" xfId="1182" xr:uid="{FBFD5CB8-B0A7-40F2-899E-956F2915F964}"/>
    <cellStyle name="Įprastas 3 4 3 4 2 2 2" xfId="2462" xr:uid="{66816130-5D9F-42B6-8CB8-7A7C42376384}"/>
    <cellStyle name="Įprastas 3 4 3 4 2 2 2 2" xfId="5023" xr:uid="{B5DB1EB3-76AC-4646-AA9B-2A87E6288F81}"/>
    <cellStyle name="Įprastas 3 4 3 4 2 2 3" xfId="3743" xr:uid="{80AADEDA-D97E-489F-BB33-C3B2E64F445B}"/>
    <cellStyle name="Įprastas 3 4 3 4 2 3" xfId="1877" xr:uid="{39049320-5F1E-4F5B-A2B2-26EA169C299A}"/>
    <cellStyle name="Įprastas 3 4 3 4 2 3 2" xfId="4438" xr:uid="{D0C0CAE7-5C7E-4896-AC80-55C6D595F061}"/>
    <cellStyle name="Įprastas 3 4 3 4 2 4" xfId="3158" xr:uid="{6D8B4C8C-38BC-480A-925F-3C80BFFE6978}"/>
    <cellStyle name="Įprastas 3 4 3 4 3" xfId="1181" xr:uid="{FC5BF084-90AB-476E-AFC6-2E19413C201C}"/>
    <cellStyle name="Įprastas 3 4 3 4 3 2" xfId="2461" xr:uid="{580B25C0-EDD9-4A1C-891B-B9D3B0AAA967}"/>
    <cellStyle name="Įprastas 3 4 3 4 3 2 2" xfId="5022" xr:uid="{7BB3510B-8E70-4DB4-91A5-C8A6B1DF0A51}"/>
    <cellStyle name="Įprastas 3 4 3 4 3 3" xfId="3742" xr:uid="{6DE8C0D2-D0A4-4209-8AFD-730A593D75B8}"/>
    <cellStyle name="Įprastas 3 4 3 4 4" xfId="1475" xr:uid="{CE767A7A-F20B-4F59-A035-AEF698E36DE4}"/>
    <cellStyle name="Įprastas 3 4 3 4 4 2" xfId="4036" xr:uid="{626E21A2-764A-4844-A801-ECF6AD5C5455}"/>
    <cellStyle name="Įprastas 3 4 3 4 5" xfId="2756" xr:uid="{8CF58EE6-C484-4A1D-9FE9-74BC26617672}"/>
    <cellStyle name="Įprastas 3 4 3 5" xfId="274" xr:uid="{95BEA725-1BC6-4C03-A7DD-84947EE2696B}"/>
    <cellStyle name="Įprastas 3 4 3 5 2" xfId="597" xr:uid="{E46D5413-495F-4D8F-BB57-E786A9527E89}"/>
    <cellStyle name="Įprastas 3 4 3 5 2 2" xfId="1184" xr:uid="{6C71CCE9-4748-4B51-AC4A-86B9FA5D4D3D}"/>
    <cellStyle name="Įprastas 3 4 3 5 2 2 2" xfId="2464" xr:uid="{842229AC-D1CB-438A-9F20-CA6AAFC9EE34}"/>
    <cellStyle name="Įprastas 3 4 3 5 2 2 2 2" xfId="5025" xr:uid="{1965CC69-129E-4BB5-99B1-39581471D593}"/>
    <cellStyle name="Įprastas 3 4 3 5 2 2 3" xfId="3745" xr:uid="{3597BFEE-4194-4425-8566-08AA0559E330}"/>
    <cellStyle name="Įprastas 3 4 3 5 2 3" xfId="1878" xr:uid="{34D3EBD8-4CD8-4995-AE28-6969847953FD}"/>
    <cellStyle name="Įprastas 3 4 3 5 2 3 2" xfId="4439" xr:uid="{03D99779-FFD0-43DC-8EB8-86D84644CCA9}"/>
    <cellStyle name="Įprastas 3 4 3 5 2 4" xfId="3159" xr:uid="{97B00CD7-46CC-44B0-8929-2DE2E0072479}"/>
    <cellStyle name="Įprastas 3 4 3 5 3" xfId="1183" xr:uid="{ED6FFFB7-1061-4F7C-990D-467614F124B6}"/>
    <cellStyle name="Įprastas 3 4 3 5 3 2" xfId="2463" xr:uid="{49F7E453-825A-419B-8AE2-57CDA043AD22}"/>
    <cellStyle name="Įprastas 3 4 3 5 3 2 2" xfId="5024" xr:uid="{AC16F080-AD7A-4CAB-8330-420F96113237}"/>
    <cellStyle name="Įprastas 3 4 3 5 3 3" xfId="3744" xr:uid="{3AD4A9D9-0BAA-4E49-A970-49DBF2BE496A}"/>
    <cellStyle name="Įprastas 3 4 3 5 4" xfId="1555" xr:uid="{F861B387-D6D6-4590-BAB9-EB7CF10EE8C0}"/>
    <cellStyle name="Įprastas 3 4 3 5 4 2" xfId="4116" xr:uid="{A15F2954-87E2-4E42-8AED-C9B62FD59EB8}"/>
    <cellStyle name="Įprastas 3 4 3 5 5" xfId="2836" xr:uid="{A2217A3E-B7CA-4DC2-B357-6D4E36ABC17D}"/>
    <cellStyle name="Įprastas 3 4 3 6" xfId="590" xr:uid="{78A0B9EA-B710-4486-A9B0-C8D3D3741505}"/>
    <cellStyle name="Įprastas 3 4 3 6 2" xfId="1185" xr:uid="{429BB8DE-8677-4631-B921-49628BD37D64}"/>
    <cellStyle name="Įprastas 3 4 3 6 2 2" xfId="2465" xr:uid="{2C54FB37-D67B-4156-9F31-CFC8782AF824}"/>
    <cellStyle name="Įprastas 3 4 3 6 2 2 2" xfId="5026" xr:uid="{6D792035-FEBF-4A6E-A703-13448E2CFEA4}"/>
    <cellStyle name="Įprastas 3 4 3 6 2 3" xfId="3746" xr:uid="{668D522A-3372-4D4D-9DBF-0B9AD319473C}"/>
    <cellStyle name="Įprastas 3 4 3 6 3" xfId="1871" xr:uid="{C669CF07-E8F4-4E0E-9C32-A5D2DBCDAFB5}"/>
    <cellStyle name="Įprastas 3 4 3 6 3 2" xfId="4432" xr:uid="{0D9EA69E-4343-4A90-B579-EBCE08F8119E}"/>
    <cellStyle name="Įprastas 3 4 3 6 4" xfId="3152" xr:uid="{79108B37-1FFA-4F76-8B8C-A3931CC57F93}"/>
    <cellStyle name="Įprastas 3 4 3 7" xfId="1170" xr:uid="{E9B17A85-B0F8-40C7-AA22-38ABFE7D35C1}"/>
    <cellStyle name="Įprastas 3 4 3 7 2" xfId="2450" xr:uid="{D116240A-6D23-45CA-B7E4-C18642CD4B80}"/>
    <cellStyle name="Įprastas 3 4 3 7 2 2" xfId="5011" xr:uid="{C12E51CD-7B3B-4C5D-9D25-BC5E5BC922E3}"/>
    <cellStyle name="Įprastas 3 4 3 7 3" xfId="3731" xr:uid="{FD5DE1CC-0A26-4E8B-83A3-14C4DB59787F}"/>
    <cellStyle name="Įprastas 3 4 3 8" xfId="1315" xr:uid="{92E25C11-5BBD-4C76-922E-51D594A5A7F5}"/>
    <cellStyle name="Įprastas 3 4 3 8 2" xfId="3876" xr:uid="{1B6CA596-60DC-4C82-AA32-8F4F21EDAA91}"/>
    <cellStyle name="Įprastas 3 4 3 9" xfId="2596" xr:uid="{DA73E125-3E7D-42D6-8CD7-F012597AAE98}"/>
    <cellStyle name="Įprastas 3 4 4" xfId="54" xr:uid="{0C769D85-95B8-42C8-AA67-5B6E36CC3B20}"/>
    <cellStyle name="Įprastas 3 4 4 2" xfId="134" xr:uid="{D8EA3382-9FDC-45A1-A496-86349CD21018}"/>
    <cellStyle name="Įprastas 3 4 4 2 2" xfId="599" xr:uid="{7B124EED-B873-4364-B8F3-F98AA6761C19}"/>
    <cellStyle name="Įprastas 3 4 4 2 2 2" xfId="1188" xr:uid="{FB5E4696-998E-4382-BB7A-75DF1FFD0C2B}"/>
    <cellStyle name="Įprastas 3 4 4 2 2 2 2" xfId="2468" xr:uid="{C37FBB1D-DC56-4DA9-B4F3-0B22F5BAC4E2}"/>
    <cellStyle name="Įprastas 3 4 4 2 2 2 2 2" xfId="5029" xr:uid="{306FEC21-F476-432C-A81C-4EE9A1374C1C}"/>
    <cellStyle name="Įprastas 3 4 4 2 2 2 3" xfId="3749" xr:uid="{10F0C369-F5F8-4C59-BCDA-4E6E131842D2}"/>
    <cellStyle name="Įprastas 3 4 4 2 2 3" xfId="1880" xr:uid="{D58D91A7-018D-4221-95F1-3FCA09020A4C}"/>
    <cellStyle name="Įprastas 3 4 4 2 2 3 2" xfId="4441" xr:uid="{BB680D96-7391-442F-BC16-EB9D4A41ECBF}"/>
    <cellStyle name="Įprastas 3 4 4 2 2 4" xfId="3161" xr:uid="{1F1A4D74-CB7B-452A-9861-C70CCE3F601E}"/>
    <cellStyle name="Įprastas 3 4 4 2 3" xfId="1187" xr:uid="{C3847FB6-AA4E-42F9-A4D1-6FD8BE0DF24E}"/>
    <cellStyle name="Įprastas 3 4 4 2 3 2" xfId="2467" xr:uid="{408F8824-B386-4E0F-8275-E25AB110FDCF}"/>
    <cellStyle name="Įprastas 3 4 4 2 3 2 2" xfId="5028" xr:uid="{17268D6F-3DB4-4A74-8D3D-915A699D9C8D}"/>
    <cellStyle name="Įprastas 3 4 4 2 3 3" xfId="3748" xr:uid="{912D7E97-7DC3-4247-8FD5-F4D5D408D245}"/>
    <cellStyle name="Įprastas 3 4 4 2 4" xfId="1415" xr:uid="{00A8FDE1-00E9-477A-8839-A382B5658951}"/>
    <cellStyle name="Įprastas 3 4 4 2 4 2" xfId="3976" xr:uid="{284A61E6-E966-4039-8220-33E274A8230B}"/>
    <cellStyle name="Įprastas 3 4 4 2 5" xfId="2696" xr:uid="{9DC344AD-4F31-4BB8-A4CC-D267ECDEEB36}"/>
    <cellStyle name="Įprastas 3 4 4 3" xfId="214" xr:uid="{D0453060-3596-47E8-A8A1-D7D06B206E89}"/>
    <cellStyle name="Įprastas 3 4 4 3 2" xfId="600" xr:uid="{AAC24DE0-71B6-4B32-B304-FDEC6CA83646}"/>
    <cellStyle name="Įprastas 3 4 4 3 2 2" xfId="1190" xr:uid="{7F5067E2-20A1-4339-B701-788942599F70}"/>
    <cellStyle name="Įprastas 3 4 4 3 2 2 2" xfId="2470" xr:uid="{52CE6B9C-8E83-40DA-BDD8-72308EDD9893}"/>
    <cellStyle name="Įprastas 3 4 4 3 2 2 2 2" xfId="5031" xr:uid="{626C25CB-7227-4C33-8DAB-2D63F8192E6F}"/>
    <cellStyle name="Įprastas 3 4 4 3 2 2 3" xfId="3751" xr:uid="{FCC61B1B-65C4-4FF4-8C11-BD9D2F2A43ED}"/>
    <cellStyle name="Įprastas 3 4 4 3 2 3" xfId="1881" xr:uid="{67987F4E-3EDC-47BF-8804-EFFF302BB140}"/>
    <cellStyle name="Įprastas 3 4 4 3 2 3 2" xfId="4442" xr:uid="{F6272097-8367-4FAD-BA75-0FC8628172C4}"/>
    <cellStyle name="Įprastas 3 4 4 3 2 4" xfId="3162" xr:uid="{581BB454-BFB2-4CE7-8616-4CC6A46C14DC}"/>
    <cellStyle name="Įprastas 3 4 4 3 3" xfId="1189" xr:uid="{91C119C6-043E-48A9-AD1C-BF3A7D0EF6B8}"/>
    <cellStyle name="Įprastas 3 4 4 3 3 2" xfId="2469" xr:uid="{7FAD8D52-4CCE-4238-AE48-780C3F5ED912}"/>
    <cellStyle name="Įprastas 3 4 4 3 3 2 2" xfId="5030" xr:uid="{2AE4331D-1820-4947-AE76-AB3E2724A8FD}"/>
    <cellStyle name="Įprastas 3 4 4 3 3 3" xfId="3750" xr:uid="{31D578DE-7279-4987-9CCF-9E6C09962A2F}"/>
    <cellStyle name="Įprastas 3 4 4 3 4" xfId="1495" xr:uid="{568F8E35-669C-4C02-8C15-B841D224431C}"/>
    <cellStyle name="Įprastas 3 4 4 3 4 2" xfId="4056" xr:uid="{FB343748-EF76-46D8-841A-1C14E6FA391A}"/>
    <cellStyle name="Įprastas 3 4 4 3 5" xfId="2776" xr:uid="{4BA7A869-F5B6-4675-844E-D375C11E12AF}"/>
    <cellStyle name="Įprastas 3 4 4 4" xfId="294" xr:uid="{CFA8E2C6-FA91-4264-8ADC-167D010F87EF}"/>
    <cellStyle name="Įprastas 3 4 4 4 2" xfId="601" xr:uid="{AFE79568-DA10-4618-835D-4C019474E216}"/>
    <cellStyle name="Įprastas 3 4 4 4 2 2" xfId="1192" xr:uid="{18CC4858-55C7-407E-A3C1-753CB7B0BA95}"/>
    <cellStyle name="Įprastas 3 4 4 4 2 2 2" xfId="2472" xr:uid="{B479AC46-0D95-464A-A5E2-203ADB13FF4F}"/>
    <cellStyle name="Įprastas 3 4 4 4 2 2 2 2" xfId="5033" xr:uid="{C07B0154-D0EB-44B4-A369-359DB85BDBE0}"/>
    <cellStyle name="Įprastas 3 4 4 4 2 2 3" xfId="3753" xr:uid="{605D080E-A5C9-4DAF-BDA6-738BBE740BAB}"/>
    <cellStyle name="Įprastas 3 4 4 4 2 3" xfId="1882" xr:uid="{53895B24-C86A-48EF-82ED-1786000D00CA}"/>
    <cellStyle name="Įprastas 3 4 4 4 2 3 2" xfId="4443" xr:uid="{DA7D3719-D17B-47A4-B4D4-6D1683F9573D}"/>
    <cellStyle name="Įprastas 3 4 4 4 2 4" xfId="3163" xr:uid="{CD13A3D2-735C-4A2F-99C1-5AC7AB7DB90F}"/>
    <cellStyle name="Įprastas 3 4 4 4 3" xfId="1191" xr:uid="{C1EEE0F3-6556-4432-A326-AA18454EA397}"/>
    <cellStyle name="Įprastas 3 4 4 4 3 2" xfId="2471" xr:uid="{F91A83F3-E1D1-4924-9E07-4777EBD25CF8}"/>
    <cellStyle name="Įprastas 3 4 4 4 3 2 2" xfId="5032" xr:uid="{822271C3-5B44-406A-9DCC-B6AA7B03197A}"/>
    <cellStyle name="Įprastas 3 4 4 4 3 3" xfId="3752" xr:uid="{A6688A6B-7D10-47A9-93B5-2D15242AFA58}"/>
    <cellStyle name="Įprastas 3 4 4 4 4" xfId="1575" xr:uid="{076176AE-AC09-4BBD-A762-D1AD414BB09C}"/>
    <cellStyle name="Įprastas 3 4 4 4 4 2" xfId="4136" xr:uid="{457A9315-B251-41D0-8FC8-27806EC758BA}"/>
    <cellStyle name="Įprastas 3 4 4 4 5" xfId="2856" xr:uid="{4C6C245E-5321-43D0-8541-B869018B7D28}"/>
    <cellStyle name="Įprastas 3 4 4 5" xfId="598" xr:uid="{480425B8-1631-425A-82D0-3249755ED986}"/>
    <cellStyle name="Įprastas 3 4 4 5 2" xfId="1193" xr:uid="{717AE07F-855A-4107-8448-0802388AA1DB}"/>
    <cellStyle name="Įprastas 3 4 4 5 2 2" xfId="2473" xr:uid="{3F009050-89ED-439D-84C1-2A3EC9C146E7}"/>
    <cellStyle name="Įprastas 3 4 4 5 2 2 2" xfId="5034" xr:uid="{1F7CD57E-7B06-49E9-B8C6-C801BFD35017}"/>
    <cellStyle name="Įprastas 3 4 4 5 2 3" xfId="3754" xr:uid="{AA2EA6E8-B151-42C3-9909-D4E7FC9121EF}"/>
    <cellStyle name="Įprastas 3 4 4 5 3" xfId="1879" xr:uid="{7A373790-AB68-4881-BBD6-924AA38626A2}"/>
    <cellStyle name="Įprastas 3 4 4 5 3 2" xfId="4440" xr:uid="{320C7464-1A21-44BE-A05B-88D03B4CDC95}"/>
    <cellStyle name="Įprastas 3 4 4 5 4" xfId="3160" xr:uid="{2E8964AC-5AFD-42E9-89D0-D8194C0BBAF5}"/>
    <cellStyle name="Įprastas 3 4 4 6" xfId="1186" xr:uid="{1D800841-BB32-4E46-A58A-479FA7BF3D0B}"/>
    <cellStyle name="Įprastas 3 4 4 6 2" xfId="2466" xr:uid="{264B58DF-117C-4714-9F09-C85215D8B021}"/>
    <cellStyle name="Įprastas 3 4 4 6 2 2" xfId="5027" xr:uid="{593572A4-F125-4419-9599-0BB7FBDFBA35}"/>
    <cellStyle name="Įprastas 3 4 4 6 3" xfId="3747" xr:uid="{DE959BD7-DF19-437A-A224-66A683E2DB31}"/>
    <cellStyle name="Įprastas 3 4 4 7" xfId="1335" xr:uid="{845D3F42-50EF-4F2C-AF8A-3D1A3421B967}"/>
    <cellStyle name="Įprastas 3 4 4 7 2" xfId="3896" xr:uid="{2AC9801C-9B0C-4FC0-92ED-5020A852AD3B}"/>
    <cellStyle name="Įprastas 3 4 4 8" xfId="2616" xr:uid="{C79BB5DC-3D9D-4D11-8099-40F446184C31}"/>
    <cellStyle name="Įprastas 3 4 5" xfId="94" xr:uid="{12D58771-AC70-4522-8654-59F22F925907}"/>
    <cellStyle name="Įprastas 3 4 5 2" xfId="602" xr:uid="{E8ADC51A-FAB7-4D51-B730-806369EEECE1}"/>
    <cellStyle name="Įprastas 3 4 5 2 2" xfId="1195" xr:uid="{1CF1B4F4-76AA-4DC4-8E34-C24367780BAA}"/>
    <cellStyle name="Įprastas 3 4 5 2 2 2" xfId="2475" xr:uid="{B4D9BFFD-0C26-4C8D-BD0B-1B4835BFBB95}"/>
    <cellStyle name="Įprastas 3 4 5 2 2 2 2" xfId="5036" xr:uid="{C56ED32A-E294-4193-B234-34C10A45D8D0}"/>
    <cellStyle name="Įprastas 3 4 5 2 2 3" xfId="3756" xr:uid="{51241416-E627-4187-8C19-11EEF482AFFF}"/>
    <cellStyle name="Įprastas 3 4 5 2 3" xfId="1883" xr:uid="{41C71B9B-F420-4715-B199-8642E79FA3F5}"/>
    <cellStyle name="Įprastas 3 4 5 2 3 2" xfId="4444" xr:uid="{1EEC85AA-DE23-48D1-9983-F9F4F9214F49}"/>
    <cellStyle name="Įprastas 3 4 5 2 4" xfId="3164" xr:uid="{C72F4DD1-814E-415A-908D-9D40E08DB44D}"/>
    <cellStyle name="Įprastas 3 4 5 3" xfId="1194" xr:uid="{5A956AA5-85E4-4E58-8A37-6D0C6044636A}"/>
    <cellStyle name="Įprastas 3 4 5 3 2" xfId="2474" xr:uid="{46BDB3D9-AB1E-46C7-A7AB-62A67C6C8EDA}"/>
    <cellStyle name="Įprastas 3 4 5 3 2 2" xfId="5035" xr:uid="{C188F1E9-4982-4174-9A26-68D790F83EC7}"/>
    <cellStyle name="Įprastas 3 4 5 3 3" xfId="3755" xr:uid="{1AD1FB35-75C0-4867-BE5B-99CFFAADB6E2}"/>
    <cellStyle name="Įprastas 3 4 5 4" xfId="1375" xr:uid="{AAEA0168-4A5B-4314-9079-073CAD648F63}"/>
    <cellStyle name="Įprastas 3 4 5 4 2" xfId="3936" xr:uid="{4366FEEB-3152-44DA-84A7-A05648BE4A42}"/>
    <cellStyle name="Įprastas 3 4 5 5" xfId="2656" xr:uid="{5025DEB8-30BC-4C73-92CE-31CD97391A52}"/>
    <cellStyle name="Įprastas 3 4 6" xfId="174" xr:uid="{BAD1A819-7C46-4EAE-997E-D739CAA494ED}"/>
    <cellStyle name="Įprastas 3 4 6 2" xfId="603" xr:uid="{F5EB9EEC-0468-4DFE-8074-C69E20A11E68}"/>
    <cellStyle name="Įprastas 3 4 6 2 2" xfId="1197" xr:uid="{18CFFFA8-EBA9-4EA2-A54F-B7DB73979AB6}"/>
    <cellStyle name="Įprastas 3 4 6 2 2 2" xfId="2477" xr:uid="{FCB0C87B-5B55-496D-9A0F-B2FCE36E6A5C}"/>
    <cellStyle name="Įprastas 3 4 6 2 2 2 2" xfId="5038" xr:uid="{1015BB36-49BE-4D87-BA1D-DE522CE5A48C}"/>
    <cellStyle name="Įprastas 3 4 6 2 2 3" xfId="3758" xr:uid="{ABA748B0-95A9-4132-8B55-2335DBDD528D}"/>
    <cellStyle name="Įprastas 3 4 6 2 3" xfId="1884" xr:uid="{7F742100-03CA-4E5C-B6C2-312A64B84E0E}"/>
    <cellStyle name="Įprastas 3 4 6 2 3 2" xfId="4445" xr:uid="{0DDC3E10-686B-4280-9325-EBAD75F1F250}"/>
    <cellStyle name="Įprastas 3 4 6 2 4" xfId="3165" xr:uid="{3C0A4658-70C5-4606-BF7C-798104D861C9}"/>
    <cellStyle name="Įprastas 3 4 6 3" xfId="1196" xr:uid="{06DFCA57-38EA-4DBB-8C03-0945832E45B8}"/>
    <cellStyle name="Įprastas 3 4 6 3 2" xfId="2476" xr:uid="{277FDDCD-BC06-4B0F-9BB4-5511C0D74D0C}"/>
    <cellStyle name="Įprastas 3 4 6 3 2 2" xfId="5037" xr:uid="{93FBD180-E471-457F-BE90-E3D991667301}"/>
    <cellStyle name="Įprastas 3 4 6 3 3" xfId="3757" xr:uid="{902CF465-5B7B-4C40-B69C-58CCF3050649}"/>
    <cellStyle name="Įprastas 3 4 6 4" xfId="1455" xr:uid="{E1711EB6-2125-4ABA-B6F0-E4EA49310588}"/>
    <cellStyle name="Įprastas 3 4 6 4 2" xfId="4016" xr:uid="{2BAB7C11-23EA-4AA4-A512-24858DDC64E3}"/>
    <cellStyle name="Įprastas 3 4 6 5" xfId="2736" xr:uid="{DC489828-19E0-43C9-8CDB-23707F4C3F24}"/>
    <cellStyle name="Įprastas 3 4 7" xfId="254" xr:uid="{6885CF5D-7E99-4F4F-A4D8-0963F4CA98B8}"/>
    <cellStyle name="Įprastas 3 4 7 2" xfId="604" xr:uid="{3190714B-1044-4C00-A4BE-4BBCBBA3CA58}"/>
    <cellStyle name="Įprastas 3 4 7 2 2" xfId="1199" xr:uid="{384598B3-3A1C-4DD8-AE57-2CB340E01306}"/>
    <cellStyle name="Įprastas 3 4 7 2 2 2" xfId="2479" xr:uid="{FDFE5FE0-E0CF-4A61-B8EF-31C33D042242}"/>
    <cellStyle name="Įprastas 3 4 7 2 2 2 2" xfId="5040" xr:uid="{2627CC67-48DD-462C-826E-B8086833E562}"/>
    <cellStyle name="Įprastas 3 4 7 2 2 3" xfId="3760" xr:uid="{6F218DBC-94BD-43C6-9227-30123483C785}"/>
    <cellStyle name="Įprastas 3 4 7 2 3" xfId="1885" xr:uid="{DB57F807-A045-453E-BA26-687B0014681C}"/>
    <cellStyle name="Įprastas 3 4 7 2 3 2" xfId="4446" xr:uid="{858D353C-4FE7-47C1-9D39-BE2D93D4B024}"/>
    <cellStyle name="Įprastas 3 4 7 2 4" xfId="3166" xr:uid="{B85F8177-E6D5-46EC-B59B-980232B2A042}"/>
    <cellStyle name="Įprastas 3 4 7 3" xfId="1198" xr:uid="{A2958848-556F-43A1-A9BC-20F651922033}"/>
    <cellStyle name="Įprastas 3 4 7 3 2" xfId="2478" xr:uid="{5D2C7A1D-4A7F-4652-B95A-B47676924539}"/>
    <cellStyle name="Įprastas 3 4 7 3 2 2" xfId="5039" xr:uid="{C19759DE-7D0E-4016-9E4E-44FFF936DFD5}"/>
    <cellStyle name="Įprastas 3 4 7 3 3" xfId="3759" xr:uid="{6629DCDD-0E48-469A-B35D-19B01E76E5EF}"/>
    <cellStyle name="Įprastas 3 4 7 4" xfId="1535" xr:uid="{4649AB3A-B063-4544-B80B-6C79A9E71BA1}"/>
    <cellStyle name="Įprastas 3 4 7 4 2" xfId="4096" xr:uid="{897827FF-10E1-4C4D-9203-C2D012D201A9}"/>
    <cellStyle name="Įprastas 3 4 7 5" xfId="2816" xr:uid="{4F16B60D-BF65-42A9-8E92-98F90DBDCFEA}"/>
    <cellStyle name="Įprastas 3 4 8" xfId="573" xr:uid="{25F30898-B899-485A-B7E3-2D5EE0527915}"/>
    <cellStyle name="Įprastas 3 4 8 2" xfId="1200" xr:uid="{0C5CA546-7272-4578-9553-EF1892B0EC23}"/>
    <cellStyle name="Įprastas 3 4 8 2 2" xfId="2480" xr:uid="{65CD5B95-A9D0-496D-814C-34F9AC9DA00D}"/>
    <cellStyle name="Įprastas 3 4 8 2 2 2" xfId="5041" xr:uid="{E14E3895-C13D-44F9-889E-C4621CB68EB1}"/>
    <cellStyle name="Įprastas 3 4 8 2 3" xfId="3761" xr:uid="{8B527DC9-CD6B-4218-B593-321235232372}"/>
    <cellStyle name="Įprastas 3 4 8 3" xfId="1854" xr:uid="{499F79F8-BC7B-4C74-A3EE-E7CBD54E3ABB}"/>
    <cellStyle name="Įprastas 3 4 8 3 2" xfId="4415" xr:uid="{9C4B80A5-8047-422F-B4D1-59FD081F97FC}"/>
    <cellStyle name="Įprastas 3 4 8 4" xfId="3135" xr:uid="{ECD8044F-EA25-4E13-9CD5-B7728EA7D2DA}"/>
    <cellStyle name="Įprastas 3 4 9" xfId="1137" xr:uid="{7D0E8D16-A784-4F26-AB85-C6A6BDF0B473}"/>
    <cellStyle name="Įprastas 3 4 9 2" xfId="2417" xr:uid="{12412407-99FB-4438-99F7-6B85F4D9BD5E}"/>
    <cellStyle name="Įprastas 3 4 9 2 2" xfId="4978" xr:uid="{CC491B9D-6C0C-4553-A747-34E38BCAA28B}"/>
    <cellStyle name="Įprastas 3 4 9 3" xfId="3698" xr:uid="{7F9E22C4-3314-4388-9D5B-C477B0864632}"/>
    <cellStyle name="Įprastas 3 5" xfId="18" xr:uid="{00000000-0005-0000-0000-00001A000000}"/>
    <cellStyle name="Įprastas 3 5 10" xfId="2580" xr:uid="{85D499FE-820F-43FC-A204-FF5D85CE88CF}"/>
    <cellStyle name="Įprastas 3 5 2" xfId="38" xr:uid="{5532F4D8-B1F5-44B2-AC73-7337AFCC376F}"/>
    <cellStyle name="Įprastas 3 5 2 2" xfId="78" xr:uid="{7B27C665-BF41-4AAA-9846-ABAFE4AFB8B1}"/>
    <cellStyle name="Įprastas 3 5 2 2 2" xfId="158" xr:uid="{39F69037-1B12-4FED-AD67-379411C37277}"/>
    <cellStyle name="Įprastas 3 5 2 2 2 2" xfId="608" xr:uid="{C4C1CC8B-5454-4F1F-90D3-9B72B6C1733A}"/>
    <cellStyle name="Įprastas 3 5 2 2 2 2 2" xfId="1205" xr:uid="{B1D63DAC-9904-4385-A203-13003C08322E}"/>
    <cellStyle name="Įprastas 3 5 2 2 2 2 2 2" xfId="2485" xr:uid="{4B2657C8-3B34-4A7A-9E6E-4EF75A5BD8B1}"/>
    <cellStyle name="Įprastas 3 5 2 2 2 2 2 2 2" xfId="5046" xr:uid="{3A295768-4158-4BE4-8BDD-7D68DA140554}"/>
    <cellStyle name="Įprastas 3 5 2 2 2 2 2 3" xfId="3766" xr:uid="{7796DB00-3393-42A8-ACC3-25BB056F0BBB}"/>
    <cellStyle name="Įprastas 3 5 2 2 2 2 3" xfId="1889" xr:uid="{29E0BF55-80EF-42A4-A9E5-6C0483A6E184}"/>
    <cellStyle name="Įprastas 3 5 2 2 2 2 3 2" xfId="4450" xr:uid="{9CFCA9F2-9158-4620-B205-D087F15AD423}"/>
    <cellStyle name="Įprastas 3 5 2 2 2 2 4" xfId="3170" xr:uid="{36EE8544-3E17-45AE-BC76-F93D04C508E1}"/>
    <cellStyle name="Įprastas 3 5 2 2 2 3" xfId="1204" xr:uid="{0EBD3F2F-9BB7-437A-A6F5-B52926B2BE1E}"/>
    <cellStyle name="Įprastas 3 5 2 2 2 3 2" xfId="2484" xr:uid="{0D9AB7FE-92A1-424D-968D-928871CEF778}"/>
    <cellStyle name="Įprastas 3 5 2 2 2 3 2 2" xfId="5045" xr:uid="{FFAE3F57-3924-4151-BAE9-A0804F7BCCA3}"/>
    <cellStyle name="Įprastas 3 5 2 2 2 3 3" xfId="3765" xr:uid="{7CD8F49F-3607-47CE-AFAF-90FB4E0EE81B}"/>
    <cellStyle name="Įprastas 3 5 2 2 2 4" xfId="1439" xr:uid="{72A9DC5C-BB28-4D6D-A168-921E068DF559}"/>
    <cellStyle name="Įprastas 3 5 2 2 2 4 2" xfId="4000" xr:uid="{5C8071DF-FF65-46F2-8B43-D3553B9AC011}"/>
    <cellStyle name="Įprastas 3 5 2 2 2 5" xfId="2720" xr:uid="{33C71ABB-DC69-46FD-9CC1-90A8C7EE8DB9}"/>
    <cellStyle name="Įprastas 3 5 2 2 3" xfId="238" xr:uid="{27C1679C-9130-4D12-83AE-F2B32E70076D}"/>
    <cellStyle name="Įprastas 3 5 2 2 3 2" xfId="609" xr:uid="{92EDADF6-5A29-4492-B107-05B03D5D93B3}"/>
    <cellStyle name="Įprastas 3 5 2 2 3 2 2" xfId="1207" xr:uid="{8C77B277-53EF-462B-8AF2-4277EBB6C031}"/>
    <cellStyle name="Įprastas 3 5 2 2 3 2 2 2" xfId="2487" xr:uid="{A153362F-0C88-41CC-B405-419A35808C10}"/>
    <cellStyle name="Įprastas 3 5 2 2 3 2 2 2 2" xfId="5048" xr:uid="{0582AB02-0942-4F24-9930-7F472AF541E1}"/>
    <cellStyle name="Įprastas 3 5 2 2 3 2 2 3" xfId="3768" xr:uid="{788A99FE-3705-491D-9597-3EAC240F9B16}"/>
    <cellStyle name="Įprastas 3 5 2 2 3 2 3" xfId="1890" xr:uid="{026416BC-EEFE-4E03-B2B5-DA1D6E920C80}"/>
    <cellStyle name="Įprastas 3 5 2 2 3 2 3 2" xfId="4451" xr:uid="{BD0BDD2E-DCFC-41E5-9815-E52806051E6E}"/>
    <cellStyle name="Įprastas 3 5 2 2 3 2 4" xfId="3171" xr:uid="{4ACD1DAF-DF9B-470E-8CB0-6A9364673C4F}"/>
    <cellStyle name="Įprastas 3 5 2 2 3 3" xfId="1206" xr:uid="{D1DF3523-B2AE-41BD-AAA3-DF9ACE0B9404}"/>
    <cellStyle name="Įprastas 3 5 2 2 3 3 2" xfId="2486" xr:uid="{1067E169-3343-4327-A8D4-C80686A8A807}"/>
    <cellStyle name="Įprastas 3 5 2 2 3 3 2 2" xfId="5047" xr:uid="{1D3328C6-73CC-404B-A447-69955777A878}"/>
    <cellStyle name="Įprastas 3 5 2 2 3 3 3" xfId="3767" xr:uid="{CE9CE806-840D-4169-82B0-7F136E19AA0D}"/>
    <cellStyle name="Įprastas 3 5 2 2 3 4" xfId="1519" xr:uid="{812AD69A-862B-47EA-B61D-4EBC075793A9}"/>
    <cellStyle name="Įprastas 3 5 2 2 3 4 2" xfId="4080" xr:uid="{397917F8-684D-41B9-97C9-678144BC1205}"/>
    <cellStyle name="Įprastas 3 5 2 2 3 5" xfId="2800" xr:uid="{9D09AB59-DE93-4129-9CE5-409166EA9A9F}"/>
    <cellStyle name="Įprastas 3 5 2 2 4" xfId="318" xr:uid="{66210199-B23E-4B5A-9876-9F4A9D783BE4}"/>
    <cellStyle name="Įprastas 3 5 2 2 4 2" xfId="610" xr:uid="{D3747D4F-F085-41F3-9E10-19B383D5652F}"/>
    <cellStyle name="Įprastas 3 5 2 2 4 2 2" xfId="1209" xr:uid="{0EA450C6-7074-4EF9-8C0C-BF9E9D9AB88D}"/>
    <cellStyle name="Įprastas 3 5 2 2 4 2 2 2" xfId="2489" xr:uid="{A8FFA156-DDA6-4299-9B45-5F48329D75F7}"/>
    <cellStyle name="Įprastas 3 5 2 2 4 2 2 2 2" xfId="5050" xr:uid="{8855E74A-8E5A-4B0D-B4B4-254F521EFFAE}"/>
    <cellStyle name="Įprastas 3 5 2 2 4 2 2 3" xfId="3770" xr:uid="{C5F74EA1-A2CD-4E92-881B-A29CF159551D}"/>
    <cellStyle name="Įprastas 3 5 2 2 4 2 3" xfId="1891" xr:uid="{F03C1973-0D36-4934-9E92-6DB8435470CB}"/>
    <cellStyle name="Įprastas 3 5 2 2 4 2 3 2" xfId="4452" xr:uid="{C9647A3C-C99C-4E0F-B520-5F5124848B61}"/>
    <cellStyle name="Įprastas 3 5 2 2 4 2 4" xfId="3172" xr:uid="{9525A3C0-4F96-4E45-A743-9C113A095885}"/>
    <cellStyle name="Įprastas 3 5 2 2 4 3" xfId="1208" xr:uid="{7C9C3F94-4A87-4C11-8347-5B633AAAA3FF}"/>
    <cellStyle name="Įprastas 3 5 2 2 4 3 2" xfId="2488" xr:uid="{D88544F6-83B2-46E3-87EE-35E4434017DA}"/>
    <cellStyle name="Įprastas 3 5 2 2 4 3 2 2" xfId="5049" xr:uid="{804E2A9A-03B8-42DB-83FD-1813F88A8E0D}"/>
    <cellStyle name="Įprastas 3 5 2 2 4 3 3" xfId="3769" xr:uid="{FD0318ED-D6BD-4A53-ACD8-A92F271C0955}"/>
    <cellStyle name="Įprastas 3 5 2 2 4 4" xfId="1599" xr:uid="{F9EB9F51-A8D9-4000-8D70-E04EFB8AEC38}"/>
    <cellStyle name="Įprastas 3 5 2 2 4 4 2" xfId="4160" xr:uid="{AD512785-C1EB-4331-ADED-A56A47049699}"/>
    <cellStyle name="Įprastas 3 5 2 2 4 5" xfId="2880" xr:uid="{7650D906-5B2C-4C93-A1B0-B793948B6C10}"/>
    <cellStyle name="Įprastas 3 5 2 2 5" xfId="607" xr:uid="{00F4201A-1FC1-4C0B-9602-F4B5E287B357}"/>
    <cellStyle name="Įprastas 3 5 2 2 5 2" xfId="1210" xr:uid="{FFAB7BA5-F80A-4ADA-9EAC-71DDB84ABE07}"/>
    <cellStyle name="Įprastas 3 5 2 2 5 2 2" xfId="2490" xr:uid="{989A0156-F421-42D3-A133-A9DEA29A97A6}"/>
    <cellStyle name="Įprastas 3 5 2 2 5 2 2 2" xfId="5051" xr:uid="{26F4BBB6-3BA5-49A8-8366-5483EAA9FE70}"/>
    <cellStyle name="Įprastas 3 5 2 2 5 2 3" xfId="3771" xr:uid="{5BF62E05-354F-434D-A745-933A54EF7D6F}"/>
    <cellStyle name="Įprastas 3 5 2 2 5 3" xfId="1888" xr:uid="{047F839A-E0D7-485F-A4BE-FCBF82D2BF56}"/>
    <cellStyle name="Įprastas 3 5 2 2 5 3 2" xfId="4449" xr:uid="{9257AEA1-C05C-4061-96D8-43167C8A6A2E}"/>
    <cellStyle name="Įprastas 3 5 2 2 5 4" xfId="3169" xr:uid="{46BFA6CF-03DE-4D1E-BAC3-A901146B6F16}"/>
    <cellStyle name="Įprastas 3 5 2 2 6" xfId="1203" xr:uid="{30F4F4B4-11F5-4F05-8325-A2BA551160B1}"/>
    <cellStyle name="Įprastas 3 5 2 2 6 2" xfId="2483" xr:uid="{E2482319-C2BC-4B0A-9454-C40BDA169D0B}"/>
    <cellStyle name="Įprastas 3 5 2 2 6 2 2" xfId="5044" xr:uid="{A9B7AB79-481C-4DD2-B6B0-5F23FD746F40}"/>
    <cellStyle name="Įprastas 3 5 2 2 6 3" xfId="3764" xr:uid="{24504B72-DF73-44F1-9244-87F9F33F4639}"/>
    <cellStyle name="Įprastas 3 5 2 2 7" xfId="1359" xr:uid="{F8495E1F-F0BB-48E2-A1BB-9C01F54F9B04}"/>
    <cellStyle name="Įprastas 3 5 2 2 7 2" xfId="3920" xr:uid="{AB4736D5-AEB8-4A12-B402-FB00C9D58314}"/>
    <cellStyle name="Įprastas 3 5 2 2 8" xfId="2640" xr:uid="{21807F51-97CE-4005-9502-23FBA88A1EF0}"/>
    <cellStyle name="Įprastas 3 5 2 3" xfId="118" xr:uid="{37859F69-DB9C-4617-B404-FB076DF7CE23}"/>
    <cellStyle name="Įprastas 3 5 2 3 2" xfId="611" xr:uid="{837A82D2-DFD5-4EB6-9750-045027B6C9F9}"/>
    <cellStyle name="Įprastas 3 5 2 3 2 2" xfId="1212" xr:uid="{3F84DF8A-1CB9-4DC2-978A-561BF48450B7}"/>
    <cellStyle name="Įprastas 3 5 2 3 2 2 2" xfId="2492" xr:uid="{AAADC016-5B50-4999-B5F5-0A1D83ABF507}"/>
    <cellStyle name="Įprastas 3 5 2 3 2 2 2 2" xfId="5053" xr:uid="{816D8AAD-6AD3-431F-8E5F-917FC399572C}"/>
    <cellStyle name="Įprastas 3 5 2 3 2 2 3" xfId="3773" xr:uid="{68F68B63-9F51-44E4-A8CF-D680DC5BB5FE}"/>
    <cellStyle name="Įprastas 3 5 2 3 2 3" xfId="1892" xr:uid="{9FD0629C-8135-47CE-B889-4C60045ECE34}"/>
    <cellStyle name="Įprastas 3 5 2 3 2 3 2" xfId="4453" xr:uid="{7B446492-EB96-4143-A55B-A7BA4DD7FD3F}"/>
    <cellStyle name="Įprastas 3 5 2 3 2 4" xfId="3173" xr:uid="{452BE67B-41AD-44E6-A9EA-7CC64735DC16}"/>
    <cellStyle name="Įprastas 3 5 2 3 3" xfId="1211" xr:uid="{B1A4097A-9C4B-458C-B943-77C427805AEF}"/>
    <cellStyle name="Įprastas 3 5 2 3 3 2" xfId="2491" xr:uid="{81183EF3-7D2E-4C91-BEEF-7E0AB4FC6A4A}"/>
    <cellStyle name="Įprastas 3 5 2 3 3 2 2" xfId="5052" xr:uid="{ADD2F48E-81B4-4155-807C-F505EF1FB549}"/>
    <cellStyle name="Įprastas 3 5 2 3 3 3" xfId="3772" xr:uid="{A7A264B3-54C9-41CF-A64E-F7031577E066}"/>
    <cellStyle name="Įprastas 3 5 2 3 4" xfId="1399" xr:uid="{552BF87A-2F37-4138-82F7-5CA71C2BC0EC}"/>
    <cellStyle name="Įprastas 3 5 2 3 4 2" xfId="3960" xr:uid="{659F7A8D-9C31-4784-93D3-3E7FE18474E1}"/>
    <cellStyle name="Įprastas 3 5 2 3 5" xfId="2680" xr:uid="{3578F841-C848-45D5-8B59-EF4887ECF0EB}"/>
    <cellStyle name="Įprastas 3 5 2 4" xfId="198" xr:uid="{4B937830-DB19-4D7A-AD3A-59898E8EEFFC}"/>
    <cellStyle name="Įprastas 3 5 2 4 2" xfId="612" xr:uid="{33897025-9090-4E3A-ADEF-4561A29B73CE}"/>
    <cellStyle name="Įprastas 3 5 2 4 2 2" xfId="1214" xr:uid="{80D89B24-37E1-4A73-83D2-07ADB3D45E0F}"/>
    <cellStyle name="Įprastas 3 5 2 4 2 2 2" xfId="2494" xr:uid="{3803642E-084A-461B-93F9-734E95000D33}"/>
    <cellStyle name="Įprastas 3 5 2 4 2 2 2 2" xfId="5055" xr:uid="{AF1C4704-6EA6-42E4-8F0D-2FD56F8173FA}"/>
    <cellStyle name="Įprastas 3 5 2 4 2 2 3" xfId="3775" xr:uid="{5EEEED4F-85E9-40D3-AD7F-87C8925EEEDE}"/>
    <cellStyle name="Įprastas 3 5 2 4 2 3" xfId="1893" xr:uid="{5888A04C-9208-4371-902E-98364FB6E10E}"/>
    <cellStyle name="Įprastas 3 5 2 4 2 3 2" xfId="4454" xr:uid="{27CF9706-0EFA-4B0B-AFE2-645980BA7FFC}"/>
    <cellStyle name="Įprastas 3 5 2 4 2 4" xfId="3174" xr:uid="{8BC6C78F-E9CA-43E0-8595-EE4988EBF500}"/>
    <cellStyle name="Įprastas 3 5 2 4 3" xfId="1213" xr:uid="{1BAAEA0C-FDF2-455A-A2DC-23D66FE07B7F}"/>
    <cellStyle name="Įprastas 3 5 2 4 3 2" xfId="2493" xr:uid="{CFD1FB7A-57EA-456F-978E-67E94D0DA3F1}"/>
    <cellStyle name="Įprastas 3 5 2 4 3 2 2" xfId="5054" xr:uid="{3728BC75-A57A-4402-89BF-A295CD740751}"/>
    <cellStyle name="Įprastas 3 5 2 4 3 3" xfId="3774" xr:uid="{3290CD2D-8A7A-41F7-952D-CDC88F194E96}"/>
    <cellStyle name="Įprastas 3 5 2 4 4" xfId="1479" xr:uid="{1861596C-3DC2-4CFD-8387-9FB7E291B1AD}"/>
    <cellStyle name="Įprastas 3 5 2 4 4 2" xfId="4040" xr:uid="{E277325F-C5F3-4D21-A485-BAD5BD741E1C}"/>
    <cellStyle name="Įprastas 3 5 2 4 5" xfId="2760" xr:uid="{579A3760-C4F5-4C9B-B4C4-CFA20EDF8B16}"/>
    <cellStyle name="Įprastas 3 5 2 5" xfId="278" xr:uid="{BB3E7AE8-88F8-45D0-9B6D-97F957266770}"/>
    <cellStyle name="Įprastas 3 5 2 5 2" xfId="613" xr:uid="{A5CC4127-F8B1-4E3D-A5F6-3402499E15D6}"/>
    <cellStyle name="Įprastas 3 5 2 5 2 2" xfId="1216" xr:uid="{B4EF5EC0-248E-4D9E-9A2E-86AABFD6B264}"/>
    <cellStyle name="Įprastas 3 5 2 5 2 2 2" xfId="2496" xr:uid="{D75D6616-F2CF-4CBA-B721-5612A3B8EF86}"/>
    <cellStyle name="Įprastas 3 5 2 5 2 2 2 2" xfId="5057" xr:uid="{8042B193-25D0-4103-B7C0-44DF3BDB7663}"/>
    <cellStyle name="Įprastas 3 5 2 5 2 2 3" xfId="3777" xr:uid="{8CF5FDBE-4769-4A11-B1BA-F6D5C3F9C0F4}"/>
    <cellStyle name="Įprastas 3 5 2 5 2 3" xfId="1894" xr:uid="{A8C1DE54-6EBE-4B83-8D34-0E689DDB2D02}"/>
    <cellStyle name="Įprastas 3 5 2 5 2 3 2" xfId="4455" xr:uid="{29810DCB-599A-45FC-982C-D6E54CCA5714}"/>
    <cellStyle name="Įprastas 3 5 2 5 2 4" xfId="3175" xr:uid="{D0835573-7FC3-4D69-A765-4EAF21B6B2A6}"/>
    <cellStyle name="Įprastas 3 5 2 5 3" xfId="1215" xr:uid="{9732444C-84D3-45AC-9C13-296940D3FF22}"/>
    <cellStyle name="Įprastas 3 5 2 5 3 2" xfId="2495" xr:uid="{1148DB34-624A-439D-A0DC-4E277CD9920E}"/>
    <cellStyle name="Įprastas 3 5 2 5 3 2 2" xfId="5056" xr:uid="{1E1462C8-E0BA-4524-BB16-20056C46A4CB}"/>
    <cellStyle name="Įprastas 3 5 2 5 3 3" xfId="3776" xr:uid="{9C5BEEB4-C0F7-42A9-B057-022A94B65143}"/>
    <cellStyle name="Įprastas 3 5 2 5 4" xfId="1559" xr:uid="{EF14CBC6-0736-4818-8E93-4697DA9119C3}"/>
    <cellStyle name="Įprastas 3 5 2 5 4 2" xfId="4120" xr:uid="{BC4051A4-D797-4A4F-B9B1-928ED211AC1D}"/>
    <cellStyle name="Įprastas 3 5 2 5 5" xfId="2840" xr:uid="{F56BB964-3FFD-432F-9330-726FB0EBB5DB}"/>
    <cellStyle name="Įprastas 3 5 2 6" xfId="606" xr:uid="{2D363244-747D-4187-93EC-494B0D35A1AB}"/>
    <cellStyle name="Įprastas 3 5 2 6 2" xfId="1217" xr:uid="{943B019B-B99A-4EF2-9BEB-A140DDCA3AF9}"/>
    <cellStyle name="Įprastas 3 5 2 6 2 2" xfId="2497" xr:uid="{C7A74F21-69C9-484D-8ACA-437957AACDC6}"/>
    <cellStyle name="Įprastas 3 5 2 6 2 2 2" xfId="5058" xr:uid="{70FAD8EB-A4C5-4DEA-8472-E3B7AAA80C9F}"/>
    <cellStyle name="Įprastas 3 5 2 6 2 3" xfId="3778" xr:uid="{4A64C444-F86D-4AC7-9C56-89C8F3AAA6F5}"/>
    <cellStyle name="Įprastas 3 5 2 6 3" xfId="1887" xr:uid="{EA82509C-BDC4-4FE9-B16D-48E9AF05C7B1}"/>
    <cellStyle name="Įprastas 3 5 2 6 3 2" xfId="4448" xr:uid="{B0793367-CACC-4E64-8FE7-3CF0C2A7A07F}"/>
    <cellStyle name="Įprastas 3 5 2 6 4" xfId="3168" xr:uid="{32BE5E9A-61F6-4239-BCA9-321EBA0918A7}"/>
    <cellStyle name="Įprastas 3 5 2 7" xfId="1202" xr:uid="{0D783F5E-5DE4-4F5C-B32C-D12DA04A29AA}"/>
    <cellStyle name="Įprastas 3 5 2 7 2" xfId="2482" xr:uid="{1191BBE9-A6B1-40DC-B5E3-3ADE40A101AA}"/>
    <cellStyle name="Įprastas 3 5 2 7 2 2" xfId="5043" xr:uid="{1F037F58-7F37-4E53-99E7-138DFDEDCDD6}"/>
    <cellStyle name="Įprastas 3 5 2 7 3" xfId="3763" xr:uid="{48385D0C-209B-4B06-AD26-DA8C0F4FFB65}"/>
    <cellStyle name="Įprastas 3 5 2 8" xfId="1319" xr:uid="{A040884F-8E57-4CB3-911B-3CC6D0D08528}"/>
    <cellStyle name="Įprastas 3 5 2 8 2" xfId="3880" xr:uid="{7313573F-1A76-415B-B6E8-44BB4CA593C5}"/>
    <cellStyle name="Įprastas 3 5 2 9" xfId="2600" xr:uid="{7DAE693D-4719-4D4F-B759-118B031B1118}"/>
    <cellStyle name="Įprastas 3 5 3" xfId="58" xr:uid="{F078F417-913E-4E73-B733-A87107CDBACA}"/>
    <cellStyle name="Įprastas 3 5 3 2" xfId="138" xr:uid="{C8A2BEC8-6429-4526-94FB-7D301270E046}"/>
    <cellStyle name="Įprastas 3 5 3 2 2" xfId="615" xr:uid="{60221347-A5A8-46E1-B01E-0DDFEA9DF859}"/>
    <cellStyle name="Įprastas 3 5 3 2 2 2" xfId="1220" xr:uid="{17E65A3A-2ACE-4A19-8947-A23F29409C00}"/>
    <cellStyle name="Įprastas 3 5 3 2 2 2 2" xfId="2500" xr:uid="{FEC9B666-26A2-4335-B71C-DC0144A1E3C1}"/>
    <cellStyle name="Įprastas 3 5 3 2 2 2 2 2" xfId="5061" xr:uid="{8DB40557-318B-46F0-9071-CF2E89837139}"/>
    <cellStyle name="Įprastas 3 5 3 2 2 2 3" xfId="3781" xr:uid="{4042CA39-68A7-4B0D-98B3-6F5E372967C7}"/>
    <cellStyle name="Įprastas 3 5 3 2 2 3" xfId="1896" xr:uid="{409F5ECB-2156-48F5-8960-9AB3F5291551}"/>
    <cellStyle name="Įprastas 3 5 3 2 2 3 2" xfId="4457" xr:uid="{FD4873A8-AD41-4851-A005-16046F4805F4}"/>
    <cellStyle name="Įprastas 3 5 3 2 2 4" xfId="3177" xr:uid="{E8BD9C5F-FB57-4F2A-88FF-D50758DBBE85}"/>
    <cellStyle name="Įprastas 3 5 3 2 3" xfId="1219" xr:uid="{B3A1075B-E129-4CC7-934E-25192ECEB8FA}"/>
    <cellStyle name="Įprastas 3 5 3 2 3 2" xfId="2499" xr:uid="{9352BC4E-C013-4310-86AC-258354ACD9A9}"/>
    <cellStyle name="Įprastas 3 5 3 2 3 2 2" xfId="5060" xr:uid="{41677062-0C58-444B-B24F-D54FE88B924A}"/>
    <cellStyle name="Įprastas 3 5 3 2 3 3" xfId="3780" xr:uid="{6405FB38-72F8-4C1B-9190-5CDD2D80E7FC}"/>
    <cellStyle name="Įprastas 3 5 3 2 4" xfId="1419" xr:uid="{82CFFFEA-4A7E-4C61-8168-81D389D034CA}"/>
    <cellStyle name="Įprastas 3 5 3 2 4 2" xfId="3980" xr:uid="{3A639940-B327-4E01-BC93-14F9A49795EB}"/>
    <cellStyle name="Įprastas 3 5 3 2 5" xfId="2700" xr:uid="{8A2BD9C6-61F3-4A3D-8210-9B545A6ACE07}"/>
    <cellStyle name="Įprastas 3 5 3 3" xfId="218" xr:uid="{582D2E68-79EF-4D66-9BDF-94CBDC79D1C5}"/>
    <cellStyle name="Įprastas 3 5 3 3 2" xfId="616" xr:uid="{A1D1CC6D-7930-4941-93F3-AE10B6442ABB}"/>
    <cellStyle name="Įprastas 3 5 3 3 2 2" xfId="1222" xr:uid="{79487600-1D05-4927-A72F-70115107BD4B}"/>
    <cellStyle name="Įprastas 3 5 3 3 2 2 2" xfId="2502" xr:uid="{DC888884-67E3-4A4C-9D02-EC4B93042139}"/>
    <cellStyle name="Įprastas 3 5 3 3 2 2 2 2" xfId="5063" xr:uid="{037A5AEF-AA6C-4966-BDAD-43F5CA6CB817}"/>
    <cellStyle name="Įprastas 3 5 3 3 2 2 3" xfId="3783" xr:uid="{A4FD6E57-041B-4E4D-ACE4-E87F37DD7566}"/>
    <cellStyle name="Įprastas 3 5 3 3 2 3" xfId="1897" xr:uid="{1053DEF0-19B7-4C7A-B571-3129CB397CF3}"/>
    <cellStyle name="Įprastas 3 5 3 3 2 3 2" xfId="4458" xr:uid="{55055C55-392B-4210-A2A6-3C682470329A}"/>
    <cellStyle name="Įprastas 3 5 3 3 2 4" xfId="3178" xr:uid="{7ED2463C-03B0-4AAD-8D51-22AEBBCCDAA3}"/>
    <cellStyle name="Įprastas 3 5 3 3 3" xfId="1221" xr:uid="{D4B68160-FBC5-4E18-BEC5-6C18DE8A0F16}"/>
    <cellStyle name="Įprastas 3 5 3 3 3 2" xfId="2501" xr:uid="{03CDA4AE-49AA-4C46-A40D-28DFA87DEFDE}"/>
    <cellStyle name="Įprastas 3 5 3 3 3 2 2" xfId="5062" xr:uid="{655E583D-73EA-4FA0-9E2F-FB49B72B3A86}"/>
    <cellStyle name="Įprastas 3 5 3 3 3 3" xfId="3782" xr:uid="{26C566B1-03BB-4288-B4A7-40322E69529B}"/>
    <cellStyle name="Įprastas 3 5 3 3 4" xfId="1499" xr:uid="{D7D56814-271C-4A4C-B77C-6AE3C8BD85D5}"/>
    <cellStyle name="Įprastas 3 5 3 3 4 2" xfId="4060" xr:uid="{B852D8F6-E946-42A9-8322-262E78E0A7D4}"/>
    <cellStyle name="Įprastas 3 5 3 3 5" xfId="2780" xr:uid="{956DAA32-FB29-4E6D-A52A-25201659BFC0}"/>
    <cellStyle name="Įprastas 3 5 3 4" xfId="298" xr:uid="{BC01F081-D2C9-46F0-8D4D-7A34CCF9AB03}"/>
    <cellStyle name="Įprastas 3 5 3 4 2" xfId="617" xr:uid="{3378C820-01E3-4928-B1E4-DB2C6FC4A0C6}"/>
    <cellStyle name="Įprastas 3 5 3 4 2 2" xfId="1224" xr:uid="{DFDC2B28-C021-48BC-B08B-020B469CE6F2}"/>
    <cellStyle name="Įprastas 3 5 3 4 2 2 2" xfId="2504" xr:uid="{B060DE8F-2233-407E-B84B-BE2B9ABA8EF1}"/>
    <cellStyle name="Įprastas 3 5 3 4 2 2 2 2" xfId="5065" xr:uid="{6CFA10A1-BF89-4456-AA3C-0246515BB655}"/>
    <cellStyle name="Įprastas 3 5 3 4 2 2 3" xfId="3785" xr:uid="{C00B60FD-A02F-4CFF-8E2E-6E9D9B4DDC81}"/>
    <cellStyle name="Įprastas 3 5 3 4 2 3" xfId="1898" xr:uid="{0B3F3EBD-73E6-4890-B8E7-B42855C9A8C5}"/>
    <cellStyle name="Įprastas 3 5 3 4 2 3 2" xfId="4459" xr:uid="{EAC07BB2-7E80-43FF-AF7C-725A01458AB0}"/>
    <cellStyle name="Įprastas 3 5 3 4 2 4" xfId="3179" xr:uid="{6C55446C-AA05-4A29-A36D-4E8A346EAD60}"/>
    <cellStyle name="Įprastas 3 5 3 4 3" xfId="1223" xr:uid="{05FAE257-0E20-4555-9A5E-8DD8B2AF45BE}"/>
    <cellStyle name="Įprastas 3 5 3 4 3 2" xfId="2503" xr:uid="{C4997E2E-012F-47C2-B3A9-74F73B98F0D8}"/>
    <cellStyle name="Įprastas 3 5 3 4 3 2 2" xfId="5064" xr:uid="{115D93BC-1A0F-4F17-A179-E51A17B68C78}"/>
    <cellStyle name="Įprastas 3 5 3 4 3 3" xfId="3784" xr:uid="{AA9E96B8-7347-4149-B7DA-99A2ED66462A}"/>
    <cellStyle name="Įprastas 3 5 3 4 4" xfId="1579" xr:uid="{994F6566-F810-4EEE-8E05-0BF99E150908}"/>
    <cellStyle name="Įprastas 3 5 3 4 4 2" xfId="4140" xr:uid="{63FC0F40-7BA7-4D0C-A507-8E10704222C1}"/>
    <cellStyle name="Įprastas 3 5 3 4 5" xfId="2860" xr:uid="{781E5512-C036-4778-A960-A1372B0D36A3}"/>
    <cellStyle name="Įprastas 3 5 3 5" xfId="614" xr:uid="{41AEA867-5535-4EC8-B7FD-219395362B0A}"/>
    <cellStyle name="Įprastas 3 5 3 5 2" xfId="1225" xr:uid="{94092D00-50F0-4010-A76C-8F7CDD5C4829}"/>
    <cellStyle name="Įprastas 3 5 3 5 2 2" xfId="2505" xr:uid="{7EE34356-9D34-4D6C-B7E7-DB9151408A48}"/>
    <cellStyle name="Įprastas 3 5 3 5 2 2 2" xfId="5066" xr:uid="{45FA8282-C72A-4E27-8828-B99A956D1566}"/>
    <cellStyle name="Įprastas 3 5 3 5 2 3" xfId="3786" xr:uid="{30724B6D-056D-4DF1-AAD8-B22233E00DF6}"/>
    <cellStyle name="Įprastas 3 5 3 5 3" xfId="1895" xr:uid="{A0025374-74E1-4451-BDBC-CE77CDFCBABC}"/>
    <cellStyle name="Įprastas 3 5 3 5 3 2" xfId="4456" xr:uid="{9B3EAA68-C34E-4B4D-B5BA-1CEF7271AC98}"/>
    <cellStyle name="Įprastas 3 5 3 5 4" xfId="3176" xr:uid="{D609C580-F308-4112-8880-A910E65441D2}"/>
    <cellStyle name="Įprastas 3 5 3 6" xfId="1218" xr:uid="{10EFAE2B-3F29-4163-A49B-8296BB9DF72D}"/>
    <cellStyle name="Įprastas 3 5 3 6 2" xfId="2498" xr:uid="{30C2F573-3511-4993-8697-D4B30726C7B0}"/>
    <cellStyle name="Įprastas 3 5 3 6 2 2" xfId="5059" xr:uid="{F7A8DAC0-0032-4F89-88D9-197ACF2D877F}"/>
    <cellStyle name="Įprastas 3 5 3 6 3" xfId="3779" xr:uid="{6C9E8BF7-E704-4C46-B715-EBD1F754D822}"/>
    <cellStyle name="Įprastas 3 5 3 7" xfId="1339" xr:uid="{713147D5-7E9F-457C-8622-0456DD38BB6D}"/>
    <cellStyle name="Įprastas 3 5 3 7 2" xfId="3900" xr:uid="{8B9CC3DA-530C-453C-8B55-D31DD9ABEF6A}"/>
    <cellStyle name="Įprastas 3 5 3 8" xfId="2620" xr:uid="{23638A2C-1E74-4B6D-8247-470794AFB50E}"/>
    <cellStyle name="Įprastas 3 5 4" xfId="98" xr:uid="{D65A2EC3-6D14-47C2-BEE1-B368E49BE916}"/>
    <cellStyle name="Įprastas 3 5 4 2" xfId="618" xr:uid="{97F992BF-7C4F-421C-B44E-43E647CD8319}"/>
    <cellStyle name="Įprastas 3 5 4 2 2" xfId="1227" xr:uid="{A71A5254-19B6-4415-ACE8-793A194DFF0D}"/>
    <cellStyle name="Įprastas 3 5 4 2 2 2" xfId="2507" xr:uid="{4517F51A-FAA3-4F5C-AA5B-C3B703846DBB}"/>
    <cellStyle name="Įprastas 3 5 4 2 2 2 2" xfId="5068" xr:uid="{1AB9CA53-C91A-4E5C-B342-2D018A2F7444}"/>
    <cellStyle name="Įprastas 3 5 4 2 2 3" xfId="3788" xr:uid="{19D1558A-D10B-4775-A6D4-45CB53BE2DA8}"/>
    <cellStyle name="Įprastas 3 5 4 2 3" xfId="1899" xr:uid="{5140376E-29C8-4550-AB43-B5F05893280F}"/>
    <cellStyle name="Įprastas 3 5 4 2 3 2" xfId="4460" xr:uid="{A20089BB-3623-4123-AEFF-BACD570A1EE6}"/>
    <cellStyle name="Įprastas 3 5 4 2 4" xfId="3180" xr:uid="{D35FE68E-5528-4EB9-BA55-35E8323D5405}"/>
    <cellStyle name="Įprastas 3 5 4 3" xfId="1226" xr:uid="{E64DBEE0-8981-4BA9-AA36-32D8FE5071BD}"/>
    <cellStyle name="Įprastas 3 5 4 3 2" xfId="2506" xr:uid="{F2098F3D-F0DE-42AD-94CF-125270606D1F}"/>
    <cellStyle name="Įprastas 3 5 4 3 2 2" xfId="5067" xr:uid="{183FA071-863B-4836-8BFF-93931AC36023}"/>
    <cellStyle name="Įprastas 3 5 4 3 3" xfId="3787" xr:uid="{EE58E34C-88E8-41A2-AA92-4891061C0906}"/>
    <cellStyle name="Įprastas 3 5 4 4" xfId="1379" xr:uid="{70FC71F9-2A45-4ED8-A1AD-4F290DA629AD}"/>
    <cellStyle name="Įprastas 3 5 4 4 2" xfId="3940" xr:uid="{3BCB96CA-95C2-401B-9E90-005C05BE0F51}"/>
    <cellStyle name="Įprastas 3 5 4 5" xfId="2660" xr:uid="{445E23B3-5906-46D8-A119-523F87EBF213}"/>
    <cellStyle name="Įprastas 3 5 5" xfId="178" xr:uid="{3A42363A-3602-42AF-923B-6C4406F51A50}"/>
    <cellStyle name="Įprastas 3 5 5 2" xfId="619" xr:uid="{B3C3F377-A3EB-48D1-8AC6-46EEDD4521CB}"/>
    <cellStyle name="Įprastas 3 5 5 2 2" xfId="1229" xr:uid="{8E64C4DC-ADDB-4E2F-AC09-AD804859E6CB}"/>
    <cellStyle name="Įprastas 3 5 5 2 2 2" xfId="2509" xr:uid="{6609B6BD-B06C-416B-ABF8-61A1608B5BE3}"/>
    <cellStyle name="Įprastas 3 5 5 2 2 2 2" xfId="5070" xr:uid="{0F2C2072-FCF4-496C-A4C3-D24E5C6DBB8B}"/>
    <cellStyle name="Įprastas 3 5 5 2 2 3" xfId="3790" xr:uid="{9ED1BB26-53D8-4398-9C8E-EC716C71B576}"/>
    <cellStyle name="Įprastas 3 5 5 2 3" xfId="1900" xr:uid="{4F3474DE-5E75-4F71-A829-1EBF124C4169}"/>
    <cellStyle name="Įprastas 3 5 5 2 3 2" xfId="4461" xr:uid="{4711C322-DCA4-44A1-A579-DD4677EF731D}"/>
    <cellStyle name="Įprastas 3 5 5 2 4" xfId="3181" xr:uid="{A8EE3E0D-8DF9-4450-B98B-568DE39E2E2E}"/>
    <cellStyle name="Įprastas 3 5 5 3" xfId="1228" xr:uid="{FF043366-8D93-4327-8751-5E7B1B7EB088}"/>
    <cellStyle name="Įprastas 3 5 5 3 2" xfId="2508" xr:uid="{2EDEC961-5524-46A1-BBD5-422BFE3E1007}"/>
    <cellStyle name="Įprastas 3 5 5 3 2 2" xfId="5069" xr:uid="{869032BE-E5BC-42B3-9540-6EDEC31EEEA9}"/>
    <cellStyle name="Įprastas 3 5 5 3 3" xfId="3789" xr:uid="{457CD4B5-3D97-4236-BC5C-C18A6A737A22}"/>
    <cellStyle name="Įprastas 3 5 5 4" xfId="1459" xr:uid="{55A50B18-8910-42E1-943D-2C6E61D0CCF2}"/>
    <cellStyle name="Įprastas 3 5 5 4 2" xfId="4020" xr:uid="{D7DDC16C-6C42-47A1-AF02-3647B12AE8A5}"/>
    <cellStyle name="Įprastas 3 5 5 5" xfId="2740" xr:uid="{714FF9D8-F844-454D-99DC-E0D5F76030FF}"/>
    <cellStyle name="Įprastas 3 5 6" xfId="258" xr:uid="{FD246142-DE33-4C8F-B8F6-A3DB6D8686C6}"/>
    <cellStyle name="Įprastas 3 5 6 2" xfId="620" xr:uid="{73D7739D-AB2B-4939-AD69-B784EA3B2F01}"/>
    <cellStyle name="Įprastas 3 5 6 2 2" xfId="1231" xr:uid="{3DE787BC-A7C5-46BB-B977-883B7DE8F55A}"/>
    <cellStyle name="Įprastas 3 5 6 2 2 2" xfId="2511" xr:uid="{2D24E69A-E7EA-49C8-930A-206F3DDFBE1B}"/>
    <cellStyle name="Įprastas 3 5 6 2 2 2 2" xfId="5072" xr:uid="{ED8BBE4C-371E-44D2-81CB-B802C7B05D5F}"/>
    <cellStyle name="Įprastas 3 5 6 2 2 3" xfId="3792" xr:uid="{EBE523EE-54C9-43BE-A494-5239D4A3BCA0}"/>
    <cellStyle name="Įprastas 3 5 6 2 3" xfId="1901" xr:uid="{EA520E2A-86AF-421F-87C5-9E2211B01E4D}"/>
    <cellStyle name="Įprastas 3 5 6 2 3 2" xfId="4462" xr:uid="{17F772D6-2A3E-4826-BC07-4D1BE5A7A782}"/>
    <cellStyle name="Įprastas 3 5 6 2 4" xfId="3182" xr:uid="{6E70E130-CFAB-456B-AB91-254297DBF34B}"/>
    <cellStyle name="Įprastas 3 5 6 3" xfId="1230" xr:uid="{8F2CF688-6974-47B0-A6A6-5A900DB4424F}"/>
    <cellStyle name="Įprastas 3 5 6 3 2" xfId="2510" xr:uid="{160B3D0B-4DD7-4CE3-8B55-4D10604EDA11}"/>
    <cellStyle name="Įprastas 3 5 6 3 2 2" xfId="5071" xr:uid="{22F1ACE3-D57D-41A0-8938-A6EE5489490A}"/>
    <cellStyle name="Įprastas 3 5 6 3 3" xfId="3791" xr:uid="{1980FF0C-94A4-48A4-B1E1-AEFFB312AFE9}"/>
    <cellStyle name="Įprastas 3 5 6 4" xfId="1539" xr:uid="{48AC601A-FCDE-417B-8B04-3A1B972BE20D}"/>
    <cellStyle name="Įprastas 3 5 6 4 2" xfId="4100" xr:uid="{08A58C7F-3DFB-48D5-A785-12E18FBF46B5}"/>
    <cellStyle name="Įprastas 3 5 6 5" xfId="2820" xr:uid="{02EAB0FF-1D86-4CEE-B597-4C6BE186072A}"/>
    <cellStyle name="Įprastas 3 5 7" xfId="605" xr:uid="{8D1A5CB9-343A-41B2-8300-D20F8F250438}"/>
    <cellStyle name="Įprastas 3 5 7 2" xfId="1232" xr:uid="{9F5A9D05-964E-4A81-86C0-687E967FDDEA}"/>
    <cellStyle name="Įprastas 3 5 7 2 2" xfId="2512" xr:uid="{CE2099DC-6649-4978-9C94-F275375B5F96}"/>
    <cellStyle name="Įprastas 3 5 7 2 2 2" xfId="5073" xr:uid="{1B7B31EF-DEF6-4984-91E1-B283C3A321C4}"/>
    <cellStyle name="Įprastas 3 5 7 2 3" xfId="3793" xr:uid="{A671DB2E-69D1-4F3D-99B2-88DCA507673F}"/>
    <cellStyle name="Įprastas 3 5 7 3" xfId="1886" xr:uid="{F14556F4-2BC5-4336-A575-C94473491C5C}"/>
    <cellStyle name="Įprastas 3 5 7 3 2" xfId="4447" xr:uid="{EF01D489-6E5F-4523-8594-196760C2BD23}"/>
    <cellStyle name="Įprastas 3 5 7 4" xfId="3167" xr:uid="{F86CF4AB-4329-405A-B781-85CACE3150BC}"/>
    <cellStyle name="Įprastas 3 5 8" xfId="1201" xr:uid="{FC0320D1-949B-4C1A-A3CF-B6A68BF1B915}"/>
    <cellStyle name="Įprastas 3 5 8 2" xfId="2481" xr:uid="{9C0F1BD1-A2FD-480A-98D6-816B6744F8CB}"/>
    <cellStyle name="Įprastas 3 5 8 2 2" xfId="5042" xr:uid="{996118D5-1FB8-4839-9113-CBD5EE6DE45E}"/>
    <cellStyle name="Įprastas 3 5 8 3" xfId="3762" xr:uid="{122FAF90-FFED-4FC9-BEA0-D1497D585600}"/>
    <cellStyle name="Įprastas 3 5 9" xfId="1299" xr:uid="{7764D5B7-877E-43D6-8DC8-D843880D1B60}"/>
    <cellStyle name="Įprastas 3 5 9 2" xfId="3860" xr:uid="{51550657-21F6-436D-B0CA-A881F477F19E}"/>
    <cellStyle name="Įprastas 3 6" xfId="26" xr:uid="{00000000-0005-0000-0000-00001B000000}"/>
    <cellStyle name="Įprastas 3 6 10" xfId="2588" xr:uid="{26A79010-6E5A-4585-8C2D-3AA229FAB4DC}"/>
    <cellStyle name="Įprastas 3 6 2" xfId="46" xr:uid="{01EF8DB2-DC18-41AE-AC00-DBC22577058D}"/>
    <cellStyle name="Įprastas 3 6 2 2" xfId="86" xr:uid="{503EDCE5-B24F-40F5-B634-AF0C7337EE23}"/>
    <cellStyle name="Įprastas 3 6 2 2 2" xfId="166" xr:uid="{D906318A-9AFB-46D4-90BD-2B506CB05A4D}"/>
    <cellStyle name="Įprastas 3 6 2 2 2 2" xfId="624" xr:uid="{5D2454AE-9DDD-46C4-9F9A-D0AA07E7260B}"/>
    <cellStyle name="Įprastas 3 6 2 2 2 2 2" xfId="1237" xr:uid="{D44CD00D-46D4-4CD2-B6DC-D2DB141EF5D9}"/>
    <cellStyle name="Įprastas 3 6 2 2 2 2 2 2" xfId="2517" xr:uid="{FE8D6260-87E8-4EB8-8A09-6A41E895504F}"/>
    <cellStyle name="Įprastas 3 6 2 2 2 2 2 2 2" xfId="5078" xr:uid="{D0381477-DE53-4978-B615-89F4F284486F}"/>
    <cellStyle name="Įprastas 3 6 2 2 2 2 2 3" xfId="3798" xr:uid="{E0796C07-2CA5-4146-B1D8-EF886B767776}"/>
    <cellStyle name="Įprastas 3 6 2 2 2 2 3" xfId="1905" xr:uid="{9A801280-2D1C-42D5-9F85-CE1C35EE08A4}"/>
    <cellStyle name="Įprastas 3 6 2 2 2 2 3 2" xfId="4466" xr:uid="{367F84AD-7AF8-4A0B-B23C-0100DB54B9A5}"/>
    <cellStyle name="Įprastas 3 6 2 2 2 2 4" xfId="3186" xr:uid="{EA47D284-3871-4869-B6AB-BC629E3F969B}"/>
    <cellStyle name="Įprastas 3 6 2 2 2 3" xfId="1236" xr:uid="{AFE0456E-EF9E-4645-A91E-00637E004599}"/>
    <cellStyle name="Įprastas 3 6 2 2 2 3 2" xfId="2516" xr:uid="{2FD50E7F-DFC1-4F48-840F-EAFB39598B94}"/>
    <cellStyle name="Įprastas 3 6 2 2 2 3 2 2" xfId="5077" xr:uid="{B40BFDDC-5886-4CE7-BD87-9CEA74531E69}"/>
    <cellStyle name="Įprastas 3 6 2 2 2 3 3" xfId="3797" xr:uid="{0372BDE1-E058-4074-8CB5-3F3E821164C3}"/>
    <cellStyle name="Įprastas 3 6 2 2 2 4" xfId="1447" xr:uid="{8727EBB8-385A-4FF7-B966-ECA54D163743}"/>
    <cellStyle name="Įprastas 3 6 2 2 2 4 2" xfId="4008" xr:uid="{5B27367E-DE78-4016-886E-C8CDFBF7E12A}"/>
    <cellStyle name="Įprastas 3 6 2 2 2 5" xfId="2728" xr:uid="{B9AF6C40-F5D8-4DF0-BBC2-9A1E5BE82229}"/>
    <cellStyle name="Įprastas 3 6 2 2 3" xfId="246" xr:uid="{54A930DA-3B3E-4483-B4C0-367C473ABEA6}"/>
    <cellStyle name="Įprastas 3 6 2 2 3 2" xfId="625" xr:uid="{6A6ECF34-91DC-4A02-955A-1C0BF9CB1398}"/>
    <cellStyle name="Įprastas 3 6 2 2 3 2 2" xfId="1239" xr:uid="{C05BB974-569A-468B-9F14-D744A490AD7A}"/>
    <cellStyle name="Įprastas 3 6 2 2 3 2 2 2" xfId="2519" xr:uid="{8DC7FF61-6206-4630-8E5C-834D49B0EF51}"/>
    <cellStyle name="Įprastas 3 6 2 2 3 2 2 2 2" xfId="5080" xr:uid="{4E27A9D6-AC58-4F2E-B2A8-F6F2961CEDD1}"/>
    <cellStyle name="Įprastas 3 6 2 2 3 2 2 3" xfId="3800" xr:uid="{8960CDB1-23A5-4E94-8B09-4D8F725D156F}"/>
    <cellStyle name="Įprastas 3 6 2 2 3 2 3" xfId="1906" xr:uid="{BE2CC15F-192B-43E6-A710-FD07CF8F43FB}"/>
    <cellStyle name="Įprastas 3 6 2 2 3 2 3 2" xfId="4467" xr:uid="{84AE56ED-01E9-420C-9F24-F82049729A14}"/>
    <cellStyle name="Įprastas 3 6 2 2 3 2 4" xfId="3187" xr:uid="{EAD4E427-4171-447B-B836-3B09F221A5CA}"/>
    <cellStyle name="Įprastas 3 6 2 2 3 3" xfId="1238" xr:uid="{E58A017D-5488-40AA-ACB4-5DA6EC579131}"/>
    <cellStyle name="Įprastas 3 6 2 2 3 3 2" xfId="2518" xr:uid="{527149CA-C7A5-4DD5-A68E-84C786457176}"/>
    <cellStyle name="Įprastas 3 6 2 2 3 3 2 2" xfId="5079" xr:uid="{11DD9867-2C01-4471-B82F-FDB2206719EA}"/>
    <cellStyle name="Įprastas 3 6 2 2 3 3 3" xfId="3799" xr:uid="{33222571-86BB-49F7-A67F-3DC2C88963AF}"/>
    <cellStyle name="Įprastas 3 6 2 2 3 4" xfId="1527" xr:uid="{EE143B9B-F6E4-4AF3-A26D-16AB0CFB3214}"/>
    <cellStyle name="Įprastas 3 6 2 2 3 4 2" xfId="4088" xr:uid="{A0F10590-6C20-445D-8C0D-31F50AF427F4}"/>
    <cellStyle name="Įprastas 3 6 2 2 3 5" xfId="2808" xr:uid="{24A6AED0-816D-4802-AE38-A5699EEBFB65}"/>
    <cellStyle name="Įprastas 3 6 2 2 4" xfId="326" xr:uid="{0D49D9D3-CCB0-40D4-A686-C9F37B73D47F}"/>
    <cellStyle name="Įprastas 3 6 2 2 4 2" xfId="626" xr:uid="{5400CE68-89C4-4403-8CC4-B6B0BC619C38}"/>
    <cellStyle name="Įprastas 3 6 2 2 4 2 2" xfId="1241" xr:uid="{3BCE961C-C2E0-439E-B495-01947AF99087}"/>
    <cellStyle name="Įprastas 3 6 2 2 4 2 2 2" xfId="2521" xr:uid="{8D08C03A-B16F-40B5-9869-1EDA2163EB15}"/>
    <cellStyle name="Įprastas 3 6 2 2 4 2 2 2 2" xfId="5082" xr:uid="{ECAE9C22-37E2-49FE-89A3-6FF4A4BC402F}"/>
    <cellStyle name="Įprastas 3 6 2 2 4 2 2 3" xfId="3802" xr:uid="{5B3A4FBF-C894-4726-9CC8-94CAE7184DA9}"/>
    <cellStyle name="Įprastas 3 6 2 2 4 2 3" xfId="1907" xr:uid="{5897CEEF-24F9-4A84-9DB4-4AE855ECF5C9}"/>
    <cellStyle name="Įprastas 3 6 2 2 4 2 3 2" xfId="4468" xr:uid="{828265AF-2A6B-415D-90D1-1F70380337F0}"/>
    <cellStyle name="Įprastas 3 6 2 2 4 2 4" xfId="3188" xr:uid="{4DBA4B07-6A34-41A1-B45A-22A55258D247}"/>
    <cellStyle name="Įprastas 3 6 2 2 4 3" xfId="1240" xr:uid="{12AD1F3F-4809-4688-8D95-B0DD2A256421}"/>
    <cellStyle name="Įprastas 3 6 2 2 4 3 2" xfId="2520" xr:uid="{3D295DE8-D95F-4466-9C7D-2DB946C9660B}"/>
    <cellStyle name="Įprastas 3 6 2 2 4 3 2 2" xfId="5081" xr:uid="{096E88DD-1FF2-4F38-BF16-214A2D1DE2B6}"/>
    <cellStyle name="Įprastas 3 6 2 2 4 3 3" xfId="3801" xr:uid="{CC537884-9D00-4496-8296-EEF7AAA409A1}"/>
    <cellStyle name="Įprastas 3 6 2 2 4 4" xfId="1607" xr:uid="{28BC80D1-3FD0-43B8-AA66-3977DB97E28A}"/>
    <cellStyle name="Įprastas 3 6 2 2 4 4 2" xfId="4168" xr:uid="{678FAAA2-D776-436A-B93B-BA5F8BE72E87}"/>
    <cellStyle name="Įprastas 3 6 2 2 4 5" xfId="2888" xr:uid="{D91E2E52-E195-45DE-9C2A-1C48C2816F0E}"/>
    <cellStyle name="Įprastas 3 6 2 2 5" xfId="623" xr:uid="{4AFCF5D0-3CF8-48B3-8439-50E9294519B6}"/>
    <cellStyle name="Įprastas 3 6 2 2 5 2" xfId="1242" xr:uid="{9186B679-CBA1-413C-A028-7F602698B0D8}"/>
    <cellStyle name="Įprastas 3 6 2 2 5 2 2" xfId="2522" xr:uid="{C34A70F5-6DCF-4BFF-ADB7-721B29FBD776}"/>
    <cellStyle name="Įprastas 3 6 2 2 5 2 2 2" xfId="5083" xr:uid="{CB45B0DB-EF8D-4D9A-A80F-5FE086240029}"/>
    <cellStyle name="Įprastas 3 6 2 2 5 2 3" xfId="3803" xr:uid="{3214C87E-FA89-4447-A3C3-548EF579C8AD}"/>
    <cellStyle name="Įprastas 3 6 2 2 5 3" xfId="1904" xr:uid="{CF3BD344-0174-41DA-B862-761D0FD67276}"/>
    <cellStyle name="Įprastas 3 6 2 2 5 3 2" xfId="4465" xr:uid="{1702EA91-6B58-4B5C-BFE6-C550B8C03C08}"/>
    <cellStyle name="Įprastas 3 6 2 2 5 4" xfId="3185" xr:uid="{DE99BC3B-9017-47D4-94C4-6DB3DA75CE88}"/>
    <cellStyle name="Įprastas 3 6 2 2 6" xfId="1235" xr:uid="{235BE21D-461C-4AEE-9B56-B90201BF6F37}"/>
    <cellStyle name="Įprastas 3 6 2 2 6 2" xfId="2515" xr:uid="{B61BFEE6-09E3-4D75-A47B-56CF084ED736}"/>
    <cellStyle name="Įprastas 3 6 2 2 6 2 2" xfId="5076" xr:uid="{E6031309-AC3E-4658-8D10-3C48900FA21E}"/>
    <cellStyle name="Įprastas 3 6 2 2 6 3" xfId="3796" xr:uid="{69B63B15-CFA3-452B-91E6-5BC1A77A01CA}"/>
    <cellStyle name="Įprastas 3 6 2 2 7" xfId="1367" xr:uid="{2460B2A0-3477-4CCF-AA89-F2BDCEF20FA7}"/>
    <cellStyle name="Įprastas 3 6 2 2 7 2" xfId="3928" xr:uid="{962DA7A0-1685-4925-9503-FD4FFF3C3602}"/>
    <cellStyle name="Įprastas 3 6 2 2 8" xfId="2648" xr:uid="{CAD32894-B6C6-47E8-B2A9-F43D9BEC9629}"/>
    <cellStyle name="Įprastas 3 6 2 3" xfId="126" xr:uid="{F10903D0-AD2E-437C-81E3-3183D77A33FB}"/>
    <cellStyle name="Įprastas 3 6 2 3 2" xfId="627" xr:uid="{710AB69A-5FCB-4EFA-8A97-2DC399F63645}"/>
    <cellStyle name="Įprastas 3 6 2 3 2 2" xfId="1244" xr:uid="{D1962103-38AF-4DD2-B2F8-02EFCB0FB235}"/>
    <cellStyle name="Įprastas 3 6 2 3 2 2 2" xfId="2524" xr:uid="{011ACDDF-C3C4-414D-8A40-6383196D3111}"/>
    <cellStyle name="Įprastas 3 6 2 3 2 2 2 2" xfId="5085" xr:uid="{29BFCC9C-3861-4A10-A646-DC2144E08B12}"/>
    <cellStyle name="Įprastas 3 6 2 3 2 2 3" xfId="3805" xr:uid="{7A4AFF49-55FB-4F5D-8089-E5371B86AFA2}"/>
    <cellStyle name="Įprastas 3 6 2 3 2 3" xfId="1908" xr:uid="{48C0D608-CE2B-44DE-8798-24EBDF54F952}"/>
    <cellStyle name="Įprastas 3 6 2 3 2 3 2" xfId="4469" xr:uid="{08535AB4-8212-4F54-9386-79D3375FFAE3}"/>
    <cellStyle name="Įprastas 3 6 2 3 2 4" xfId="3189" xr:uid="{16A02B30-0091-45BA-BCCE-D660E18E5BEC}"/>
    <cellStyle name="Įprastas 3 6 2 3 3" xfId="1243" xr:uid="{9592943B-718D-404F-954A-F61A528975C6}"/>
    <cellStyle name="Įprastas 3 6 2 3 3 2" xfId="2523" xr:uid="{4C7649D8-4555-4434-975C-9A5512A378E6}"/>
    <cellStyle name="Įprastas 3 6 2 3 3 2 2" xfId="5084" xr:uid="{5F211560-3579-47AC-B511-9398D136CF0B}"/>
    <cellStyle name="Įprastas 3 6 2 3 3 3" xfId="3804" xr:uid="{5EF79F96-88BB-403C-8ACF-898CD7F27E90}"/>
    <cellStyle name="Įprastas 3 6 2 3 4" xfId="1407" xr:uid="{D223BA1A-9D5B-403B-994A-CE7783D7A6B6}"/>
    <cellStyle name="Įprastas 3 6 2 3 4 2" xfId="3968" xr:uid="{A37F1E20-C39F-48A1-9587-D372707A7A10}"/>
    <cellStyle name="Įprastas 3 6 2 3 5" xfId="2688" xr:uid="{E3B292E7-9495-4B37-8D77-7508409D3933}"/>
    <cellStyle name="Įprastas 3 6 2 4" xfId="206" xr:uid="{E0B44E09-672C-471A-BC98-F00E7A5319E6}"/>
    <cellStyle name="Įprastas 3 6 2 4 2" xfId="628" xr:uid="{4D240FDA-7C77-4122-8A8A-DFAB06562770}"/>
    <cellStyle name="Įprastas 3 6 2 4 2 2" xfId="1246" xr:uid="{91AA1352-ABC0-4323-89BC-BD392ADC2652}"/>
    <cellStyle name="Įprastas 3 6 2 4 2 2 2" xfId="2526" xr:uid="{C065830A-AC68-4CDE-8819-B8396D53B568}"/>
    <cellStyle name="Įprastas 3 6 2 4 2 2 2 2" xfId="5087" xr:uid="{8227630A-55D0-4EB5-BC7E-FE5BA5A72281}"/>
    <cellStyle name="Įprastas 3 6 2 4 2 2 3" xfId="3807" xr:uid="{DEADE6F4-39B6-4EEB-A801-38B81EEB11A7}"/>
    <cellStyle name="Įprastas 3 6 2 4 2 3" xfId="1909" xr:uid="{2280FBDF-FD1A-4652-B140-F63F0F2E1F55}"/>
    <cellStyle name="Įprastas 3 6 2 4 2 3 2" xfId="4470" xr:uid="{CC67BE69-4546-4748-99E3-FC7EC9C6443B}"/>
    <cellStyle name="Įprastas 3 6 2 4 2 4" xfId="3190" xr:uid="{10428A6B-D39A-4FA3-8B24-814E84B53FC1}"/>
    <cellStyle name="Įprastas 3 6 2 4 3" xfId="1245" xr:uid="{52F2DAD4-1988-4D55-A210-D95EAC93B685}"/>
    <cellStyle name="Įprastas 3 6 2 4 3 2" xfId="2525" xr:uid="{1DC4A2BB-0AF8-466D-9620-3436D224E6CC}"/>
    <cellStyle name="Įprastas 3 6 2 4 3 2 2" xfId="5086" xr:uid="{F91A90E7-3CCE-420A-BEEE-1B30872DB37F}"/>
    <cellStyle name="Įprastas 3 6 2 4 3 3" xfId="3806" xr:uid="{F483CB3B-15A8-4B03-B855-7431A8065C5B}"/>
    <cellStyle name="Įprastas 3 6 2 4 4" xfId="1487" xr:uid="{1A553BC8-BB9F-4C4B-9CB1-688673BCC0A4}"/>
    <cellStyle name="Įprastas 3 6 2 4 4 2" xfId="4048" xr:uid="{57930655-A5FF-411D-A5BC-8D0EC6C3812A}"/>
    <cellStyle name="Įprastas 3 6 2 4 5" xfId="2768" xr:uid="{54B32FA9-D035-4431-A86F-4926D30D418F}"/>
    <cellStyle name="Įprastas 3 6 2 5" xfId="286" xr:uid="{A55CE548-5AB2-413F-998A-5C7DDEBD7114}"/>
    <cellStyle name="Įprastas 3 6 2 5 2" xfId="629" xr:uid="{CE41FCED-0CF4-4171-AC91-D54B1C0FB116}"/>
    <cellStyle name="Įprastas 3 6 2 5 2 2" xfId="1248" xr:uid="{92E144F6-34D6-4972-9DC4-30C96CB652F9}"/>
    <cellStyle name="Įprastas 3 6 2 5 2 2 2" xfId="2528" xr:uid="{BEDB2D9C-5C7A-4BBE-9524-96BB478EA124}"/>
    <cellStyle name="Įprastas 3 6 2 5 2 2 2 2" xfId="5089" xr:uid="{43C2E0A5-32AC-4BA6-8BC6-C085461B60E8}"/>
    <cellStyle name="Įprastas 3 6 2 5 2 2 3" xfId="3809" xr:uid="{5AED5BD6-E9C3-4FE3-801B-785D4FCCF31E}"/>
    <cellStyle name="Įprastas 3 6 2 5 2 3" xfId="1910" xr:uid="{D13B89FD-A8DF-48C0-9BB2-20EEF98D989E}"/>
    <cellStyle name="Įprastas 3 6 2 5 2 3 2" xfId="4471" xr:uid="{57363B8E-4752-4E9A-95E8-EE4E18E73289}"/>
    <cellStyle name="Įprastas 3 6 2 5 2 4" xfId="3191" xr:uid="{6831D3DA-FE69-45E7-83BF-1EC5A7B73024}"/>
    <cellStyle name="Įprastas 3 6 2 5 3" xfId="1247" xr:uid="{726F11BB-5CC7-4BE0-B635-15C42004F807}"/>
    <cellStyle name="Įprastas 3 6 2 5 3 2" xfId="2527" xr:uid="{0392E161-0F37-466A-923A-1E52FB870B86}"/>
    <cellStyle name="Įprastas 3 6 2 5 3 2 2" xfId="5088" xr:uid="{F2F6D993-BF58-49DF-9192-6582C8EDC5FA}"/>
    <cellStyle name="Įprastas 3 6 2 5 3 3" xfId="3808" xr:uid="{17BB7B79-EB1C-4EEF-9505-3D9D23BDB0AF}"/>
    <cellStyle name="Įprastas 3 6 2 5 4" xfId="1567" xr:uid="{05FB9D5B-7111-454A-95FB-83FCFD6BAE5D}"/>
    <cellStyle name="Įprastas 3 6 2 5 4 2" xfId="4128" xr:uid="{FD647572-2893-4938-9099-DD505A31CDAC}"/>
    <cellStyle name="Įprastas 3 6 2 5 5" xfId="2848" xr:uid="{B6BC9986-8EDB-45B9-ABAD-23CE8C920864}"/>
    <cellStyle name="Įprastas 3 6 2 6" xfId="622" xr:uid="{9995142D-BBF2-439E-A5C0-1A01A2715015}"/>
    <cellStyle name="Įprastas 3 6 2 6 2" xfId="1249" xr:uid="{7B0870EF-D73A-4378-A9AB-8732FAD23985}"/>
    <cellStyle name="Įprastas 3 6 2 6 2 2" xfId="2529" xr:uid="{8DB3EE0A-84AF-4126-B34C-D247C26A0B40}"/>
    <cellStyle name="Įprastas 3 6 2 6 2 2 2" xfId="5090" xr:uid="{B14BFB67-9177-4C19-8573-88A73214036C}"/>
    <cellStyle name="Įprastas 3 6 2 6 2 3" xfId="3810" xr:uid="{7B7392AD-B2B0-4903-BF5F-E2264F2FC57A}"/>
    <cellStyle name="Įprastas 3 6 2 6 3" xfId="1903" xr:uid="{A3ADB046-048F-4846-BF30-6EE5B33E2EA1}"/>
    <cellStyle name="Įprastas 3 6 2 6 3 2" xfId="4464" xr:uid="{FBBEAD0E-969B-46D9-A62E-11811EFDE4B4}"/>
    <cellStyle name="Įprastas 3 6 2 6 4" xfId="3184" xr:uid="{77AE3867-C7E3-4D36-9EF6-ED6EA21E6286}"/>
    <cellStyle name="Įprastas 3 6 2 7" xfId="1234" xr:uid="{A7688D47-86DC-4507-B6A6-6D96583EDF21}"/>
    <cellStyle name="Įprastas 3 6 2 7 2" xfId="2514" xr:uid="{FA778FEA-D7B3-4058-9275-587EE83CDED3}"/>
    <cellStyle name="Įprastas 3 6 2 7 2 2" xfId="5075" xr:uid="{F5054DB5-6908-4A05-8554-936AE94CB9AB}"/>
    <cellStyle name="Įprastas 3 6 2 7 3" xfId="3795" xr:uid="{C7BF96D3-97DF-49EB-8310-FBC547895651}"/>
    <cellStyle name="Įprastas 3 6 2 8" xfId="1327" xr:uid="{32CB9701-5416-4F0F-8B7C-0353472FF9D6}"/>
    <cellStyle name="Įprastas 3 6 2 8 2" xfId="3888" xr:uid="{1C52D3C3-A55E-44D1-A311-CD9F60322000}"/>
    <cellStyle name="Įprastas 3 6 2 9" xfId="2608" xr:uid="{9F57797A-DD53-417A-BB45-CBE93825F5BE}"/>
    <cellStyle name="Įprastas 3 6 3" xfId="66" xr:uid="{0B985077-67DF-4EA3-84BF-40285BF039B9}"/>
    <cellStyle name="Įprastas 3 6 3 2" xfId="146" xr:uid="{1F71E09C-D9BE-4853-8A45-BFDB337CC0D2}"/>
    <cellStyle name="Įprastas 3 6 3 2 2" xfId="631" xr:uid="{C893ECA4-0B00-4818-B80B-BB9F14CF1F5B}"/>
    <cellStyle name="Įprastas 3 6 3 2 2 2" xfId="1252" xr:uid="{854A7368-9AC3-4ED5-9FD3-F27446DC1BE5}"/>
    <cellStyle name="Įprastas 3 6 3 2 2 2 2" xfId="2532" xr:uid="{9305CCB7-05F1-4EF8-A05F-7799A6C1A0E2}"/>
    <cellStyle name="Įprastas 3 6 3 2 2 2 2 2" xfId="5093" xr:uid="{2BA40E0E-BBC0-49B8-92E3-41D724D407B1}"/>
    <cellStyle name="Įprastas 3 6 3 2 2 2 3" xfId="3813" xr:uid="{9F9AA83D-A307-4D02-9DD3-19DA8AAD6051}"/>
    <cellStyle name="Įprastas 3 6 3 2 2 3" xfId="1912" xr:uid="{450AC054-1431-448A-A4E1-61A22F95199D}"/>
    <cellStyle name="Įprastas 3 6 3 2 2 3 2" xfId="4473" xr:uid="{D655EE64-6EA6-4E91-81E6-323DD95AE2B1}"/>
    <cellStyle name="Įprastas 3 6 3 2 2 4" xfId="3193" xr:uid="{7A7A14AE-7C07-456B-A7F7-3D714E011C20}"/>
    <cellStyle name="Įprastas 3 6 3 2 3" xfId="1251" xr:uid="{7A177589-846C-4305-92C7-80CADD6F47E2}"/>
    <cellStyle name="Įprastas 3 6 3 2 3 2" xfId="2531" xr:uid="{21768614-04EB-4046-955D-59EEB0400B1C}"/>
    <cellStyle name="Įprastas 3 6 3 2 3 2 2" xfId="5092" xr:uid="{A5551A80-AF1C-477C-8C7D-599B138E586A}"/>
    <cellStyle name="Įprastas 3 6 3 2 3 3" xfId="3812" xr:uid="{A710DFD7-91DA-4694-87F8-0F363DF2038D}"/>
    <cellStyle name="Įprastas 3 6 3 2 4" xfId="1427" xr:uid="{1EF322B4-4B21-490F-94CC-0CBC37EDEC23}"/>
    <cellStyle name="Įprastas 3 6 3 2 4 2" xfId="3988" xr:uid="{7ACA09F4-4DE5-454D-8B88-142788D6B58E}"/>
    <cellStyle name="Įprastas 3 6 3 2 5" xfId="2708" xr:uid="{80E1AADF-9413-401A-AC0A-92CA3AB35A80}"/>
    <cellStyle name="Įprastas 3 6 3 3" xfId="226" xr:uid="{EA422D1E-72C6-465E-8437-B012608906B0}"/>
    <cellStyle name="Įprastas 3 6 3 3 2" xfId="632" xr:uid="{DE0967AF-4805-4561-8A00-119B2628CA3D}"/>
    <cellStyle name="Įprastas 3 6 3 3 2 2" xfId="1254" xr:uid="{8A0CD245-E9B2-4658-BEB5-0501A25FCB5F}"/>
    <cellStyle name="Įprastas 3 6 3 3 2 2 2" xfId="2534" xr:uid="{7956B20B-1A76-4434-8DA8-BCDEC19BB384}"/>
    <cellStyle name="Įprastas 3 6 3 3 2 2 2 2" xfId="5095" xr:uid="{D0A4E482-EC68-49FE-B83C-74E10F583BC5}"/>
    <cellStyle name="Įprastas 3 6 3 3 2 2 3" xfId="3815" xr:uid="{E5991ABB-4232-4C65-8694-C240E87B49FF}"/>
    <cellStyle name="Įprastas 3 6 3 3 2 3" xfId="1913" xr:uid="{49235C10-7491-4C68-8F06-7E27A97D9888}"/>
    <cellStyle name="Įprastas 3 6 3 3 2 3 2" xfId="4474" xr:uid="{0280DAA2-EDC5-4961-A977-22293FD70725}"/>
    <cellStyle name="Įprastas 3 6 3 3 2 4" xfId="3194" xr:uid="{BAD42CF0-1D58-4B93-B15C-1C06AD8179B6}"/>
    <cellStyle name="Įprastas 3 6 3 3 3" xfId="1253" xr:uid="{6950B471-7B92-4191-880D-480F72F5A8BD}"/>
    <cellStyle name="Įprastas 3 6 3 3 3 2" xfId="2533" xr:uid="{BD59251B-10D4-48B3-BD3D-B45198E5644C}"/>
    <cellStyle name="Įprastas 3 6 3 3 3 2 2" xfId="5094" xr:uid="{8634BBA1-48E2-4F6A-AB90-E3B0BF7FE24E}"/>
    <cellStyle name="Įprastas 3 6 3 3 3 3" xfId="3814" xr:uid="{E57F9C93-12F0-43E9-ABF9-AE50694E4777}"/>
    <cellStyle name="Įprastas 3 6 3 3 4" xfId="1507" xr:uid="{3DCC96AE-5DE5-4F72-872A-88DDF72E11CE}"/>
    <cellStyle name="Įprastas 3 6 3 3 4 2" xfId="4068" xr:uid="{93F6328D-3456-43C4-A0A8-F0EA59C5910C}"/>
    <cellStyle name="Įprastas 3 6 3 3 5" xfId="2788" xr:uid="{03D9DD4B-C809-43ED-ADA7-6C30AE817F93}"/>
    <cellStyle name="Įprastas 3 6 3 4" xfId="306" xr:uid="{9B48F656-DE03-4622-8FB5-C36369DCB81E}"/>
    <cellStyle name="Įprastas 3 6 3 4 2" xfId="633" xr:uid="{1EB543EA-D5F8-4A10-84C1-720E62152C7B}"/>
    <cellStyle name="Įprastas 3 6 3 4 2 2" xfId="1256" xr:uid="{BF763D23-5EE4-4FC0-BDC1-A2E78A4B3919}"/>
    <cellStyle name="Įprastas 3 6 3 4 2 2 2" xfId="2536" xr:uid="{E6212360-DD11-429D-94E7-9690593B3936}"/>
    <cellStyle name="Įprastas 3 6 3 4 2 2 2 2" xfId="5097" xr:uid="{5833EA75-E0CB-4493-A2A0-4A53B7A01642}"/>
    <cellStyle name="Įprastas 3 6 3 4 2 2 3" xfId="3817" xr:uid="{0964B309-CBBC-490D-B332-0BA38DA602CA}"/>
    <cellStyle name="Įprastas 3 6 3 4 2 3" xfId="1914" xr:uid="{7192E4D6-14F4-4B8D-9E4E-F30ED23B4D44}"/>
    <cellStyle name="Įprastas 3 6 3 4 2 3 2" xfId="4475" xr:uid="{B599D0E0-501A-4E76-BAE5-B74214C58818}"/>
    <cellStyle name="Įprastas 3 6 3 4 2 4" xfId="3195" xr:uid="{A3EF9365-B862-4F02-8D71-CA1CA1ADAAB6}"/>
    <cellStyle name="Įprastas 3 6 3 4 3" xfId="1255" xr:uid="{EC612021-D5C9-47BB-851F-92A2DC7C16F7}"/>
    <cellStyle name="Įprastas 3 6 3 4 3 2" xfId="2535" xr:uid="{92A07131-DE0A-48CA-A213-267833CFFE61}"/>
    <cellStyle name="Įprastas 3 6 3 4 3 2 2" xfId="5096" xr:uid="{BCCACEE8-9BA7-481C-AAE6-9F2BB61E4E93}"/>
    <cellStyle name="Įprastas 3 6 3 4 3 3" xfId="3816" xr:uid="{328A6480-B2E8-4C64-8571-2C07A1E96DBE}"/>
    <cellStyle name="Įprastas 3 6 3 4 4" xfId="1587" xr:uid="{E91941DE-619F-446E-93B4-DFE879FC8ED7}"/>
    <cellStyle name="Įprastas 3 6 3 4 4 2" xfId="4148" xr:uid="{E6EA6B92-9BC3-4F46-93F7-0AA83B20FF6E}"/>
    <cellStyle name="Įprastas 3 6 3 4 5" xfId="2868" xr:uid="{7DDDB040-0507-4D98-BB25-00FA4E54AB27}"/>
    <cellStyle name="Įprastas 3 6 3 5" xfId="630" xr:uid="{7C83568B-3E99-4FBB-9BDE-85B2BB43D754}"/>
    <cellStyle name="Įprastas 3 6 3 5 2" xfId="1257" xr:uid="{7E35F325-F8F5-45B5-8715-29760CB5B9EE}"/>
    <cellStyle name="Įprastas 3 6 3 5 2 2" xfId="2537" xr:uid="{8450CE5C-5E64-4EEA-938D-EB3F5B0ECD7E}"/>
    <cellStyle name="Įprastas 3 6 3 5 2 2 2" xfId="5098" xr:uid="{F37C1C86-F4F6-40C7-8E0A-0007C29169E7}"/>
    <cellStyle name="Įprastas 3 6 3 5 2 3" xfId="3818" xr:uid="{C054FB03-6B05-49EC-AAA5-171AF45087E4}"/>
    <cellStyle name="Įprastas 3 6 3 5 3" xfId="1911" xr:uid="{A6C8654E-0427-4B56-B8B8-ABD8DAAC5FCC}"/>
    <cellStyle name="Įprastas 3 6 3 5 3 2" xfId="4472" xr:uid="{62638F3A-1043-4E9E-A241-5CEA39AE6D65}"/>
    <cellStyle name="Įprastas 3 6 3 5 4" xfId="3192" xr:uid="{A29F0E3C-1AF2-441E-8D99-6C972726373A}"/>
    <cellStyle name="Įprastas 3 6 3 6" xfId="1250" xr:uid="{E51DD066-BD96-4060-A919-28D6FABF53BA}"/>
    <cellStyle name="Įprastas 3 6 3 6 2" xfId="2530" xr:uid="{AB08F2BD-CFC7-4D34-B2EC-2D4A91E61175}"/>
    <cellStyle name="Įprastas 3 6 3 6 2 2" xfId="5091" xr:uid="{F36AE26F-FCE9-4C32-A7B5-357CB78191E4}"/>
    <cellStyle name="Įprastas 3 6 3 6 3" xfId="3811" xr:uid="{79A49B4F-D4F0-41D9-ABDB-998DA79A3F3F}"/>
    <cellStyle name="Įprastas 3 6 3 7" xfId="1347" xr:uid="{BC3A9696-97A5-4E4C-956B-72E7F109C501}"/>
    <cellStyle name="Įprastas 3 6 3 7 2" xfId="3908" xr:uid="{F79F6DEC-32D2-404B-854F-D86770D70502}"/>
    <cellStyle name="Įprastas 3 6 3 8" xfId="2628" xr:uid="{C5E2D26B-11F2-4F57-86C6-1B4CF833681D}"/>
    <cellStyle name="Įprastas 3 6 4" xfId="106" xr:uid="{902CFD46-CB43-4320-A085-88BD372C72C4}"/>
    <cellStyle name="Įprastas 3 6 4 2" xfId="634" xr:uid="{81BC93BF-0C6C-43C1-94E4-7F234CE81A8F}"/>
    <cellStyle name="Įprastas 3 6 4 2 2" xfId="1259" xr:uid="{C82A30DD-1EC9-4A28-A47F-0B7A2C381409}"/>
    <cellStyle name="Įprastas 3 6 4 2 2 2" xfId="2539" xr:uid="{CA59A03B-9991-41BE-A487-88423306710E}"/>
    <cellStyle name="Įprastas 3 6 4 2 2 2 2" xfId="5100" xr:uid="{0B539DF4-38DD-478F-8BE4-E628BFF07D1D}"/>
    <cellStyle name="Įprastas 3 6 4 2 2 3" xfId="3820" xr:uid="{A916F4AF-2117-4185-AE26-2BCD4FA8DA17}"/>
    <cellStyle name="Įprastas 3 6 4 2 3" xfId="1915" xr:uid="{89E9EE90-D2E3-4A28-8DD6-F20C6A9B26FF}"/>
    <cellStyle name="Įprastas 3 6 4 2 3 2" xfId="4476" xr:uid="{87DD01E6-6C3A-4DF9-BF1F-A59ABBF56B38}"/>
    <cellStyle name="Įprastas 3 6 4 2 4" xfId="3196" xr:uid="{170EB426-3FD1-455C-8E79-19BB306C4765}"/>
    <cellStyle name="Įprastas 3 6 4 3" xfId="1258" xr:uid="{B98B706E-13A6-4A72-A470-17EFCB4DDA0A}"/>
    <cellStyle name="Įprastas 3 6 4 3 2" xfId="2538" xr:uid="{B409C4B8-08D9-4503-8FBB-577D3D9CE6FE}"/>
    <cellStyle name="Įprastas 3 6 4 3 2 2" xfId="5099" xr:uid="{6B4FF25A-1401-44EF-99E1-C96BECD6AA82}"/>
    <cellStyle name="Įprastas 3 6 4 3 3" xfId="3819" xr:uid="{4164C666-1CC5-450F-AE15-C3BA98DFA13B}"/>
    <cellStyle name="Įprastas 3 6 4 4" xfId="1387" xr:uid="{EB7218DF-E25E-451A-AB49-8D6C69F9C55E}"/>
    <cellStyle name="Įprastas 3 6 4 4 2" xfId="3948" xr:uid="{48265DE4-8B36-47EA-B400-D8A3EB7BB1FA}"/>
    <cellStyle name="Įprastas 3 6 4 5" xfId="2668" xr:uid="{2BB647B5-294B-443A-AFC0-944443959275}"/>
    <cellStyle name="Įprastas 3 6 5" xfId="186" xr:uid="{884968AE-9D52-46F4-B273-BA7FD53184C2}"/>
    <cellStyle name="Įprastas 3 6 5 2" xfId="635" xr:uid="{D29C5575-A64A-4EFA-9928-2D725A75502A}"/>
    <cellStyle name="Įprastas 3 6 5 2 2" xfId="1261" xr:uid="{75DA5CD5-BEDE-44E0-9CA1-D5BD84AA5BE1}"/>
    <cellStyle name="Įprastas 3 6 5 2 2 2" xfId="2541" xr:uid="{F89AC377-C9E5-44F5-A045-D09E20DAB3B7}"/>
    <cellStyle name="Įprastas 3 6 5 2 2 2 2" xfId="5102" xr:uid="{76EA1675-5241-4384-98C1-F6E44B7C1B4B}"/>
    <cellStyle name="Įprastas 3 6 5 2 2 3" xfId="3822" xr:uid="{D6B60F09-85BC-423F-BE68-6AA765BB909D}"/>
    <cellStyle name="Įprastas 3 6 5 2 3" xfId="1916" xr:uid="{337171D4-78F4-46CC-A8EB-44FC22C3F0A0}"/>
    <cellStyle name="Įprastas 3 6 5 2 3 2" xfId="4477" xr:uid="{7392BDBE-8090-41B3-AAB8-5DCFB4106A66}"/>
    <cellStyle name="Įprastas 3 6 5 2 4" xfId="3197" xr:uid="{6E2A51F6-7769-4F09-9053-6DBFC8136C05}"/>
    <cellStyle name="Įprastas 3 6 5 3" xfId="1260" xr:uid="{2A69F9ED-FA9F-4FD3-B38A-3F4E00055790}"/>
    <cellStyle name="Įprastas 3 6 5 3 2" xfId="2540" xr:uid="{7187A116-14BB-4BF3-A9EF-F7C120A2DFC6}"/>
    <cellStyle name="Įprastas 3 6 5 3 2 2" xfId="5101" xr:uid="{361B740B-87AD-4DB4-989F-5A58CD121546}"/>
    <cellStyle name="Įprastas 3 6 5 3 3" xfId="3821" xr:uid="{484DB9FF-54DD-414E-974B-250BFD64E5CF}"/>
    <cellStyle name="Įprastas 3 6 5 4" xfId="1467" xr:uid="{7F0EC165-7C07-4112-ACC1-D7A931B748FA}"/>
    <cellStyle name="Įprastas 3 6 5 4 2" xfId="4028" xr:uid="{CCB3015C-2551-42C9-9780-B51680833BDD}"/>
    <cellStyle name="Įprastas 3 6 5 5" xfId="2748" xr:uid="{85DED23C-83EE-483E-A362-E6AD118D1DAB}"/>
    <cellStyle name="Įprastas 3 6 6" xfId="266" xr:uid="{FAEE2913-9D57-4C79-A590-19032715685C}"/>
    <cellStyle name="Įprastas 3 6 6 2" xfId="636" xr:uid="{B60F1B4A-F3F4-4B49-8DE9-6C036C184C4D}"/>
    <cellStyle name="Įprastas 3 6 6 2 2" xfId="1263" xr:uid="{CF4713EC-F927-465F-9679-3129A8D8142B}"/>
    <cellStyle name="Įprastas 3 6 6 2 2 2" xfId="2543" xr:uid="{47EAD273-E9AC-468B-97A4-6BDA9EFE2656}"/>
    <cellStyle name="Įprastas 3 6 6 2 2 2 2" xfId="5104" xr:uid="{4FD7F222-F25A-4926-9E8E-21130CDED7B6}"/>
    <cellStyle name="Įprastas 3 6 6 2 2 3" xfId="3824" xr:uid="{2DEED282-FF38-44F4-9A84-668F2DD52A00}"/>
    <cellStyle name="Įprastas 3 6 6 2 3" xfId="1917" xr:uid="{FDE3A7CB-A70F-4D0A-9B92-888F1EF93EAC}"/>
    <cellStyle name="Įprastas 3 6 6 2 3 2" xfId="4478" xr:uid="{D21F75A6-E004-468D-85DF-76C68183B6F2}"/>
    <cellStyle name="Įprastas 3 6 6 2 4" xfId="3198" xr:uid="{34FAEDD9-21ED-42B0-AA20-49E38ABA787A}"/>
    <cellStyle name="Įprastas 3 6 6 3" xfId="1262" xr:uid="{8EA437E2-2666-4D96-8956-0F54C4D60CF6}"/>
    <cellStyle name="Įprastas 3 6 6 3 2" xfId="2542" xr:uid="{3BF33A6C-B24B-47AE-B07A-22C278A14A81}"/>
    <cellStyle name="Įprastas 3 6 6 3 2 2" xfId="5103" xr:uid="{830AD868-A2D8-41EE-A33D-8624C3D56A19}"/>
    <cellStyle name="Įprastas 3 6 6 3 3" xfId="3823" xr:uid="{DF57E687-95E7-4519-9522-E21F901D9C2C}"/>
    <cellStyle name="Įprastas 3 6 6 4" xfId="1547" xr:uid="{EFAF6DB5-8A59-4BFD-8C6C-531A7B24AAB0}"/>
    <cellStyle name="Įprastas 3 6 6 4 2" xfId="4108" xr:uid="{7DB268DE-4EF5-404D-A5CB-CD7B23275EB0}"/>
    <cellStyle name="Įprastas 3 6 6 5" xfId="2828" xr:uid="{DCFF9384-5535-42CA-B34D-920C563DFEC2}"/>
    <cellStyle name="Įprastas 3 6 7" xfId="621" xr:uid="{49C6161F-96AE-4324-BF15-54D259E73D7E}"/>
    <cellStyle name="Įprastas 3 6 7 2" xfId="1264" xr:uid="{B96F91F0-6FBE-4BA6-A1D8-2A4B82EDD45B}"/>
    <cellStyle name="Įprastas 3 6 7 2 2" xfId="2544" xr:uid="{8AA8EDAB-9AFF-4291-B3E6-84FFC3C8D9DE}"/>
    <cellStyle name="Įprastas 3 6 7 2 2 2" xfId="5105" xr:uid="{FE402C91-2D62-4E72-8B9D-30FBB1665C2A}"/>
    <cellStyle name="Įprastas 3 6 7 2 3" xfId="3825" xr:uid="{1BFD84E0-DB3F-45A3-9FC6-50DD34A836D0}"/>
    <cellStyle name="Įprastas 3 6 7 3" xfId="1902" xr:uid="{0B3AF7E9-5E09-499B-A457-25D2AC70C2D1}"/>
    <cellStyle name="Įprastas 3 6 7 3 2" xfId="4463" xr:uid="{C29D6401-F4E5-4F39-B27C-1A7B18B3DF5F}"/>
    <cellStyle name="Įprastas 3 6 7 4" xfId="3183" xr:uid="{3F4E6BA7-BBCA-4BB3-BCA8-F5382074A260}"/>
    <cellStyle name="Įprastas 3 6 8" xfId="1233" xr:uid="{CF5EDCA6-7308-4E94-8549-A46345A59A41}"/>
    <cellStyle name="Įprastas 3 6 8 2" xfId="2513" xr:uid="{B94FA84A-53D6-45A7-A576-D499C23ECE55}"/>
    <cellStyle name="Įprastas 3 6 8 2 2" xfId="5074" xr:uid="{48769510-8A0A-42FC-A9D6-95F17C5DAC64}"/>
    <cellStyle name="Įprastas 3 6 8 3" xfId="3794" xr:uid="{6129B9FC-BC33-461D-8174-FDA477B82D15}"/>
    <cellStyle name="Įprastas 3 6 9" xfId="1307" xr:uid="{B9CCDE44-6554-4171-B7FB-DA42AA9E39E2}"/>
    <cellStyle name="Įprastas 3 6 9 2" xfId="3868" xr:uid="{0666AA79-5147-4208-88E2-D6D70BEACAC9}"/>
    <cellStyle name="Įprastas 3 7" xfId="30" xr:uid="{4DBF2E76-B33D-4AF3-910B-AD3A8BB3E6DA}"/>
    <cellStyle name="Įprastas 3 7 2" xfId="70" xr:uid="{FF289DFC-A4CE-479D-9E48-9F9DB281E88A}"/>
    <cellStyle name="Įprastas 3 7 2 2" xfId="150" xr:uid="{7E43623B-BC14-47C3-9ACF-8A714A6E23D5}"/>
    <cellStyle name="Įprastas 3 7 2 2 2" xfId="639" xr:uid="{03E614EA-E045-4C75-9191-2E618604592F}"/>
    <cellStyle name="Įprastas 3 7 2 2 2 2" xfId="1268" xr:uid="{F28B89D1-894A-4AE2-94D9-B7EF347BA0F0}"/>
    <cellStyle name="Įprastas 3 7 2 2 2 2 2" xfId="2548" xr:uid="{85489212-6859-47B0-973F-7AB21A886F15}"/>
    <cellStyle name="Įprastas 3 7 2 2 2 2 2 2" xfId="5109" xr:uid="{502A8518-6908-4673-AE4D-E1D0FBF88C7D}"/>
    <cellStyle name="Įprastas 3 7 2 2 2 2 3" xfId="3829" xr:uid="{5CB5D175-C4EA-4AD7-AA04-F30690816C33}"/>
    <cellStyle name="Įprastas 3 7 2 2 2 3" xfId="1920" xr:uid="{1CF643C4-419A-46DF-ACB2-5014294B9713}"/>
    <cellStyle name="Įprastas 3 7 2 2 2 3 2" xfId="4481" xr:uid="{C0BED722-C751-48A8-81F1-E26748EEC05C}"/>
    <cellStyle name="Įprastas 3 7 2 2 2 4" xfId="3201" xr:uid="{750160C9-D394-4B0D-A991-3AEBDBA713C4}"/>
    <cellStyle name="Įprastas 3 7 2 2 3" xfId="1267" xr:uid="{62431A29-ECBF-443A-B64F-58F43664DBE3}"/>
    <cellStyle name="Įprastas 3 7 2 2 3 2" xfId="2547" xr:uid="{14E4986B-38E6-4414-97AC-BBE82482839A}"/>
    <cellStyle name="Įprastas 3 7 2 2 3 2 2" xfId="5108" xr:uid="{E81D5B8F-2744-447E-8226-6E0CCBD2E918}"/>
    <cellStyle name="Įprastas 3 7 2 2 3 3" xfId="3828" xr:uid="{2C6DAC94-AD36-461D-A6DB-8CA8901D2016}"/>
    <cellStyle name="Įprastas 3 7 2 2 4" xfId="1431" xr:uid="{769D759A-64C6-4359-9440-449DDCD82A88}"/>
    <cellStyle name="Įprastas 3 7 2 2 4 2" xfId="3992" xr:uid="{62A7F334-955B-4DC1-A57F-1FB179BB6BC2}"/>
    <cellStyle name="Įprastas 3 7 2 2 5" xfId="2712" xr:uid="{55212781-4C1F-483F-971E-1D51EA19D24E}"/>
    <cellStyle name="Įprastas 3 7 2 3" xfId="230" xr:uid="{8F5C7535-4950-4031-A4F8-0F4B2F40940F}"/>
    <cellStyle name="Įprastas 3 7 2 3 2" xfId="640" xr:uid="{1F21E703-7E95-4BF1-9B54-44F972699C15}"/>
    <cellStyle name="Įprastas 3 7 2 3 2 2" xfId="1270" xr:uid="{738843D8-6F11-465A-B309-10D80DDD3440}"/>
    <cellStyle name="Įprastas 3 7 2 3 2 2 2" xfId="2550" xr:uid="{9AAA4BB9-881D-403D-9CD0-E036D3788A9F}"/>
    <cellStyle name="Įprastas 3 7 2 3 2 2 2 2" xfId="5111" xr:uid="{0DA40136-D7FC-4424-B75F-D4D80B8B8E7D}"/>
    <cellStyle name="Įprastas 3 7 2 3 2 2 3" xfId="3831" xr:uid="{CA5C3590-3B36-47E7-9B1C-B1E090740950}"/>
    <cellStyle name="Įprastas 3 7 2 3 2 3" xfId="1921" xr:uid="{F9A77375-F0FB-4CF4-BBCA-594C0ECE29EE}"/>
    <cellStyle name="Įprastas 3 7 2 3 2 3 2" xfId="4482" xr:uid="{0EDAD860-2623-4E72-A1B0-619E73304979}"/>
    <cellStyle name="Įprastas 3 7 2 3 2 4" xfId="3202" xr:uid="{53169C9B-0BD3-40F3-9F91-63A426DA183D}"/>
    <cellStyle name="Įprastas 3 7 2 3 3" xfId="1269" xr:uid="{B8165F9D-BA32-4D56-8463-2D9B1D3E2D3B}"/>
    <cellStyle name="Įprastas 3 7 2 3 3 2" xfId="2549" xr:uid="{1F3375C0-60D0-431B-A400-766B2E3130DF}"/>
    <cellStyle name="Įprastas 3 7 2 3 3 2 2" xfId="5110" xr:uid="{19BEF6E4-4003-443E-BF73-249D0C7E3694}"/>
    <cellStyle name="Įprastas 3 7 2 3 3 3" xfId="3830" xr:uid="{9D394472-52ED-40A5-A77F-36E98A09234B}"/>
    <cellStyle name="Įprastas 3 7 2 3 4" xfId="1511" xr:uid="{72416318-F9C1-4F53-B4EE-F9C78EA4E30D}"/>
    <cellStyle name="Įprastas 3 7 2 3 4 2" xfId="4072" xr:uid="{4257ED33-3748-42C6-AEEE-5D4A24D16DEE}"/>
    <cellStyle name="Įprastas 3 7 2 3 5" xfId="2792" xr:uid="{030AA760-3EE7-49C5-8C31-61B19DB94A8D}"/>
    <cellStyle name="Įprastas 3 7 2 4" xfId="310" xr:uid="{A86078B6-B20B-4CB1-8873-F2417CBAC990}"/>
    <cellStyle name="Įprastas 3 7 2 4 2" xfId="641" xr:uid="{5B378AEE-DEF4-4CFD-9DFE-B279486797BC}"/>
    <cellStyle name="Įprastas 3 7 2 4 2 2" xfId="1272" xr:uid="{E69D0D11-FA9D-4181-BA41-229D6E1F5F2D}"/>
    <cellStyle name="Įprastas 3 7 2 4 2 2 2" xfId="2552" xr:uid="{5235A41B-8CEC-4958-BEA9-FD1BEF327DC3}"/>
    <cellStyle name="Įprastas 3 7 2 4 2 2 2 2" xfId="5113" xr:uid="{27B035FC-D72C-47C4-9EBD-0AF0D91259EF}"/>
    <cellStyle name="Įprastas 3 7 2 4 2 2 3" xfId="3833" xr:uid="{1FA5CCDB-C205-489A-8CBE-970EBACFE129}"/>
    <cellStyle name="Įprastas 3 7 2 4 2 3" xfId="1922" xr:uid="{CA616023-6F33-4B1E-8962-007A1BF849EF}"/>
    <cellStyle name="Įprastas 3 7 2 4 2 3 2" xfId="4483" xr:uid="{D53FACA3-78D7-4587-967F-BA90270C3200}"/>
    <cellStyle name="Įprastas 3 7 2 4 2 4" xfId="3203" xr:uid="{27788D7C-0CEE-43FB-B837-1D9E91A88D51}"/>
    <cellStyle name="Įprastas 3 7 2 4 3" xfId="1271" xr:uid="{C2A3D223-8DE9-4A49-85C0-CD734BDC829E}"/>
    <cellStyle name="Įprastas 3 7 2 4 3 2" xfId="2551" xr:uid="{7A706652-9807-4F75-8069-37EE17390D96}"/>
    <cellStyle name="Įprastas 3 7 2 4 3 2 2" xfId="5112" xr:uid="{1747D8E6-4EF8-4723-B6C7-1D0E6134BBD0}"/>
    <cellStyle name="Įprastas 3 7 2 4 3 3" xfId="3832" xr:uid="{1DEB4F2A-BC85-4EAF-9C2F-63836E38E8CA}"/>
    <cellStyle name="Įprastas 3 7 2 4 4" xfId="1591" xr:uid="{3450AAC4-A177-4002-8EF0-FE1D3258A16A}"/>
    <cellStyle name="Įprastas 3 7 2 4 4 2" xfId="4152" xr:uid="{858C5069-DD0C-4BC3-99E7-15DEF71FD697}"/>
    <cellStyle name="Įprastas 3 7 2 4 5" xfId="2872" xr:uid="{E8685B4C-3FEC-431F-9097-7FDF00C4B40D}"/>
    <cellStyle name="Įprastas 3 7 2 5" xfId="638" xr:uid="{9F542002-B663-4F06-926E-BB055CCFCA45}"/>
    <cellStyle name="Įprastas 3 7 2 5 2" xfId="1273" xr:uid="{CBC097AC-8B3B-4AF7-9258-AE5E2FE8A095}"/>
    <cellStyle name="Įprastas 3 7 2 5 2 2" xfId="2553" xr:uid="{CAA5C2DD-59FE-49B6-A155-3E2E570F53A5}"/>
    <cellStyle name="Įprastas 3 7 2 5 2 2 2" xfId="5114" xr:uid="{53DE60D1-BE10-41CE-8515-69327B5FF7B0}"/>
    <cellStyle name="Įprastas 3 7 2 5 2 3" xfId="3834" xr:uid="{3F1707AA-49AB-4D94-968F-AAA942C6EDE2}"/>
    <cellStyle name="Įprastas 3 7 2 5 3" xfId="1919" xr:uid="{AA303CBD-4F6C-43B1-84C0-8E1A3274F29D}"/>
    <cellStyle name="Įprastas 3 7 2 5 3 2" xfId="4480" xr:uid="{715610D5-8235-4508-8F8A-D618B23AD790}"/>
    <cellStyle name="Įprastas 3 7 2 5 4" xfId="3200" xr:uid="{1CCD5096-6795-4068-B549-FA6EC9B02FEA}"/>
    <cellStyle name="Įprastas 3 7 2 6" xfId="1266" xr:uid="{0C6B79BD-C431-4CD1-8994-6B2BAA65CC49}"/>
    <cellStyle name="Įprastas 3 7 2 6 2" xfId="2546" xr:uid="{8CB79784-74D5-47F8-8536-891E42A56F80}"/>
    <cellStyle name="Įprastas 3 7 2 6 2 2" xfId="5107" xr:uid="{8728F451-6E5D-4D36-B896-52C01D561CCB}"/>
    <cellStyle name="Įprastas 3 7 2 6 3" xfId="3827" xr:uid="{5120CC86-649A-4ED9-802A-7D5BFBE427AE}"/>
    <cellStyle name="Įprastas 3 7 2 7" xfId="1351" xr:uid="{40CCE7FA-4B94-4A7D-A68D-E6934CCDD45B}"/>
    <cellStyle name="Įprastas 3 7 2 7 2" xfId="3912" xr:uid="{7D257626-F622-4EA2-BEB7-B585F837D8CD}"/>
    <cellStyle name="Įprastas 3 7 2 8" xfId="2632" xr:uid="{C09433D7-C1AE-4C85-AD21-9B90066690AE}"/>
    <cellStyle name="Įprastas 3 7 3" xfId="110" xr:uid="{689F8750-0EDE-4E8D-BFD2-0A071865FBFA}"/>
    <cellStyle name="Įprastas 3 7 3 2" xfId="642" xr:uid="{03A93F56-EA10-45C3-9D99-8B718C8461ED}"/>
    <cellStyle name="Įprastas 3 7 3 2 2" xfId="1275" xr:uid="{EC1B7C5A-517E-4952-AB66-04A1605B6A92}"/>
    <cellStyle name="Įprastas 3 7 3 2 2 2" xfId="2555" xr:uid="{9D44B72E-5C4B-4F58-BCF0-4D5D72C33217}"/>
    <cellStyle name="Įprastas 3 7 3 2 2 2 2" xfId="5116" xr:uid="{07CFC217-8EB3-4850-86F2-53AD74B6D7C5}"/>
    <cellStyle name="Įprastas 3 7 3 2 2 3" xfId="3836" xr:uid="{3D61B007-A062-4FF7-B4EA-F1B39E133E30}"/>
    <cellStyle name="Įprastas 3 7 3 2 3" xfId="1923" xr:uid="{8D87A2FE-579E-4A39-9934-8BEB456C03B6}"/>
    <cellStyle name="Įprastas 3 7 3 2 3 2" xfId="4484" xr:uid="{38FBF2C7-0D0F-445E-8F00-B9CC3CC9CAF8}"/>
    <cellStyle name="Įprastas 3 7 3 2 4" xfId="3204" xr:uid="{04E17E49-FBBF-4E1D-9AD0-51E2ED83D251}"/>
    <cellStyle name="Įprastas 3 7 3 3" xfId="1274" xr:uid="{4966EE69-71B5-4814-8ACB-ECEFDB23A22D}"/>
    <cellStyle name="Įprastas 3 7 3 3 2" xfId="2554" xr:uid="{F861EE06-44AB-422A-8C3E-FE9016E4DDF9}"/>
    <cellStyle name="Įprastas 3 7 3 3 2 2" xfId="5115" xr:uid="{DBFCE1D1-D414-4316-A18D-4E18954A3460}"/>
    <cellStyle name="Įprastas 3 7 3 3 3" xfId="3835" xr:uid="{65369538-3836-47CF-B483-9F8A1D2EC634}"/>
    <cellStyle name="Įprastas 3 7 3 4" xfId="1391" xr:uid="{400B64CD-E9D4-4CD2-83BC-DE3231398A5E}"/>
    <cellStyle name="Įprastas 3 7 3 4 2" xfId="3952" xr:uid="{DF6A6627-2BCF-4C6C-A40C-4490708705BF}"/>
    <cellStyle name="Įprastas 3 7 3 5" xfId="2672" xr:uid="{46683CE3-DADD-49C2-BE8F-B3FDE4E43E2D}"/>
    <cellStyle name="Įprastas 3 7 4" xfId="190" xr:uid="{2D2019CD-21D2-465B-B434-870188A0C66F}"/>
    <cellStyle name="Įprastas 3 7 4 2" xfId="643" xr:uid="{088A93AC-0389-4A63-B4A8-3D947C952262}"/>
    <cellStyle name="Įprastas 3 7 4 2 2" xfId="1277" xr:uid="{570F5CDF-EE32-49D5-BAFC-2F2C5E53441B}"/>
    <cellStyle name="Įprastas 3 7 4 2 2 2" xfId="2557" xr:uid="{34049584-8A34-4F6C-8907-399C5D7DBF3D}"/>
    <cellStyle name="Įprastas 3 7 4 2 2 2 2" xfId="5118" xr:uid="{1D1D23C3-41C0-41A6-8E34-3D95664DC929}"/>
    <cellStyle name="Įprastas 3 7 4 2 2 3" xfId="3838" xr:uid="{54B6C2D7-B414-4EE2-971C-901759E8538A}"/>
    <cellStyle name="Įprastas 3 7 4 2 3" xfId="1924" xr:uid="{ECA45829-8733-4197-BBAD-72A6465F5DB4}"/>
    <cellStyle name="Įprastas 3 7 4 2 3 2" xfId="4485" xr:uid="{43DDAD6F-73DE-4C77-93D1-DD60AB203D77}"/>
    <cellStyle name="Įprastas 3 7 4 2 4" xfId="3205" xr:uid="{DBE2F4A8-A246-448F-A95D-C40DF0AA39F4}"/>
    <cellStyle name="Įprastas 3 7 4 3" xfId="1276" xr:uid="{02B8B2D0-B841-4E3B-B376-DA5122F4DB7D}"/>
    <cellStyle name="Įprastas 3 7 4 3 2" xfId="2556" xr:uid="{5BE4189A-66AD-4E33-8CFC-89D210423025}"/>
    <cellStyle name="Įprastas 3 7 4 3 2 2" xfId="5117" xr:uid="{E9263111-E233-4B55-A1ED-CCD6B1E611D4}"/>
    <cellStyle name="Įprastas 3 7 4 3 3" xfId="3837" xr:uid="{164D98FA-A463-427D-B855-EE72F2C10731}"/>
    <cellStyle name="Įprastas 3 7 4 4" xfId="1471" xr:uid="{63CF744E-2437-44E6-9878-0C4A38350E5A}"/>
    <cellStyle name="Įprastas 3 7 4 4 2" xfId="4032" xr:uid="{E63BAF52-6388-4EC0-AB9D-4BF2471D3C23}"/>
    <cellStyle name="Įprastas 3 7 4 5" xfId="2752" xr:uid="{4A0C7186-73EA-4E3C-B080-1C24DCDA1AB1}"/>
    <cellStyle name="Įprastas 3 7 5" xfId="270" xr:uid="{73AC6913-BD60-4F1F-B57D-B41F625C4785}"/>
    <cellStyle name="Įprastas 3 7 5 2" xfId="644" xr:uid="{304536D2-EC05-4C9A-A977-0E1113439484}"/>
    <cellStyle name="Įprastas 3 7 5 2 2" xfId="1279" xr:uid="{42765279-1158-42C9-BF47-0279A7FC5804}"/>
    <cellStyle name="Įprastas 3 7 5 2 2 2" xfId="2559" xr:uid="{CEB6F2C7-0C50-4D1A-A7B0-3401D6A4A6FB}"/>
    <cellStyle name="Įprastas 3 7 5 2 2 2 2" xfId="5120" xr:uid="{BF46D10C-48B7-4B49-87C6-BCD6061DB970}"/>
    <cellStyle name="Įprastas 3 7 5 2 2 3" xfId="3840" xr:uid="{FF898E42-9F85-46DE-BCE4-3040507F4BD7}"/>
    <cellStyle name="Įprastas 3 7 5 2 3" xfId="1925" xr:uid="{BC205260-58FC-46C1-952D-0E745602A003}"/>
    <cellStyle name="Įprastas 3 7 5 2 3 2" xfId="4486" xr:uid="{D77A1139-F9BF-4461-B864-097BD39380AF}"/>
    <cellStyle name="Įprastas 3 7 5 2 4" xfId="3206" xr:uid="{B5A77D99-3BAB-4F8E-83B1-6B5B1A9F9FC6}"/>
    <cellStyle name="Įprastas 3 7 5 3" xfId="1278" xr:uid="{00081980-3F15-42B2-B55A-24C13EEF2C24}"/>
    <cellStyle name="Įprastas 3 7 5 3 2" xfId="2558" xr:uid="{1A12166A-806C-4639-9BCA-98ED9FE9AF31}"/>
    <cellStyle name="Įprastas 3 7 5 3 2 2" xfId="5119" xr:uid="{4AA56303-5641-439D-8D34-B60016686779}"/>
    <cellStyle name="Įprastas 3 7 5 3 3" xfId="3839" xr:uid="{7DEBE29C-DAE5-4BC2-B893-5B409795E610}"/>
    <cellStyle name="Įprastas 3 7 5 4" xfId="1551" xr:uid="{A45A5B8A-B5B9-418C-B8D9-69133946E4C9}"/>
    <cellStyle name="Įprastas 3 7 5 4 2" xfId="4112" xr:uid="{EA47C63D-C560-485E-96D4-1932662BFC1E}"/>
    <cellStyle name="Įprastas 3 7 5 5" xfId="2832" xr:uid="{9EF58352-4C62-4BE8-AF2B-BB8E763ECBE1}"/>
    <cellStyle name="Įprastas 3 7 6" xfId="637" xr:uid="{EAB1B3C5-F775-4B6B-BE5F-F056ADECA4E5}"/>
    <cellStyle name="Įprastas 3 7 6 2" xfId="1280" xr:uid="{6575683E-7B5B-4223-A438-259E3293EC27}"/>
    <cellStyle name="Įprastas 3 7 6 2 2" xfId="2560" xr:uid="{71A04DA2-788C-4399-8229-892DF371F0CD}"/>
    <cellStyle name="Įprastas 3 7 6 2 2 2" xfId="5121" xr:uid="{1C1223AC-1F3A-4B3A-9193-582FA856EB5F}"/>
    <cellStyle name="Įprastas 3 7 6 2 3" xfId="3841" xr:uid="{E5323A59-8D56-4F3E-AF2A-D7504DDCE894}"/>
    <cellStyle name="Įprastas 3 7 6 3" xfId="1918" xr:uid="{041333E8-287D-4712-8AC1-998F79925A64}"/>
    <cellStyle name="Įprastas 3 7 6 3 2" xfId="4479" xr:uid="{0A0B3DE8-CABA-4D89-B3AD-A5AE914BF8A6}"/>
    <cellStyle name="Įprastas 3 7 6 4" xfId="3199" xr:uid="{BAE669DF-2AEC-4FFA-985E-0114D16AA3D2}"/>
    <cellStyle name="Įprastas 3 7 7" xfId="1265" xr:uid="{841114A8-7ED2-41BA-8F9A-532F17C0EB2B}"/>
    <cellStyle name="Įprastas 3 7 7 2" xfId="2545" xr:uid="{C6A0D1C0-B34C-44BD-84A9-8850768BDCE5}"/>
    <cellStyle name="Įprastas 3 7 7 2 2" xfId="5106" xr:uid="{141E0B9A-96F8-4135-95FA-710002383C4C}"/>
    <cellStyle name="Įprastas 3 7 7 3" xfId="3826" xr:uid="{A452B23E-407D-43D4-B061-729E86F67741}"/>
    <cellStyle name="Įprastas 3 7 8" xfId="1311" xr:uid="{3065EA01-357C-470F-BED4-990C2C554A32}"/>
    <cellStyle name="Įprastas 3 7 8 2" xfId="3872" xr:uid="{A31CA77F-D068-4DB2-B94F-F9B7911C36F7}"/>
    <cellStyle name="Įprastas 3 7 9" xfId="2592" xr:uid="{C8FA9AF3-9A2A-43BD-8A67-D3E83FECE830}"/>
    <cellStyle name="Įprastas 3 8" xfId="50" xr:uid="{FA7BF0AB-16E9-4DA9-AD48-DF5489295D26}"/>
    <cellStyle name="Įprastas 3 8 2" xfId="130" xr:uid="{72C9BBCB-C6AD-48F2-98A3-688E6AB65630}"/>
    <cellStyle name="Įprastas 3 8 2 2" xfId="646" xr:uid="{F055ABD3-78B8-4605-AA94-3A4B232BEDC5}"/>
    <cellStyle name="Įprastas 3 8 2 2 2" xfId="1283" xr:uid="{48FB5133-F77B-4BA2-963C-C858B50E200E}"/>
    <cellStyle name="Įprastas 3 8 2 2 2 2" xfId="2563" xr:uid="{7A74BADF-E60F-40CA-BA67-188C042F72FD}"/>
    <cellStyle name="Įprastas 3 8 2 2 2 2 2" xfId="5124" xr:uid="{18C73BBB-F7A6-44BE-929C-98351C90E237}"/>
    <cellStyle name="Įprastas 3 8 2 2 2 3" xfId="3844" xr:uid="{9FCA13EF-FE27-40C8-9F0E-45533ED1545E}"/>
    <cellStyle name="Įprastas 3 8 2 2 3" xfId="1927" xr:uid="{FA904046-FFE7-426B-8357-92B7691B6FA4}"/>
    <cellStyle name="Įprastas 3 8 2 2 3 2" xfId="4488" xr:uid="{44A42C7D-899E-4B35-9598-760723883899}"/>
    <cellStyle name="Įprastas 3 8 2 2 4" xfId="3208" xr:uid="{AD94111D-1BD0-40A9-9A03-9F34A1660635}"/>
    <cellStyle name="Įprastas 3 8 2 3" xfId="1282" xr:uid="{A26B5EBF-EAC9-429C-8977-4650AFC73673}"/>
    <cellStyle name="Įprastas 3 8 2 3 2" xfId="2562" xr:uid="{22B962DD-DABD-4962-B628-E22AB43FE42A}"/>
    <cellStyle name="Įprastas 3 8 2 3 2 2" xfId="5123" xr:uid="{2D8191E5-CCCE-4977-A94D-8089F8A9AFE7}"/>
    <cellStyle name="Įprastas 3 8 2 3 3" xfId="3843" xr:uid="{51F4CF53-7B4C-4077-BB90-7500D1AEAB39}"/>
    <cellStyle name="Įprastas 3 8 2 4" xfId="1411" xr:uid="{CE022669-B372-40B0-B28F-77D8C2FA91FA}"/>
    <cellStyle name="Įprastas 3 8 2 4 2" xfId="3972" xr:uid="{584B8B09-F198-48AC-9E95-10DA35A80573}"/>
    <cellStyle name="Įprastas 3 8 2 5" xfId="2692" xr:uid="{5343CA8C-0731-48D5-BC88-C7B78194F15C}"/>
    <cellStyle name="Įprastas 3 8 3" xfId="210" xr:uid="{74C7BBE7-5373-4F9A-8EC7-666529BAB8D2}"/>
    <cellStyle name="Įprastas 3 8 3 2" xfId="647" xr:uid="{CAB9B03A-D72F-4068-BEB3-86FF900D2F44}"/>
    <cellStyle name="Įprastas 3 8 3 2 2" xfId="1285" xr:uid="{28C3CFCE-64FC-4AE1-A640-037E8DDC66A6}"/>
    <cellStyle name="Įprastas 3 8 3 2 2 2" xfId="2565" xr:uid="{8A67275B-2DB5-41DF-9BE0-183208275CA6}"/>
    <cellStyle name="Įprastas 3 8 3 2 2 2 2" xfId="5126" xr:uid="{3DB1A189-2122-488E-9388-2D2BABB54EC2}"/>
    <cellStyle name="Įprastas 3 8 3 2 2 3" xfId="3846" xr:uid="{8DE04B90-D481-4591-8259-AD273501DDFE}"/>
    <cellStyle name="Įprastas 3 8 3 2 3" xfId="1928" xr:uid="{39C0D78F-4A28-4240-BA12-2FC19AC8CCC1}"/>
    <cellStyle name="Įprastas 3 8 3 2 3 2" xfId="4489" xr:uid="{0CB36FF8-ACB5-4C3D-BF8A-5A1FE9C97F67}"/>
    <cellStyle name="Įprastas 3 8 3 2 4" xfId="3209" xr:uid="{4B40B79C-29F1-4AC0-8989-9B89CBABFD6A}"/>
    <cellStyle name="Įprastas 3 8 3 3" xfId="1284" xr:uid="{2485B5C8-6FFF-4163-B553-59856D645D90}"/>
    <cellStyle name="Įprastas 3 8 3 3 2" xfId="2564" xr:uid="{395589FD-7941-4F5F-B009-07183D2B2EC1}"/>
    <cellStyle name="Įprastas 3 8 3 3 2 2" xfId="5125" xr:uid="{5878BC50-06A6-4013-9419-C6D67B15E3C7}"/>
    <cellStyle name="Įprastas 3 8 3 3 3" xfId="3845" xr:uid="{AF3AC3D9-F6EE-4981-977D-CE25333678F1}"/>
    <cellStyle name="Įprastas 3 8 3 4" xfId="1491" xr:uid="{F10F3333-836A-4094-8E4A-3DC3FA77D728}"/>
    <cellStyle name="Įprastas 3 8 3 4 2" xfId="4052" xr:uid="{132D2F81-7654-4F77-BCBE-FA8F2ACF53DD}"/>
    <cellStyle name="Įprastas 3 8 3 5" xfId="2772" xr:uid="{E5C0C370-F42F-4007-A427-C87C12320D05}"/>
    <cellStyle name="Įprastas 3 8 4" xfId="290" xr:uid="{84046A36-4CDB-4F63-A096-E74903C8832D}"/>
    <cellStyle name="Įprastas 3 8 4 2" xfId="648" xr:uid="{B3B64599-D07A-45BF-A9D6-16285F8966CC}"/>
    <cellStyle name="Įprastas 3 8 4 2 2" xfId="1287" xr:uid="{54C54A56-09B0-4B21-9C52-7F8FE2EEBCC6}"/>
    <cellStyle name="Įprastas 3 8 4 2 2 2" xfId="2567" xr:uid="{3F35188A-3788-48AB-A1CA-87DF7217746D}"/>
    <cellStyle name="Įprastas 3 8 4 2 2 2 2" xfId="5128" xr:uid="{A6F67E46-DC97-4DC8-B2CA-A47D65CA9651}"/>
    <cellStyle name="Įprastas 3 8 4 2 2 3" xfId="3848" xr:uid="{60EA4A5E-2EE8-4E0F-BD06-9B0B60C28354}"/>
    <cellStyle name="Įprastas 3 8 4 2 3" xfId="1929" xr:uid="{DB2DB77B-8708-47A1-9C3D-981DEA1FE455}"/>
    <cellStyle name="Įprastas 3 8 4 2 3 2" xfId="4490" xr:uid="{F2439F86-ABFB-43C1-A942-8EF48E9D5D95}"/>
    <cellStyle name="Įprastas 3 8 4 2 4" xfId="3210" xr:uid="{0628B489-6B1A-49C4-9C85-D37F0CAF132F}"/>
    <cellStyle name="Įprastas 3 8 4 3" xfId="1286" xr:uid="{39DEB0D6-16DB-4E6A-AAFD-5EE5E8C3DC16}"/>
    <cellStyle name="Įprastas 3 8 4 3 2" xfId="2566" xr:uid="{EF8D5B1E-1824-4227-93B0-D7E079AE0247}"/>
    <cellStyle name="Įprastas 3 8 4 3 2 2" xfId="5127" xr:uid="{B21D3964-4D80-416E-B982-F3EFBE57B6D8}"/>
    <cellStyle name="Įprastas 3 8 4 3 3" xfId="3847" xr:uid="{A7159D5B-F62A-4B72-B092-DEC682A2802B}"/>
    <cellStyle name="Įprastas 3 8 4 4" xfId="1571" xr:uid="{38DAB346-483C-4ED1-A3C4-7D3E01415EC2}"/>
    <cellStyle name="Įprastas 3 8 4 4 2" xfId="4132" xr:uid="{E25B295F-97B6-485F-9794-FB169F81B7FC}"/>
    <cellStyle name="Įprastas 3 8 4 5" xfId="2852" xr:uid="{14180D6B-7B0D-45C6-B9A6-BCE2162CF49E}"/>
    <cellStyle name="Įprastas 3 8 5" xfId="645" xr:uid="{96EACC33-BFC2-44D8-8426-772E1B3397A6}"/>
    <cellStyle name="Įprastas 3 8 5 2" xfId="1288" xr:uid="{BC92AE39-BD77-48F4-B6F6-618AF43159D1}"/>
    <cellStyle name="Įprastas 3 8 5 2 2" xfId="2568" xr:uid="{63713572-B836-4D7D-BC2D-D3A673BBA618}"/>
    <cellStyle name="Įprastas 3 8 5 2 2 2" xfId="5129" xr:uid="{A5D715AF-7643-4352-B461-D6BACB7DAA10}"/>
    <cellStyle name="Įprastas 3 8 5 2 3" xfId="3849" xr:uid="{10C6D036-22DD-4E3B-86C7-9C61F6368E8F}"/>
    <cellStyle name="Įprastas 3 8 5 3" xfId="1926" xr:uid="{D5AC8025-CDE3-40BE-9ADA-CFF2B19621AC}"/>
    <cellStyle name="Įprastas 3 8 5 3 2" xfId="4487" xr:uid="{6F5D3C2F-E8B5-4F04-A2E5-C75B9DE442DF}"/>
    <cellStyle name="Įprastas 3 8 5 4" xfId="3207" xr:uid="{A6F8BF8F-9348-4BE3-A316-58C5B5A7C025}"/>
    <cellStyle name="Įprastas 3 8 6" xfId="1281" xr:uid="{535A7F16-9235-4FA5-B986-E1E800E87336}"/>
    <cellStyle name="Įprastas 3 8 6 2" xfId="2561" xr:uid="{83BED075-0934-43A4-A27E-2236E137F765}"/>
    <cellStyle name="Įprastas 3 8 6 2 2" xfId="5122" xr:uid="{F1818553-4B2B-4707-AFA7-BCBFA9BA40A1}"/>
    <cellStyle name="Įprastas 3 8 6 3" xfId="3842" xr:uid="{58301A92-CCDF-42AE-9F1A-046E0DA6B81A}"/>
    <cellStyle name="Įprastas 3 8 7" xfId="1331" xr:uid="{404EBA60-E53F-4834-9E53-C5D78C2A501B}"/>
    <cellStyle name="Įprastas 3 8 7 2" xfId="3892" xr:uid="{A272FEFD-EE73-4221-A852-5454DE3E1EBD}"/>
    <cellStyle name="Įprastas 3 8 8" xfId="2612" xr:uid="{940D13DB-3FA7-40D5-8701-09D1CC25174D}"/>
    <cellStyle name="Įprastas 3 9" xfId="90" xr:uid="{A3AFFE7F-0DB1-41D1-A81D-06A6AE4E1010}"/>
    <cellStyle name="Įprastas 3 9 2" xfId="649" xr:uid="{9514A1CA-2B86-429E-A514-7F40B6BB3C27}"/>
    <cellStyle name="Įprastas 3 9 2 2" xfId="1290" xr:uid="{E80CC266-43E4-426B-BA4B-788A2C55B5A2}"/>
    <cellStyle name="Įprastas 3 9 2 2 2" xfId="2570" xr:uid="{3049FA38-CD66-4165-B404-E26C4DBB83CB}"/>
    <cellStyle name="Įprastas 3 9 2 2 2 2" xfId="5131" xr:uid="{45377914-BA1D-4280-9145-172BF5EBA784}"/>
    <cellStyle name="Įprastas 3 9 2 2 3" xfId="3851" xr:uid="{8BE9C467-3811-4B73-972B-00090E3E7879}"/>
    <cellStyle name="Įprastas 3 9 2 3" xfId="1930" xr:uid="{A1BF038D-CF46-465A-AF78-5A4D91AA8C0E}"/>
    <cellStyle name="Įprastas 3 9 2 3 2" xfId="4491" xr:uid="{71839629-5984-463C-B951-710054E4A450}"/>
    <cellStyle name="Įprastas 3 9 2 4" xfId="3211" xr:uid="{94B31897-624A-4823-A924-7EC9C16D67F2}"/>
    <cellStyle name="Įprastas 3 9 3" xfId="1289" xr:uid="{C7B4B012-FC18-43B1-88F0-BE6F2973773B}"/>
    <cellStyle name="Įprastas 3 9 3 2" xfId="2569" xr:uid="{95AEEB32-8B75-4122-871A-27A0A123FAF6}"/>
    <cellStyle name="Įprastas 3 9 3 2 2" xfId="5130" xr:uid="{19168205-A72C-4817-AA9D-8C279D75AD0F}"/>
    <cellStyle name="Įprastas 3 9 3 3" xfId="3850" xr:uid="{0B43FE7D-CC5E-4DE8-ACF3-24A71442A39D}"/>
    <cellStyle name="Įprastas 3 9 4" xfId="1371" xr:uid="{60F4B807-7AEA-47A4-A1F6-B66E5AB1F7A8}"/>
    <cellStyle name="Įprastas 3 9 4 2" xfId="3932" xr:uid="{870C27E1-FB5E-4C1C-93D3-7207E7EF80B5}"/>
    <cellStyle name="Įprastas 3 9 5" xfId="2652" xr:uid="{2ACA9933-548B-48E4-8628-501D298D56B4}"/>
    <cellStyle name="Įprastas 4" xfId="2" xr:uid="{00000000-0005-0000-0000-00001C000000}"/>
    <cellStyle name="Įprastas 4 2" xfId="8" xr:uid="{00000000-0005-0000-0000-00001D000000}"/>
    <cellStyle name="Kablelis 2" xfId="650" xr:uid="{F1E59534-77EC-4F3C-A016-F960E750283B}"/>
    <cellStyle name="Kablelis 3" xfId="2571" xr:uid="{953E6E65-32ED-4BF5-93A4-206C293F7B31}"/>
    <cellStyle name="Valiuta 2" xfId="5132" xr:uid="{3A957E4D-919F-437B-A476-55F362810EB5}"/>
  </cellStyles>
  <dxfs count="0"/>
  <tableStyles count="0" defaultTableStyle="TableStyleMedium2" defaultPivotStyle="PivotStyleLight16"/>
  <colors>
    <mruColors>
      <color rgb="FFFFCCCC"/>
      <color rgb="FFFFCCFF"/>
      <color rgb="FFFF9966"/>
      <color rgb="FFFF9999"/>
      <color rgb="FFC0C0C0"/>
      <color rgb="FFDDEBF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9.bin"/><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10" Type="http://schemas.openxmlformats.org/officeDocument/2006/relationships/printerSettings" Target="../printerSettings/printerSettings31.bin"/><Relationship Id="rId4" Type="http://schemas.openxmlformats.org/officeDocument/2006/relationships/printerSettings" Target="../printerSettings/printerSettings25.bin"/><Relationship Id="rId9" Type="http://schemas.openxmlformats.org/officeDocument/2006/relationships/printerSettings" Target="../printerSettings/printerSettings30.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9.bin"/><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10" Type="http://schemas.openxmlformats.org/officeDocument/2006/relationships/printerSettings" Target="../printerSettings/printerSettings41.bin"/><Relationship Id="rId4" Type="http://schemas.openxmlformats.org/officeDocument/2006/relationships/printerSettings" Target="../printerSettings/printerSettings35.bin"/><Relationship Id="rId9" Type="http://schemas.openxmlformats.org/officeDocument/2006/relationships/printerSettings" Target="../printerSettings/printerSettings4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10" Type="http://schemas.openxmlformats.org/officeDocument/2006/relationships/printerSettings" Target="../printerSettings/printerSettings51.bin"/><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9.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5" Type="http://schemas.openxmlformats.org/officeDocument/2006/relationships/printerSettings" Target="../printerSettings/printerSettings5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9.bin"/><Relationship Id="rId3" Type="http://schemas.openxmlformats.org/officeDocument/2006/relationships/printerSettings" Target="../printerSettings/printerSettings64.bin"/><Relationship Id="rId7" Type="http://schemas.openxmlformats.org/officeDocument/2006/relationships/printerSettings" Target="../printerSettings/printerSettings68.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10" Type="http://schemas.openxmlformats.org/officeDocument/2006/relationships/printerSettings" Target="../printerSettings/printerSettings71.bin"/><Relationship Id="rId4" Type="http://schemas.openxmlformats.org/officeDocument/2006/relationships/printerSettings" Target="../printerSettings/printerSettings65.bin"/><Relationship Id="rId9"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4FB9-31E1-4B30-8407-28CF866EE809}">
  <sheetPr>
    <tabColor theme="9"/>
    <pageSetUpPr fitToPage="1"/>
  </sheetPr>
  <dimension ref="A1:N88"/>
  <sheetViews>
    <sheetView showGridLines="0" zoomScaleNormal="100" zoomScaleSheetLayoutView="70" zoomScalePageLayoutView="70" workbookViewId="0">
      <selection activeCell="A6" sqref="A6:M6"/>
    </sheetView>
  </sheetViews>
  <sheetFormatPr defaultColWidth="9.140625" defaultRowHeight="12.75" x14ac:dyDescent="0.25"/>
  <cols>
    <col min="1" max="1" width="3.140625" style="20" customWidth="1"/>
    <col min="2" max="2" width="3.5703125" style="20" customWidth="1"/>
    <col min="3" max="3" width="4.140625" style="20" bestFit="1" customWidth="1"/>
    <col min="4" max="4" width="5" style="20" customWidth="1"/>
    <col min="5" max="5" width="9.85546875" style="20" customWidth="1"/>
    <col min="6" max="6" width="37" style="20" customWidth="1"/>
    <col min="7" max="7" width="7.140625" style="1" customWidth="1"/>
    <col min="8" max="8" width="7.5703125" style="260" customWidth="1"/>
    <col min="9" max="9" width="30" style="20" bestFit="1" customWidth="1"/>
    <col min="10" max="10" width="6.85546875" style="156" customWidth="1"/>
    <col min="11" max="11" width="8.5703125" style="20" customWidth="1"/>
    <col min="12" max="12" width="14.5703125" style="20" customWidth="1"/>
    <col min="13" max="13" width="16.5703125" style="5" customWidth="1"/>
    <col min="14" max="14" width="9.140625" style="20" customWidth="1"/>
    <col min="15" max="16384" width="9.140625" style="20"/>
  </cols>
  <sheetData>
    <row r="1" spans="1:14" ht="66" customHeight="1" x14ac:dyDescent="0.25">
      <c r="A1" s="20" t="s">
        <v>0</v>
      </c>
      <c r="J1" s="1129" t="s">
        <v>1477</v>
      </c>
      <c r="K1" s="1129"/>
      <c r="L1" s="1129"/>
      <c r="M1" s="1129"/>
    </row>
    <row r="2" spans="1:14" ht="15.75" x14ac:dyDescent="0.25">
      <c r="J2" s="302"/>
    </row>
    <row r="3" spans="1:14" ht="15.75" x14ac:dyDescent="0.25">
      <c r="J3" s="302"/>
    </row>
    <row r="4" spans="1:14" ht="13.5" thickBot="1" x14ac:dyDescent="0.3"/>
    <row r="5" spans="1:14" ht="15.75" x14ac:dyDescent="0.25">
      <c r="A5" s="1143" t="s">
        <v>1485</v>
      </c>
      <c r="B5" s="1144"/>
      <c r="C5" s="1144"/>
      <c r="D5" s="1144"/>
      <c r="E5" s="1144"/>
      <c r="F5" s="1144"/>
      <c r="G5" s="1144"/>
      <c r="H5" s="1144"/>
      <c r="I5" s="1144"/>
      <c r="J5" s="1144"/>
      <c r="K5" s="1144"/>
      <c r="L5" s="1144"/>
      <c r="M5" s="1145"/>
    </row>
    <row r="6" spans="1:14" ht="15.75" x14ac:dyDescent="0.25">
      <c r="A6" s="1103" t="s">
        <v>1</v>
      </c>
      <c r="B6" s="1104"/>
      <c r="C6" s="1104"/>
      <c r="D6" s="1104"/>
      <c r="E6" s="1104"/>
      <c r="F6" s="1104"/>
      <c r="G6" s="1104"/>
      <c r="H6" s="1104"/>
      <c r="I6" s="1104"/>
      <c r="J6" s="1104"/>
      <c r="K6" s="1104"/>
      <c r="L6" s="1104"/>
      <c r="M6" s="1105"/>
    </row>
    <row r="7" spans="1:14" ht="15.75" x14ac:dyDescent="0.25">
      <c r="A7" s="1106"/>
      <c r="B7" s="1107"/>
      <c r="C7" s="1107"/>
      <c r="D7" s="1107"/>
      <c r="E7" s="1107"/>
      <c r="F7" s="1107"/>
      <c r="G7" s="1107"/>
      <c r="H7" s="1107"/>
      <c r="I7" s="1107"/>
      <c r="J7" s="1107"/>
      <c r="K7" s="1107"/>
      <c r="L7" s="1107"/>
      <c r="M7" s="1108"/>
      <c r="N7" s="2"/>
    </row>
    <row r="8" spans="1:14" ht="16.5" customHeight="1" thickBot="1" x14ac:dyDescent="0.3">
      <c r="A8" s="1109"/>
      <c r="B8" s="1110"/>
      <c r="C8" s="1110"/>
      <c r="D8" s="1110"/>
      <c r="E8" s="1110"/>
      <c r="F8" s="1110"/>
      <c r="G8" s="1110"/>
      <c r="H8" s="1110"/>
      <c r="I8" s="1110"/>
      <c r="J8" s="1110"/>
      <c r="K8" s="1110"/>
      <c r="L8" s="1110"/>
      <c r="M8" s="1111"/>
    </row>
    <row r="9" spans="1:14" ht="35.25" customHeight="1" x14ac:dyDescent="0.25">
      <c r="A9" s="1112" t="s">
        <v>2</v>
      </c>
      <c r="B9" s="1094" t="s">
        <v>3</v>
      </c>
      <c r="C9" s="1097" t="s">
        <v>4</v>
      </c>
      <c r="D9" s="1097" t="s">
        <v>5</v>
      </c>
      <c r="E9" s="1097" t="s">
        <v>6</v>
      </c>
      <c r="F9" s="1100" t="s">
        <v>7</v>
      </c>
      <c r="G9" s="1120" t="s">
        <v>8</v>
      </c>
      <c r="H9" s="1115" t="s">
        <v>9</v>
      </c>
      <c r="I9" s="1158" t="s">
        <v>10</v>
      </c>
      <c r="J9" s="1159"/>
      <c r="K9" s="1169" t="s">
        <v>11</v>
      </c>
      <c r="L9" s="1125" t="s">
        <v>12</v>
      </c>
      <c r="M9" s="1126"/>
    </row>
    <row r="10" spans="1:14" ht="41.25" customHeight="1" x14ac:dyDescent="0.25">
      <c r="A10" s="1113"/>
      <c r="B10" s="1095"/>
      <c r="C10" s="1098"/>
      <c r="D10" s="1098"/>
      <c r="E10" s="1098"/>
      <c r="F10" s="1101"/>
      <c r="G10" s="1121"/>
      <c r="H10" s="1116"/>
      <c r="I10" s="1123" t="s">
        <v>13</v>
      </c>
      <c r="J10" s="1118" t="s">
        <v>14</v>
      </c>
      <c r="K10" s="1170"/>
      <c r="L10" s="1127"/>
      <c r="M10" s="1128"/>
    </row>
    <row r="11" spans="1:14" ht="48.75" customHeight="1" thickBot="1" x14ac:dyDescent="0.3">
      <c r="A11" s="1114"/>
      <c r="B11" s="1096"/>
      <c r="C11" s="1099"/>
      <c r="D11" s="1099"/>
      <c r="E11" s="1099"/>
      <c r="F11" s="1102"/>
      <c r="G11" s="1122"/>
      <c r="H11" s="1117"/>
      <c r="I11" s="1124"/>
      <c r="J11" s="1119"/>
      <c r="K11" s="1171"/>
      <c r="L11" s="24" t="s">
        <v>15</v>
      </c>
      <c r="M11" s="6" t="s">
        <v>16</v>
      </c>
    </row>
    <row r="12" spans="1:14" ht="13.5" thickBot="1" x14ac:dyDescent="0.3">
      <c r="A12" s="1131" t="s">
        <v>17</v>
      </c>
      <c r="B12" s="1132"/>
      <c r="C12" s="1132"/>
      <c r="D12" s="1132"/>
      <c r="E12" s="1132"/>
      <c r="F12" s="1132"/>
      <c r="G12" s="1132"/>
      <c r="H12" s="1132"/>
      <c r="I12" s="1132"/>
      <c r="J12" s="1132"/>
      <c r="K12" s="1132"/>
      <c r="L12" s="1132"/>
      <c r="M12" s="1133"/>
    </row>
    <row r="13" spans="1:14" s="4" customFormat="1" ht="13.5" thickBot="1" x14ac:dyDescent="0.25">
      <c r="A13" s="15"/>
      <c r="B13" s="1134" t="s">
        <v>18</v>
      </c>
      <c r="C13" s="1135"/>
      <c r="D13" s="1135"/>
      <c r="E13" s="1135"/>
      <c r="F13" s="1135"/>
      <c r="G13" s="1135"/>
      <c r="H13" s="1135"/>
      <c r="I13" s="1135"/>
      <c r="J13" s="1135"/>
      <c r="K13" s="1135"/>
      <c r="L13" s="1135"/>
      <c r="M13" s="1136"/>
    </row>
    <row r="14" spans="1:14" ht="13.5" thickBot="1" x14ac:dyDescent="0.3">
      <c r="A14" s="7"/>
      <c r="B14" s="8"/>
      <c r="C14" s="1137" t="s">
        <v>19</v>
      </c>
      <c r="D14" s="1138"/>
      <c r="E14" s="1138"/>
      <c r="F14" s="1138"/>
      <c r="G14" s="1138"/>
      <c r="H14" s="1138"/>
      <c r="I14" s="1138"/>
      <c r="J14" s="1138"/>
      <c r="K14" s="1138"/>
      <c r="L14" s="1138"/>
      <c r="M14" s="1139"/>
    </row>
    <row r="15" spans="1:14" ht="18" customHeight="1" x14ac:dyDescent="0.25">
      <c r="A15" s="7"/>
      <c r="B15" s="8"/>
      <c r="C15" s="23"/>
      <c r="D15" s="1140" t="s">
        <v>20</v>
      </c>
      <c r="E15" s="1141"/>
      <c r="F15" s="1141"/>
      <c r="G15" s="1141"/>
      <c r="H15" s="1141"/>
      <c r="I15" s="1141"/>
      <c r="J15" s="1141"/>
      <c r="K15" s="1141"/>
      <c r="L15" s="1141"/>
      <c r="M15" s="1142"/>
    </row>
    <row r="16" spans="1:14" ht="30.75" customHeight="1" x14ac:dyDescent="0.25">
      <c r="A16" s="7"/>
      <c r="B16" s="8"/>
      <c r="C16" s="23"/>
      <c r="D16" s="29"/>
      <c r="E16" s="1176" t="s">
        <v>21</v>
      </c>
      <c r="F16" s="1165" t="s">
        <v>22</v>
      </c>
      <c r="G16" s="1252" t="s">
        <v>23</v>
      </c>
      <c r="H16" s="1172">
        <v>18</v>
      </c>
      <c r="I16" s="1156" t="s">
        <v>24</v>
      </c>
      <c r="J16" s="1174">
        <v>4</v>
      </c>
      <c r="K16" s="1160" t="s">
        <v>25</v>
      </c>
      <c r="L16" s="1149" t="s">
        <v>26</v>
      </c>
      <c r="M16" s="1152" t="s">
        <v>27</v>
      </c>
    </row>
    <row r="17" spans="1:13" ht="21.75" customHeight="1" x14ac:dyDescent="0.25">
      <c r="A17" s="7"/>
      <c r="B17" s="8"/>
      <c r="C17" s="23"/>
      <c r="D17" s="29"/>
      <c r="E17" s="1177"/>
      <c r="F17" s="1271"/>
      <c r="G17" s="1252"/>
      <c r="H17" s="1172"/>
      <c r="I17" s="1173"/>
      <c r="J17" s="1175"/>
      <c r="K17" s="1161"/>
      <c r="L17" s="1150"/>
      <c r="M17" s="1153"/>
    </row>
    <row r="18" spans="1:13" ht="30" customHeight="1" x14ac:dyDescent="0.25">
      <c r="A18" s="7"/>
      <c r="B18" s="8"/>
      <c r="C18" s="23"/>
      <c r="D18" s="29"/>
      <c r="E18" s="1250" t="s">
        <v>28</v>
      </c>
      <c r="F18" s="1250" t="s">
        <v>29</v>
      </c>
      <c r="G18" s="255" t="s">
        <v>23</v>
      </c>
      <c r="H18" s="642">
        <v>81</v>
      </c>
      <c r="I18" s="1156" t="s">
        <v>30</v>
      </c>
      <c r="J18" s="1174">
        <v>100</v>
      </c>
      <c r="K18" s="1161"/>
      <c r="L18" s="1149" t="s">
        <v>31</v>
      </c>
      <c r="M18" s="1152" t="s">
        <v>32</v>
      </c>
    </row>
    <row r="19" spans="1:13" ht="27" customHeight="1" x14ac:dyDescent="0.25">
      <c r="A19" s="7"/>
      <c r="B19" s="8"/>
      <c r="C19" s="23"/>
      <c r="D19" s="29"/>
      <c r="E19" s="1251"/>
      <c r="F19" s="1251"/>
      <c r="G19" s="255" t="s">
        <v>33</v>
      </c>
      <c r="H19" s="642">
        <v>459</v>
      </c>
      <c r="I19" s="1157"/>
      <c r="J19" s="1175"/>
      <c r="K19" s="1161"/>
      <c r="L19" s="1150"/>
      <c r="M19" s="1153"/>
    </row>
    <row r="20" spans="1:13" ht="21" customHeight="1" x14ac:dyDescent="0.25">
      <c r="A20" s="7"/>
      <c r="B20" s="8"/>
      <c r="C20" s="23"/>
      <c r="D20" s="29"/>
      <c r="E20" s="1250" t="s">
        <v>34</v>
      </c>
      <c r="F20" s="1250" t="s">
        <v>35</v>
      </c>
      <c r="G20" s="255" t="s">
        <v>23</v>
      </c>
      <c r="H20" s="642">
        <v>20</v>
      </c>
      <c r="I20" s="1156" t="s">
        <v>30</v>
      </c>
      <c r="J20" s="1174">
        <v>0</v>
      </c>
      <c r="K20" s="1161"/>
      <c r="L20" s="1150"/>
      <c r="M20" s="1153"/>
    </row>
    <row r="21" spans="1:13" ht="26.25" customHeight="1" x14ac:dyDescent="0.25">
      <c r="A21" s="7"/>
      <c r="B21" s="8"/>
      <c r="C21" s="23"/>
      <c r="D21" s="29"/>
      <c r="E21" s="1251"/>
      <c r="F21" s="1251"/>
      <c r="G21" s="227" t="s">
        <v>33</v>
      </c>
      <c r="H21" s="642">
        <v>0</v>
      </c>
      <c r="I21" s="1157"/>
      <c r="J21" s="1175"/>
      <c r="K21" s="1161"/>
      <c r="L21" s="1151"/>
      <c r="M21" s="1153"/>
    </row>
    <row r="22" spans="1:13" ht="25.5" customHeight="1" x14ac:dyDescent="0.25">
      <c r="A22" s="7"/>
      <c r="B22" s="8"/>
      <c r="C22" s="23"/>
      <c r="D22" s="29"/>
      <c r="E22" s="1176" t="s">
        <v>36</v>
      </c>
      <c r="F22" s="1165" t="s">
        <v>37</v>
      </c>
      <c r="G22" s="1167" t="s">
        <v>23</v>
      </c>
      <c r="H22" s="1256">
        <v>37</v>
      </c>
      <c r="I22" s="222" t="s">
        <v>38</v>
      </c>
      <c r="J22" s="616">
        <v>50</v>
      </c>
      <c r="K22" s="1161"/>
      <c r="L22" s="1154" t="s">
        <v>39</v>
      </c>
      <c r="M22" s="1155" t="s">
        <v>40</v>
      </c>
    </row>
    <row r="23" spans="1:13" ht="27" customHeight="1" x14ac:dyDescent="0.25">
      <c r="A23" s="7"/>
      <c r="B23" s="8"/>
      <c r="C23" s="23"/>
      <c r="D23" s="29"/>
      <c r="E23" s="1182"/>
      <c r="F23" s="1166"/>
      <c r="G23" s="1168"/>
      <c r="H23" s="1257"/>
      <c r="I23" s="25" t="s">
        <v>41</v>
      </c>
      <c r="J23" s="616">
        <v>6</v>
      </c>
      <c r="K23" s="1161"/>
      <c r="L23" s="1154"/>
      <c r="M23" s="1155"/>
    </row>
    <row r="24" spans="1:13" ht="27" customHeight="1" x14ac:dyDescent="0.25">
      <c r="A24" s="7"/>
      <c r="B24" s="8"/>
      <c r="C24" s="23"/>
      <c r="D24" s="29"/>
      <c r="E24" s="226" t="s">
        <v>42</v>
      </c>
      <c r="F24" s="1180" t="s">
        <v>43</v>
      </c>
      <c r="G24" s="1181"/>
      <c r="H24" s="1181"/>
      <c r="I24" s="225" t="s">
        <v>44</v>
      </c>
      <c r="J24" s="678">
        <v>30</v>
      </c>
      <c r="K24" s="1162"/>
      <c r="L24" s="1178"/>
      <c r="M24" s="1179"/>
    </row>
    <row r="25" spans="1:13" ht="43.15" customHeight="1" x14ac:dyDescent="0.25">
      <c r="A25" s="7"/>
      <c r="B25" s="8"/>
      <c r="C25" s="23"/>
      <c r="D25" s="29"/>
      <c r="E25" s="254" t="s">
        <v>45</v>
      </c>
      <c r="F25" s="255" t="s">
        <v>46</v>
      </c>
      <c r="G25" s="243" t="s">
        <v>23</v>
      </c>
      <c r="H25" s="676">
        <v>45</v>
      </c>
      <c r="I25" s="201" t="s">
        <v>47</v>
      </c>
      <c r="J25" s="678">
        <v>30</v>
      </c>
      <c r="K25" s="1161"/>
      <c r="L25" s="743" t="s">
        <v>48</v>
      </c>
      <c r="M25" s="973" t="s">
        <v>49</v>
      </c>
    </row>
    <row r="26" spans="1:13" ht="39" customHeight="1" x14ac:dyDescent="0.25">
      <c r="A26" s="7"/>
      <c r="B26" s="8"/>
      <c r="C26" s="23"/>
      <c r="D26" s="29"/>
      <c r="E26" s="244" t="s">
        <v>50</v>
      </c>
      <c r="F26" s="25" t="s">
        <v>51</v>
      </c>
      <c r="G26" s="228" t="s">
        <v>33</v>
      </c>
      <c r="H26" s="625">
        <v>301</v>
      </c>
      <c r="I26" s="25" t="s">
        <v>52</v>
      </c>
      <c r="J26" s="678">
        <v>16</v>
      </c>
      <c r="K26" s="1162"/>
      <c r="L26" s="1075" t="s">
        <v>53</v>
      </c>
      <c r="M26" s="1147" t="s">
        <v>54</v>
      </c>
    </row>
    <row r="27" spans="1:13" ht="39" customHeight="1" x14ac:dyDescent="0.25">
      <c r="A27" s="7"/>
      <c r="B27" s="8"/>
      <c r="C27" s="23"/>
      <c r="D27" s="29"/>
      <c r="E27" s="744" t="s">
        <v>55</v>
      </c>
      <c r="F27" s="347" t="s">
        <v>56</v>
      </c>
      <c r="G27" s="745" t="s">
        <v>33</v>
      </c>
      <c r="H27" s="582">
        <v>89.5</v>
      </c>
      <c r="I27" s="201" t="s">
        <v>52</v>
      </c>
      <c r="J27" s="678">
        <v>2</v>
      </c>
      <c r="K27" s="1162"/>
      <c r="L27" s="1075"/>
      <c r="M27" s="1148"/>
    </row>
    <row r="28" spans="1:13" ht="39" customHeight="1" x14ac:dyDescent="0.25">
      <c r="A28" s="7"/>
      <c r="B28" s="8"/>
      <c r="C28" s="23"/>
      <c r="D28" s="29"/>
      <c r="E28" s="1029" t="s">
        <v>57</v>
      </c>
      <c r="F28" s="347" t="s">
        <v>58</v>
      </c>
      <c r="G28" s="740" t="s">
        <v>33</v>
      </c>
      <c r="H28" s="682">
        <v>0</v>
      </c>
      <c r="I28" s="347" t="s">
        <v>59</v>
      </c>
      <c r="J28" s="599">
        <v>0</v>
      </c>
      <c r="K28" s="1163"/>
      <c r="L28" s="1075"/>
      <c r="M28" s="1148"/>
    </row>
    <row r="29" spans="1:13" ht="39" customHeight="1" x14ac:dyDescent="0.25">
      <c r="A29" s="7"/>
      <c r="B29" s="8"/>
      <c r="C29" s="23"/>
      <c r="D29" s="29"/>
      <c r="E29" s="1033" t="s">
        <v>60</v>
      </c>
      <c r="F29" s="1034" t="s">
        <v>61</v>
      </c>
      <c r="G29" s="741" t="s">
        <v>33</v>
      </c>
      <c r="H29" s="742">
        <v>0</v>
      </c>
      <c r="I29" s="1034" t="s">
        <v>59</v>
      </c>
      <c r="J29" s="687">
        <v>0</v>
      </c>
      <c r="K29" s="1162"/>
      <c r="L29" s="1146"/>
      <c r="M29" s="1148"/>
    </row>
    <row r="30" spans="1:13" ht="38.1" customHeight="1" x14ac:dyDescent="0.25">
      <c r="A30" s="7"/>
      <c r="B30" s="8"/>
      <c r="C30" s="23"/>
      <c r="D30" s="29"/>
      <c r="E30" s="1250" t="s">
        <v>62</v>
      </c>
      <c r="F30" s="1261" t="s">
        <v>63</v>
      </c>
      <c r="G30" s="304" t="s">
        <v>33</v>
      </c>
      <c r="H30" s="625">
        <v>76</v>
      </c>
      <c r="I30" s="1250" t="s">
        <v>64</v>
      </c>
      <c r="J30" s="1205">
        <v>1</v>
      </c>
      <c r="K30" s="1163"/>
      <c r="L30" s="1254" t="s">
        <v>65</v>
      </c>
      <c r="M30" s="974" t="s">
        <v>66</v>
      </c>
    </row>
    <row r="31" spans="1:13" ht="18.95" customHeight="1" x14ac:dyDescent="0.25">
      <c r="A31" s="7"/>
      <c r="B31" s="8"/>
      <c r="C31" s="23"/>
      <c r="D31" s="29"/>
      <c r="E31" s="1251"/>
      <c r="F31" s="1262"/>
      <c r="G31" s="304" t="s">
        <v>67</v>
      </c>
      <c r="H31" s="625">
        <v>6.6</v>
      </c>
      <c r="I31" s="1251"/>
      <c r="J31" s="1206"/>
      <c r="K31" s="1163"/>
      <c r="L31" s="1255"/>
      <c r="M31" s="975"/>
    </row>
    <row r="32" spans="1:13" ht="42" customHeight="1" x14ac:dyDescent="0.25">
      <c r="A32" s="7"/>
      <c r="B32" s="8"/>
      <c r="C32" s="23"/>
      <c r="D32" s="29"/>
      <c r="E32" s="297" t="s">
        <v>68</v>
      </c>
      <c r="F32" s="950" t="s">
        <v>69</v>
      </c>
      <c r="G32" s="951" t="s">
        <v>23</v>
      </c>
      <c r="H32" s="952">
        <v>0</v>
      </c>
      <c r="I32" s="336" t="s">
        <v>70</v>
      </c>
      <c r="J32" s="862">
        <v>0</v>
      </c>
      <c r="K32" s="1161"/>
      <c r="L32" s="753" t="s">
        <v>48</v>
      </c>
      <c r="M32" s="976" t="s">
        <v>49</v>
      </c>
    </row>
    <row r="33" spans="1:13" ht="37.5" customHeight="1" x14ac:dyDescent="0.25">
      <c r="A33" s="7"/>
      <c r="B33" s="8"/>
      <c r="C33" s="23"/>
      <c r="D33" s="29"/>
      <c r="E33" s="226" t="s">
        <v>71</v>
      </c>
      <c r="F33" s="838" t="s">
        <v>72</v>
      </c>
      <c r="G33" s="256" t="s">
        <v>23</v>
      </c>
      <c r="H33" s="675">
        <v>8</v>
      </c>
      <c r="I33" s="25" t="s">
        <v>73</v>
      </c>
      <c r="J33" s="736">
        <v>5</v>
      </c>
      <c r="K33" s="1164"/>
      <c r="L33" s="397" t="s">
        <v>39</v>
      </c>
      <c r="M33" s="973" t="s">
        <v>40</v>
      </c>
    </row>
    <row r="34" spans="1:13" ht="14.25" customHeight="1" x14ac:dyDescent="0.25">
      <c r="A34" s="7"/>
      <c r="B34" s="8"/>
      <c r="C34" s="148"/>
      <c r="D34" s="969"/>
      <c r="E34" s="1130" t="s">
        <v>74</v>
      </c>
      <c r="F34" s="1130"/>
      <c r="G34" s="1130"/>
      <c r="H34" s="970">
        <f>SUM(H16:H33)</f>
        <v>1141.0999999999999</v>
      </c>
      <c r="I34" s="971"/>
      <c r="J34" s="971"/>
      <c r="K34" s="971"/>
      <c r="L34" s="971"/>
      <c r="M34" s="972"/>
    </row>
    <row r="35" spans="1:13" ht="17.25" customHeight="1" thickBot="1" x14ac:dyDescent="0.3">
      <c r="A35" s="7"/>
      <c r="B35" s="8"/>
      <c r="C35" s="148"/>
      <c r="D35" s="1227" t="s">
        <v>75</v>
      </c>
      <c r="E35" s="1230" t="s">
        <v>76</v>
      </c>
      <c r="F35" s="1230"/>
      <c r="G35" s="1230"/>
      <c r="H35" s="1230"/>
      <c r="I35" s="1230"/>
      <c r="J35" s="1230"/>
      <c r="K35" s="1230"/>
      <c r="L35" s="1230"/>
      <c r="M35" s="1231"/>
    </row>
    <row r="36" spans="1:13" ht="26.25" customHeight="1" thickBot="1" x14ac:dyDescent="0.3">
      <c r="A36" s="7"/>
      <c r="B36" s="8"/>
      <c r="C36" s="148"/>
      <c r="D36" s="1228"/>
      <c r="E36" s="1232" t="s">
        <v>77</v>
      </c>
      <c r="F36" s="1234" t="s">
        <v>78</v>
      </c>
      <c r="G36" s="1235" t="s">
        <v>23</v>
      </c>
      <c r="H36" s="1236">
        <v>0</v>
      </c>
      <c r="I36" s="30" t="s">
        <v>79</v>
      </c>
      <c r="J36" s="965">
        <v>7.9</v>
      </c>
      <c r="K36" s="1241" t="s">
        <v>80</v>
      </c>
      <c r="L36" s="1244" t="s">
        <v>81</v>
      </c>
      <c r="M36" s="1247" t="s">
        <v>82</v>
      </c>
    </row>
    <row r="37" spans="1:13" ht="42" customHeight="1" thickBot="1" x14ac:dyDescent="0.3">
      <c r="A37" s="7"/>
      <c r="B37" s="8"/>
      <c r="C37" s="148"/>
      <c r="D37" s="1228"/>
      <c r="E37" s="1233"/>
      <c r="F37" s="1234"/>
      <c r="G37" s="1235"/>
      <c r="H37" s="1236"/>
      <c r="I37" s="402" t="s">
        <v>83</v>
      </c>
      <c r="J37" s="966">
        <v>10</v>
      </c>
      <c r="K37" s="1242"/>
      <c r="L37" s="1245"/>
      <c r="M37" s="1248"/>
    </row>
    <row r="38" spans="1:13" ht="39.75" customHeight="1" thickBot="1" x14ac:dyDescent="0.25">
      <c r="A38" s="7"/>
      <c r="B38" s="8"/>
      <c r="C38" s="148"/>
      <c r="D38" s="1228"/>
      <c r="E38" s="1233"/>
      <c r="F38" s="1234"/>
      <c r="G38" s="1235"/>
      <c r="H38" s="1236"/>
      <c r="I38" s="977" t="s">
        <v>84</v>
      </c>
      <c r="J38" s="967">
        <v>300</v>
      </c>
      <c r="K38" s="1242"/>
      <c r="L38" s="1245"/>
      <c r="M38" s="1248"/>
    </row>
    <row r="39" spans="1:13" ht="28.5" customHeight="1" thickBot="1" x14ac:dyDescent="0.3">
      <c r="A39" s="7"/>
      <c r="B39" s="8"/>
      <c r="C39" s="148"/>
      <c r="D39" s="1228"/>
      <c r="E39" s="1233"/>
      <c r="F39" s="1234"/>
      <c r="G39" s="1235"/>
      <c r="H39" s="1236"/>
      <c r="I39" s="404" t="s">
        <v>85</v>
      </c>
      <c r="J39" s="967">
        <v>3</v>
      </c>
      <c r="K39" s="1242"/>
      <c r="L39" s="1245"/>
      <c r="M39" s="1248"/>
    </row>
    <row r="40" spans="1:13" ht="39" customHeight="1" thickBot="1" x14ac:dyDescent="0.3">
      <c r="A40" s="7"/>
      <c r="B40" s="8"/>
      <c r="C40" s="148"/>
      <c r="D40" s="1228"/>
      <c r="E40" s="1233"/>
      <c r="F40" s="1234"/>
      <c r="G40" s="1235"/>
      <c r="H40" s="1236"/>
      <c r="I40" s="404" t="s">
        <v>86</v>
      </c>
      <c r="J40" s="967">
        <v>90</v>
      </c>
      <c r="K40" s="1242"/>
      <c r="L40" s="1245"/>
      <c r="M40" s="1248"/>
    </row>
    <row r="41" spans="1:13" ht="33" customHeight="1" thickBot="1" x14ac:dyDescent="0.3">
      <c r="A41" s="7"/>
      <c r="B41" s="8"/>
      <c r="C41" s="148"/>
      <c r="D41" s="1228"/>
      <c r="E41" s="1035" t="s">
        <v>87</v>
      </c>
      <c r="F41" s="843" t="s">
        <v>88</v>
      </c>
      <c r="G41" s="403" t="s">
        <v>23</v>
      </c>
      <c r="H41" s="769">
        <v>0</v>
      </c>
      <c r="I41" s="405" t="s">
        <v>89</v>
      </c>
      <c r="J41" s="680">
        <v>1</v>
      </c>
      <c r="K41" s="1243"/>
      <c r="L41" s="1246"/>
      <c r="M41" s="1249"/>
    </row>
    <row r="42" spans="1:13" ht="13.5" thickBot="1" x14ac:dyDescent="0.3">
      <c r="A42" s="7"/>
      <c r="B42" s="8"/>
      <c r="C42" s="148"/>
      <c r="D42" s="1229"/>
      <c r="E42" s="1273" t="s">
        <v>74</v>
      </c>
      <c r="F42" s="1273"/>
      <c r="G42" s="1273"/>
      <c r="H42" s="968">
        <f>SUM(H36:H41)</f>
        <v>0</v>
      </c>
      <c r="I42" s="1217"/>
      <c r="J42" s="1218"/>
      <c r="K42" s="1218"/>
      <c r="L42" s="1218"/>
      <c r="M42" s="1219"/>
    </row>
    <row r="43" spans="1:13" ht="13.5" thickBot="1" x14ac:dyDescent="0.3">
      <c r="A43" s="7"/>
      <c r="B43" s="8"/>
      <c r="C43" s="19"/>
      <c r="D43" s="1220" t="s">
        <v>90</v>
      </c>
      <c r="E43" s="1220"/>
      <c r="F43" s="1220"/>
      <c r="G43" s="1221"/>
      <c r="H43" s="353">
        <f>H34+H42</f>
        <v>1141.0999999999999</v>
      </c>
      <c r="I43" s="495"/>
      <c r="J43" s="317"/>
      <c r="K43" s="317"/>
      <c r="L43" s="21"/>
      <c r="M43" s="3"/>
    </row>
    <row r="44" spans="1:13" ht="13.5" customHeight="1" thickBot="1" x14ac:dyDescent="0.3">
      <c r="A44" s="7"/>
      <c r="B44" s="8"/>
      <c r="C44" s="1222" t="s">
        <v>91</v>
      </c>
      <c r="D44" s="1223"/>
      <c r="E44" s="1223"/>
      <c r="F44" s="1223"/>
      <c r="G44" s="1223"/>
      <c r="H44" s="318"/>
      <c r="I44" s="318"/>
      <c r="J44" s="318"/>
      <c r="K44" s="318"/>
      <c r="L44" s="272"/>
      <c r="M44" s="273"/>
    </row>
    <row r="45" spans="1:13" ht="20.25" customHeight="1" x14ac:dyDescent="0.25">
      <c r="A45" s="7"/>
      <c r="B45" s="8"/>
      <c r="C45" s="319"/>
      <c r="D45" s="1140" t="s">
        <v>92</v>
      </c>
      <c r="E45" s="1141"/>
      <c r="F45" s="1224"/>
      <c r="G45" s="1224"/>
      <c r="H45" s="1224"/>
      <c r="I45" s="1224"/>
      <c r="J45" s="1224"/>
      <c r="K45" s="1224"/>
      <c r="L45" s="1224"/>
      <c r="M45" s="1225"/>
    </row>
    <row r="46" spans="1:13" ht="25.5" customHeight="1" x14ac:dyDescent="0.25">
      <c r="A46" s="7"/>
      <c r="B46" s="8"/>
      <c r="C46" s="319"/>
      <c r="D46" s="1030"/>
      <c r="E46" s="407" t="s">
        <v>93</v>
      </c>
      <c r="F46" s="1272" t="s">
        <v>94</v>
      </c>
      <c r="G46" s="1272"/>
      <c r="H46" s="1272"/>
      <c r="I46" s="239" t="s">
        <v>95</v>
      </c>
      <c r="J46" s="621">
        <v>6</v>
      </c>
      <c r="K46" s="1258" t="s">
        <v>96</v>
      </c>
      <c r="L46" s="1074" t="s">
        <v>134</v>
      </c>
      <c r="M46" s="1148" t="s">
        <v>97</v>
      </c>
    </row>
    <row r="47" spans="1:13" ht="34.5" customHeight="1" x14ac:dyDescent="0.25">
      <c r="A47" s="7"/>
      <c r="B47" s="8"/>
      <c r="C47" s="319"/>
      <c r="D47" s="29"/>
      <c r="E47" s="1203" t="s">
        <v>98</v>
      </c>
      <c r="F47" s="1201" t="s">
        <v>99</v>
      </c>
      <c r="G47" s="240" t="s">
        <v>100</v>
      </c>
      <c r="H47" s="666">
        <v>29</v>
      </c>
      <c r="I47" s="1156" t="s">
        <v>101</v>
      </c>
      <c r="J47" s="1205">
        <v>3</v>
      </c>
      <c r="K47" s="1258"/>
      <c r="L47" s="1074"/>
      <c r="M47" s="1148"/>
    </row>
    <row r="48" spans="1:13" ht="34.5" customHeight="1" x14ac:dyDescent="0.25">
      <c r="A48" s="7"/>
      <c r="B48" s="8"/>
      <c r="C48" s="319"/>
      <c r="D48" s="29"/>
      <c r="E48" s="1204"/>
      <c r="F48" s="1202"/>
      <c r="G48" s="240" t="s">
        <v>23</v>
      </c>
      <c r="H48" s="666">
        <v>15</v>
      </c>
      <c r="I48" s="1157"/>
      <c r="J48" s="1206"/>
      <c r="K48" s="1258"/>
      <c r="L48" s="1074"/>
      <c r="M48" s="1148"/>
    </row>
    <row r="49" spans="1:13" ht="41.25" customHeight="1" x14ac:dyDescent="0.25">
      <c r="A49" s="7"/>
      <c r="B49" s="8"/>
      <c r="C49" s="319"/>
      <c r="D49" s="29"/>
      <c r="E49" s="771" t="s">
        <v>102</v>
      </c>
      <c r="F49" s="240" t="s">
        <v>103</v>
      </c>
      <c r="G49" s="240" t="s">
        <v>23</v>
      </c>
      <c r="H49" s="666">
        <v>10</v>
      </c>
      <c r="I49" s="241" t="s">
        <v>104</v>
      </c>
      <c r="J49" s="28">
        <v>5</v>
      </c>
      <c r="K49" s="1258"/>
      <c r="L49" s="1074"/>
      <c r="M49" s="1148"/>
    </row>
    <row r="50" spans="1:13" ht="41.25" customHeight="1" x14ac:dyDescent="0.25">
      <c r="A50" s="7"/>
      <c r="B50" s="8"/>
      <c r="C50" s="319"/>
      <c r="D50" s="29"/>
      <c r="E50" s="192" t="s">
        <v>105</v>
      </c>
      <c r="F50" s="240" t="s">
        <v>106</v>
      </c>
      <c r="G50" s="240" t="s">
        <v>100</v>
      </c>
      <c r="H50" s="668">
        <v>125</v>
      </c>
      <c r="I50" s="240" t="s">
        <v>107</v>
      </c>
      <c r="J50" s="582">
        <v>29270</v>
      </c>
      <c r="K50" s="1258"/>
      <c r="L50" s="1074"/>
      <c r="M50" s="1148"/>
    </row>
    <row r="51" spans="1:13" ht="23.25" customHeight="1" x14ac:dyDescent="0.25">
      <c r="A51" s="7"/>
      <c r="B51" s="8"/>
      <c r="C51" s="319"/>
      <c r="D51" s="29"/>
      <c r="E51" s="1183" t="s">
        <v>108</v>
      </c>
      <c r="F51" s="1156" t="s">
        <v>109</v>
      </c>
      <c r="G51" s="240" t="s">
        <v>23</v>
      </c>
      <c r="H51" s="668">
        <v>30</v>
      </c>
      <c r="I51" s="780" t="s">
        <v>110</v>
      </c>
      <c r="J51" s="201">
        <v>11.3</v>
      </c>
      <c r="K51" s="1258"/>
      <c r="L51" s="576"/>
      <c r="M51" s="1148"/>
    </row>
    <row r="52" spans="1:13" ht="20.25" customHeight="1" x14ac:dyDescent="0.25">
      <c r="A52" s="7"/>
      <c r="B52" s="8"/>
      <c r="C52" s="319"/>
      <c r="D52" s="29"/>
      <c r="E52" s="1184"/>
      <c r="F52" s="1173"/>
      <c r="G52" s="240" t="s">
        <v>33</v>
      </c>
      <c r="H52" s="668">
        <v>300</v>
      </c>
      <c r="I52" s="780" t="s">
        <v>111</v>
      </c>
      <c r="J52" s="201">
        <v>161.69999999999999</v>
      </c>
      <c r="K52" s="1258"/>
      <c r="L52" s="576"/>
      <c r="M52" s="1148"/>
    </row>
    <row r="53" spans="1:13" ht="21" customHeight="1" x14ac:dyDescent="0.25">
      <c r="A53" s="7"/>
      <c r="B53" s="8"/>
      <c r="C53" s="319"/>
      <c r="D53" s="29"/>
      <c r="E53" s="1185"/>
      <c r="F53" s="1173"/>
      <c r="G53" s="240" t="s">
        <v>67</v>
      </c>
      <c r="H53" s="668">
        <v>132</v>
      </c>
      <c r="I53" s="789" t="s">
        <v>112</v>
      </c>
      <c r="J53" s="815">
        <v>8.07</v>
      </c>
      <c r="K53" s="1259"/>
      <c r="L53" s="1071" t="s">
        <v>113</v>
      </c>
      <c r="M53" s="1148"/>
    </row>
    <row r="54" spans="1:13" ht="29.25" customHeight="1" x14ac:dyDescent="0.25">
      <c r="A54" s="7"/>
      <c r="B54" s="8"/>
      <c r="C54" s="319"/>
      <c r="D54" s="29"/>
      <c r="E54" s="1077" t="s">
        <v>114</v>
      </c>
      <c r="F54" s="1186" t="s">
        <v>115</v>
      </c>
      <c r="G54" s="1156" t="s">
        <v>100</v>
      </c>
      <c r="H54" s="1238">
        <v>227</v>
      </c>
      <c r="I54" s="239" t="s">
        <v>116</v>
      </c>
      <c r="J54" s="621">
        <v>3300</v>
      </c>
      <c r="K54" s="1259"/>
      <c r="L54" s="1092"/>
      <c r="M54" s="1148"/>
    </row>
    <row r="55" spans="1:13" ht="29.25" customHeight="1" x14ac:dyDescent="0.25">
      <c r="A55" s="7"/>
      <c r="B55" s="8"/>
      <c r="C55" s="319"/>
      <c r="D55" s="29"/>
      <c r="E55" s="1078"/>
      <c r="F55" s="1173"/>
      <c r="G55" s="1173"/>
      <c r="H55" s="1239"/>
      <c r="I55" s="31" t="s">
        <v>117</v>
      </c>
      <c r="J55" s="621">
        <v>1900</v>
      </c>
      <c r="K55" s="1259"/>
      <c r="L55" s="1092"/>
      <c r="M55" s="1148"/>
    </row>
    <row r="56" spans="1:13" ht="29.25" customHeight="1" x14ac:dyDescent="0.25">
      <c r="A56" s="7"/>
      <c r="B56" s="8"/>
      <c r="C56" s="319"/>
      <c r="D56" s="29"/>
      <c r="E56" s="1078"/>
      <c r="F56" s="1173"/>
      <c r="G56" s="1173"/>
      <c r="H56" s="1239"/>
      <c r="I56" s="242" t="s">
        <v>118</v>
      </c>
      <c r="J56" s="621">
        <v>2900</v>
      </c>
      <c r="K56" s="1259"/>
      <c r="L56" s="1092"/>
      <c r="M56" s="1148"/>
    </row>
    <row r="57" spans="1:13" ht="29.25" customHeight="1" x14ac:dyDescent="0.25">
      <c r="A57" s="7"/>
      <c r="B57" s="8"/>
      <c r="C57" s="319"/>
      <c r="D57" s="29"/>
      <c r="E57" s="1078"/>
      <c r="F57" s="1173"/>
      <c r="G57" s="1173"/>
      <c r="H57" s="1239"/>
      <c r="I57" s="1037" t="s">
        <v>119</v>
      </c>
      <c r="J57" s="621">
        <v>350</v>
      </c>
      <c r="K57" s="1259"/>
      <c r="L57" s="1092"/>
      <c r="M57" s="1148"/>
    </row>
    <row r="58" spans="1:13" ht="29.25" customHeight="1" x14ac:dyDescent="0.25">
      <c r="A58" s="7"/>
      <c r="B58" s="8"/>
      <c r="C58" s="319"/>
      <c r="D58" s="29"/>
      <c r="E58" s="1079"/>
      <c r="F58" s="1157"/>
      <c r="G58" s="1157"/>
      <c r="H58" s="1240"/>
      <c r="I58" s="31" t="s">
        <v>120</v>
      </c>
      <c r="J58" s="621">
        <v>1600</v>
      </c>
      <c r="K58" s="1259"/>
      <c r="L58" s="1092"/>
      <c r="M58" s="1148"/>
    </row>
    <row r="59" spans="1:13" ht="29.25" customHeight="1" x14ac:dyDescent="0.25">
      <c r="A59" s="7"/>
      <c r="B59" s="8"/>
      <c r="C59" s="319"/>
      <c r="D59" s="29"/>
      <c r="E59" s="1253" t="s">
        <v>1475</v>
      </c>
      <c r="F59" s="1057" t="s">
        <v>1476</v>
      </c>
      <c r="G59" s="199" t="s">
        <v>33</v>
      </c>
      <c r="H59" s="667">
        <v>0</v>
      </c>
      <c r="I59" s="26" t="s">
        <v>111</v>
      </c>
      <c r="J59" s="621">
        <v>0</v>
      </c>
      <c r="K59" s="1259"/>
      <c r="L59" s="1092"/>
      <c r="M59" s="1148"/>
    </row>
    <row r="60" spans="1:13" ht="29.25" customHeight="1" x14ac:dyDescent="0.25">
      <c r="A60" s="7"/>
      <c r="B60" s="8"/>
      <c r="C60" s="319"/>
      <c r="D60" s="29"/>
      <c r="E60" s="1078"/>
      <c r="F60" s="1057"/>
      <c r="G60" s="199" t="s">
        <v>23</v>
      </c>
      <c r="H60" s="667">
        <v>0</v>
      </c>
      <c r="I60" s="1263" t="s">
        <v>110</v>
      </c>
      <c r="J60" s="1205">
        <v>0</v>
      </c>
      <c r="K60" s="1259"/>
      <c r="L60" s="1092"/>
      <c r="M60" s="1148"/>
    </row>
    <row r="61" spans="1:13" ht="29.25" customHeight="1" x14ac:dyDescent="0.25">
      <c r="A61" s="7"/>
      <c r="B61" s="8"/>
      <c r="C61" s="319"/>
      <c r="D61" s="29"/>
      <c r="E61" s="1079"/>
      <c r="F61" s="1057"/>
      <c r="G61" s="199" t="s">
        <v>67</v>
      </c>
      <c r="H61" s="667">
        <v>0</v>
      </c>
      <c r="I61" s="1264"/>
      <c r="J61" s="1206"/>
      <c r="K61" s="1259"/>
      <c r="L61" s="1092"/>
      <c r="M61" s="1148"/>
    </row>
    <row r="62" spans="1:13" ht="27" customHeight="1" x14ac:dyDescent="0.25">
      <c r="A62" s="7"/>
      <c r="B62" s="8"/>
      <c r="C62" s="319"/>
      <c r="D62" s="29"/>
      <c r="E62" s="1209" t="s">
        <v>121</v>
      </c>
      <c r="F62" s="1211" t="s">
        <v>122</v>
      </c>
      <c r="G62" s="27" t="s">
        <v>23</v>
      </c>
      <c r="H62" s="642">
        <v>0</v>
      </c>
      <c r="I62" s="222" t="s">
        <v>123</v>
      </c>
      <c r="J62" s="669">
        <v>96</v>
      </c>
      <c r="K62" s="1259"/>
      <c r="L62" s="1092"/>
      <c r="M62" s="1148"/>
    </row>
    <row r="63" spans="1:13" ht="27.6" customHeight="1" x14ac:dyDescent="0.25">
      <c r="A63" s="7"/>
      <c r="B63" s="8"/>
      <c r="C63" s="319"/>
      <c r="D63" s="29"/>
      <c r="E63" s="1210"/>
      <c r="F63" s="1212"/>
      <c r="G63" s="953" t="s">
        <v>100</v>
      </c>
      <c r="H63" s="954">
        <v>117</v>
      </c>
      <c r="I63" s="201" t="s">
        <v>124</v>
      </c>
      <c r="J63" s="955">
        <v>2</v>
      </c>
      <c r="K63" s="1259"/>
      <c r="L63" s="1093"/>
      <c r="M63" s="1148"/>
    </row>
    <row r="64" spans="1:13" ht="18" customHeight="1" x14ac:dyDescent="0.25">
      <c r="A64" s="7"/>
      <c r="B64" s="8"/>
      <c r="C64" s="319"/>
      <c r="D64" s="29"/>
      <c r="E64" s="1073" t="s">
        <v>125</v>
      </c>
      <c r="F64" s="1213" t="s">
        <v>126</v>
      </c>
      <c r="G64" s="1075" t="s">
        <v>23</v>
      </c>
      <c r="H64" s="1076">
        <v>0</v>
      </c>
      <c r="I64" s="337" t="s">
        <v>127</v>
      </c>
      <c r="J64" s="943">
        <v>1</v>
      </c>
      <c r="K64" s="1163"/>
      <c r="L64" s="1071" t="s">
        <v>128</v>
      </c>
      <c r="M64" s="1148"/>
    </row>
    <row r="65" spans="1:13" ht="45" customHeight="1" x14ac:dyDescent="0.25">
      <c r="A65" s="7"/>
      <c r="B65" s="8"/>
      <c r="C65" s="319"/>
      <c r="D65" s="29"/>
      <c r="E65" s="1073"/>
      <c r="F65" s="1213"/>
      <c r="G65" s="1075"/>
      <c r="H65" s="1076"/>
      <c r="I65" s="337" t="s">
        <v>129</v>
      </c>
      <c r="J65" s="943">
        <v>2</v>
      </c>
      <c r="K65" s="1163"/>
      <c r="L65" s="1092"/>
      <c r="M65" s="1148"/>
    </row>
    <row r="66" spans="1:13" ht="18.95" customHeight="1" x14ac:dyDescent="0.25">
      <c r="A66" s="7"/>
      <c r="B66" s="8"/>
      <c r="C66" s="319"/>
      <c r="D66" s="29"/>
      <c r="E66" s="1073"/>
      <c r="F66" s="1213"/>
      <c r="G66" s="1075"/>
      <c r="H66" s="1076"/>
      <c r="I66" s="1237" t="s">
        <v>130</v>
      </c>
      <c r="J66" s="1199">
        <v>1</v>
      </c>
      <c r="K66" s="1163"/>
      <c r="L66" s="1092"/>
      <c r="M66" s="1148"/>
    </row>
    <row r="67" spans="1:13" ht="21" customHeight="1" x14ac:dyDescent="0.25">
      <c r="A67" s="7"/>
      <c r="B67" s="8"/>
      <c r="C67" s="319"/>
      <c r="D67" s="29"/>
      <c r="E67" s="1073"/>
      <c r="F67" s="1213"/>
      <c r="G67" s="1075"/>
      <c r="H67" s="1076"/>
      <c r="I67" s="1237"/>
      <c r="J67" s="1200"/>
      <c r="K67" s="1163"/>
      <c r="L67" s="1093"/>
      <c r="M67" s="1148"/>
    </row>
    <row r="68" spans="1:13" ht="15.75" customHeight="1" x14ac:dyDescent="0.25">
      <c r="A68" s="7"/>
      <c r="B68" s="8"/>
      <c r="C68" s="319"/>
      <c r="D68" s="29"/>
      <c r="E68" s="1265" t="s">
        <v>131</v>
      </c>
      <c r="F68" s="1267" t="s">
        <v>132</v>
      </c>
      <c r="G68" s="1269" t="s">
        <v>100</v>
      </c>
      <c r="H68" s="1207">
        <v>433</v>
      </c>
      <c r="I68" s="350" t="s">
        <v>133</v>
      </c>
      <c r="J68" s="956">
        <v>5</v>
      </c>
      <c r="K68" s="1259"/>
      <c r="L68" s="1071" t="s">
        <v>134</v>
      </c>
      <c r="M68" s="1148"/>
    </row>
    <row r="69" spans="1:13" ht="15.75" customHeight="1" x14ac:dyDescent="0.25">
      <c r="A69" s="7"/>
      <c r="B69" s="8"/>
      <c r="C69" s="319"/>
      <c r="D69" s="29"/>
      <c r="E69" s="1266"/>
      <c r="F69" s="1268"/>
      <c r="G69" s="1270"/>
      <c r="H69" s="1208"/>
      <c r="I69" s="865" t="s">
        <v>135</v>
      </c>
      <c r="J69" s="865">
        <v>320</v>
      </c>
      <c r="K69" s="1260"/>
      <c r="L69" s="1072"/>
      <c r="M69" s="1226"/>
    </row>
    <row r="70" spans="1:13" ht="13.5" thickBot="1" x14ac:dyDescent="0.3">
      <c r="A70" s="7"/>
      <c r="B70" s="8"/>
      <c r="C70" s="319"/>
      <c r="D70" s="497"/>
      <c r="E70" s="496" t="s">
        <v>74</v>
      </c>
      <c r="F70" s="269"/>
      <c r="G70" s="269"/>
      <c r="H70" s="550">
        <f>SUM(H46:H69)</f>
        <v>1418</v>
      </c>
      <c r="I70" s="551"/>
      <c r="J70" s="268"/>
      <c r="K70" s="665"/>
      <c r="L70" s="665"/>
      <c r="M70" s="9"/>
    </row>
    <row r="71" spans="1:13" ht="15.75" customHeight="1" thickBot="1" x14ac:dyDescent="0.3">
      <c r="A71" s="7"/>
      <c r="B71" s="8"/>
      <c r="C71" s="320"/>
      <c r="D71" s="270" t="s">
        <v>90</v>
      </c>
      <c r="E71" s="271"/>
      <c r="F71" s="271"/>
      <c r="G71" s="498"/>
      <c r="H71" s="679">
        <f>H70</f>
        <v>1418</v>
      </c>
      <c r="I71" s="1083"/>
      <c r="J71" s="1084"/>
      <c r="K71" s="1084"/>
      <c r="L71" s="1084"/>
      <c r="M71" s="1085"/>
    </row>
    <row r="72" spans="1:13" ht="15.75" customHeight="1" thickBot="1" x14ac:dyDescent="0.3">
      <c r="A72" s="7"/>
      <c r="B72" s="10"/>
      <c r="C72" s="16"/>
      <c r="D72" s="11"/>
      <c r="E72" s="11"/>
      <c r="F72" s="12"/>
      <c r="G72" s="13" t="s">
        <v>136</v>
      </c>
      <c r="H72" s="345">
        <f t="shared" ref="H72" si="0">H43+H71</f>
        <v>2559.1</v>
      </c>
      <c r="I72" s="1086"/>
      <c r="J72" s="1087"/>
      <c r="K72" s="1087"/>
      <c r="L72" s="1087"/>
      <c r="M72" s="1088"/>
    </row>
    <row r="73" spans="1:13" ht="15.75" customHeight="1" thickBot="1" x14ac:dyDescent="0.3">
      <c r="A73" s="14"/>
      <c r="B73" s="22"/>
      <c r="C73" s="1190" t="s">
        <v>137</v>
      </c>
      <c r="D73" s="1190"/>
      <c r="E73" s="1190"/>
      <c r="F73" s="1190"/>
      <c r="G73" s="1191"/>
      <c r="H73" s="344">
        <f>H72</f>
        <v>2559.1</v>
      </c>
      <c r="I73" s="1089"/>
      <c r="J73" s="1090"/>
      <c r="K73" s="1090"/>
      <c r="L73" s="1090"/>
      <c r="M73" s="1091"/>
    </row>
    <row r="74" spans="1:13" ht="39" customHeight="1" x14ac:dyDescent="0.25">
      <c r="C74" s="1192"/>
      <c r="D74" s="1192"/>
      <c r="E74" s="1192"/>
      <c r="F74" s="1192"/>
      <c r="G74" s="1192"/>
      <c r="H74" s="1192"/>
      <c r="I74" s="1192"/>
      <c r="J74" s="303"/>
    </row>
    <row r="75" spans="1:13" ht="12.75" customHeight="1" x14ac:dyDescent="0.25"/>
    <row r="76" spans="1:13" ht="12.75" customHeight="1" thickBot="1" x14ac:dyDescent="0.3"/>
    <row r="77" spans="1:13" ht="36" customHeight="1" thickBot="1" x14ac:dyDescent="0.3">
      <c r="C77" s="1193" t="s">
        <v>138</v>
      </c>
      <c r="D77" s="1194"/>
      <c r="E77" s="1194"/>
      <c r="F77" s="1194"/>
      <c r="G77" s="1195"/>
      <c r="H77" s="17" t="s">
        <v>139</v>
      </c>
    </row>
    <row r="78" spans="1:13" ht="12.75" customHeight="1" x14ac:dyDescent="0.25">
      <c r="C78" s="1214" t="s">
        <v>140</v>
      </c>
      <c r="D78" s="1215"/>
      <c r="E78" s="1215"/>
      <c r="F78" s="1215"/>
      <c r="G78" s="1216"/>
      <c r="H78" s="715">
        <f>SUMIF($G$14:$G$70,"SB",$H$14:$H$70)</f>
        <v>264</v>
      </c>
    </row>
    <row r="79" spans="1:13" ht="12.75" customHeight="1" x14ac:dyDescent="0.25">
      <c r="C79" s="1080" t="s">
        <v>141</v>
      </c>
      <c r="D79" s="1081"/>
      <c r="E79" s="1081"/>
      <c r="F79" s="1081"/>
      <c r="G79" s="1082"/>
      <c r="H79" s="715">
        <f>SUM(H80:H85)</f>
        <v>2295.1</v>
      </c>
    </row>
    <row r="80" spans="1:13" ht="12.75" customHeight="1" x14ac:dyDescent="0.25">
      <c r="C80" s="1068" t="s">
        <v>142</v>
      </c>
      <c r="D80" s="1069"/>
      <c r="E80" s="1069"/>
      <c r="F80" s="1069"/>
      <c r="G80" s="1070"/>
      <c r="H80" s="719">
        <f>SUMIF($G$5:$G$70,"VB",H$5:H$70)</f>
        <v>931</v>
      </c>
    </row>
    <row r="81" spans="3:9" ht="12.75" customHeight="1" x14ac:dyDescent="0.25">
      <c r="C81" s="1065" t="s">
        <v>143</v>
      </c>
      <c r="D81" s="1066"/>
      <c r="E81" s="1066"/>
      <c r="F81" s="1066"/>
      <c r="G81" s="1067"/>
      <c r="H81" s="719">
        <f>SUMIF($G$5:$G$71,"ES",H$5:H$71)</f>
        <v>1225.5</v>
      </c>
    </row>
    <row r="82" spans="3:9" ht="13.5" customHeight="1" x14ac:dyDescent="0.25">
      <c r="C82" s="1065" t="s">
        <v>144</v>
      </c>
      <c r="D82" s="1066"/>
      <c r="E82" s="1066"/>
      <c r="F82" s="1066"/>
      <c r="G82" s="1067"/>
      <c r="H82" s="719">
        <f>SUMIF($G$5:$G$71,"SL",H$5:H$71)</f>
        <v>0</v>
      </c>
    </row>
    <row r="83" spans="3:9" ht="13.5" customHeight="1" x14ac:dyDescent="0.25">
      <c r="C83" s="1065" t="s">
        <v>145</v>
      </c>
      <c r="D83" s="1066"/>
      <c r="E83" s="1066"/>
      <c r="F83" s="1066"/>
      <c r="G83" s="1067"/>
      <c r="H83" s="719">
        <f>SUMIF($G$5:$G$71,"Kt",H$5:H$71)</f>
        <v>138.6</v>
      </c>
    </row>
    <row r="84" spans="3:9" x14ac:dyDescent="0.2">
      <c r="C84" s="1062" t="s">
        <v>146</v>
      </c>
      <c r="D84" s="1063"/>
      <c r="E84" s="1063"/>
      <c r="F84" s="1063"/>
      <c r="G84" s="1064"/>
      <c r="H84" s="719">
        <f>SUMIF($G$5:$G$71,"SAARP",H$5:H$71)</f>
        <v>0</v>
      </c>
    </row>
    <row r="85" spans="3:9" ht="13.5" thickBot="1" x14ac:dyDescent="0.25">
      <c r="C85" s="1196" t="s">
        <v>147</v>
      </c>
      <c r="D85" s="1197"/>
      <c r="E85" s="1197"/>
      <c r="F85" s="1197"/>
      <c r="G85" s="1198"/>
      <c r="H85" s="719">
        <f>SUMIF($G$5:$G$71,"KPP",H$5:H$71)</f>
        <v>0</v>
      </c>
    </row>
    <row r="86" spans="3:9" ht="13.5" thickBot="1" x14ac:dyDescent="0.3">
      <c r="C86" s="1187" t="s">
        <v>148</v>
      </c>
      <c r="D86" s="1188"/>
      <c r="E86" s="1188"/>
      <c r="F86" s="1188"/>
      <c r="G86" s="1189"/>
      <c r="H86" s="710">
        <f>SUM(H78,H79)</f>
        <v>2559.1</v>
      </c>
      <c r="I86" s="554">
        <f>H73-H86</f>
        <v>0</v>
      </c>
    </row>
    <row r="87" spans="3:9" x14ac:dyDescent="0.25">
      <c r="I87" s="554" t="e">
        <f>#REF!-#REF!</f>
        <v>#REF!</v>
      </c>
    </row>
    <row r="88" spans="3:9" x14ac:dyDescent="0.25">
      <c r="I88" s="554" t="e">
        <f>#REF!-#REF!</f>
        <v>#REF!</v>
      </c>
    </row>
  </sheetData>
  <customSheetViews>
    <customSheetView guid="{C3677654-BFE4-4497-8838-628012D82F7B}" showPageBreaks="1" showGridLines="0" fitToPage="1" printArea="1" topLeftCell="A23">
      <selection activeCell="P42" sqref="P42"/>
      <pageMargins left="0" right="0" top="0" bottom="0" header="0" footer="0"/>
      <pageSetup paperSize="9" scale="67" fitToHeight="0" orientation="landscape" r:id="rId1"/>
    </customSheetView>
    <customSheetView guid="{3605BC3D-DA08-4E24-988A-34DA5774E919}" showPageBreaks="1" showGridLines="0" fitToPage="1" printArea="1" topLeftCell="A13">
      <selection activeCell="P17" sqref="P17"/>
      <pageMargins left="0" right="0" top="0" bottom="0" header="0" footer="0"/>
      <pageSetup paperSize="9" scale="67" fitToHeight="0" orientation="landscape" r:id="rId2"/>
    </customSheetView>
    <customSheetView guid="{E508033F-5A56-48C8-899A-7EFE9AA4EC4F}" showPageBreaks="1" showGridLines="0" fitToPage="1" printArea="1" topLeftCell="A41">
      <selection activeCell="D41" sqref="D40:S41"/>
      <pageMargins left="0" right="0" top="0" bottom="0" header="0" footer="0"/>
      <pageSetup paperSize="9" scale="67" fitToHeight="0" orientation="landscape" r:id="rId3"/>
    </customSheetView>
    <customSheetView guid="{4E9D4243-8691-4877-A6A6-DC88F9AD25FC}" showGridLines="0" fitToPage="1" topLeftCell="A41">
      <selection activeCell="P17" sqref="P17"/>
      <pageMargins left="0" right="0" top="0" bottom="0" header="0" footer="0"/>
      <pageSetup paperSize="9" scale="67" fitToHeight="0" orientation="landscape" r:id="rId4"/>
    </customSheetView>
    <customSheetView guid="{39D908BC-033E-4CDB-87CE-9CC789F7C428}" showGridLines="0" fitToPage="1" topLeftCell="A41">
      <selection activeCell="P17" sqref="P17"/>
      <pageMargins left="0" right="0" top="0" bottom="0" header="0" footer="0"/>
      <pageSetup paperSize="9" scale="67" fitToHeight="0" orientation="landscape" r:id="rId5"/>
    </customSheetView>
    <customSheetView guid="{65A9E82B-017A-4D77-911A-794254B7A6DC}" showGridLines="0" fitToPage="1" topLeftCell="A41">
      <selection activeCell="P17" sqref="P17"/>
      <pageMargins left="0" right="0" top="0" bottom="0" header="0" footer="0"/>
      <pageSetup paperSize="9" scale="67" fitToHeight="0" orientation="landscape" r:id="rId6"/>
    </customSheetView>
    <customSheetView guid="{524848B6-13AA-426C-937E-E4D0F9D963E1}" showPageBreaks="1" showGridLines="0" fitToPage="1" printArea="1" topLeftCell="A41">
      <selection activeCell="P17" sqref="P17"/>
      <pageMargins left="0" right="0" top="0" bottom="0" header="0" footer="0"/>
      <pageSetup paperSize="9" scale="67" fitToHeight="0" orientation="landscape" r:id="rId7"/>
    </customSheetView>
    <customSheetView guid="{511C5918-FA8C-42C0-9248-A0F117BEEAC2}" showPageBreaks="1" showGridLines="0" fitToPage="1" printArea="1" topLeftCell="A41">
      <selection activeCell="P17" sqref="P17"/>
      <pageMargins left="0" right="0" top="0" bottom="0" header="0" footer="0"/>
      <pageSetup paperSize="9" scale="67" fitToHeight="0" orientation="landscape" r:id="rId8"/>
    </customSheetView>
    <customSheetView guid="{7D2C5E84-2A5D-4DFF-AC94-AAA5DAF293E0}" showPageBreaks="1" showGridLines="0" fitToPage="1" printArea="1" topLeftCell="A2">
      <selection activeCell="P17" sqref="P17"/>
      <pageMargins left="0" right="0" top="0" bottom="0" header="0" footer="0"/>
      <pageSetup paperSize="9" scale="67" fitToHeight="0" orientation="landscape" r:id="rId9"/>
    </customSheetView>
  </customSheetViews>
  <mergeCells count="118">
    <mergeCell ref="E18:E19"/>
    <mergeCell ref="F18:F19"/>
    <mergeCell ref="I18:I19"/>
    <mergeCell ref="J18:J19"/>
    <mergeCell ref="G16:G17"/>
    <mergeCell ref="E59:E61"/>
    <mergeCell ref="L30:L31"/>
    <mergeCell ref="H22:H23"/>
    <mergeCell ref="K46:K69"/>
    <mergeCell ref="F30:F31"/>
    <mergeCell ref="I30:I31"/>
    <mergeCell ref="J30:J31"/>
    <mergeCell ref="I60:I61"/>
    <mergeCell ref="J60:J61"/>
    <mergeCell ref="E68:E69"/>
    <mergeCell ref="F68:F69"/>
    <mergeCell ref="G68:G69"/>
    <mergeCell ref="E20:E21"/>
    <mergeCell ref="F20:F21"/>
    <mergeCell ref="J20:J21"/>
    <mergeCell ref="F16:F17"/>
    <mergeCell ref="F46:H46"/>
    <mergeCell ref="E30:E31"/>
    <mergeCell ref="E42:G42"/>
    <mergeCell ref="I42:M42"/>
    <mergeCell ref="D43:G43"/>
    <mergeCell ref="C44:G44"/>
    <mergeCell ref="D45:M45"/>
    <mergeCell ref="M46:M69"/>
    <mergeCell ref="D35:D42"/>
    <mergeCell ref="E35:M35"/>
    <mergeCell ref="E36:E40"/>
    <mergeCell ref="F36:F40"/>
    <mergeCell ref="G36:G40"/>
    <mergeCell ref="H36:H40"/>
    <mergeCell ref="I66:I67"/>
    <mergeCell ref="H54:H58"/>
    <mergeCell ref="K36:K41"/>
    <mergeCell ref="L36:L41"/>
    <mergeCell ref="M36:M41"/>
    <mergeCell ref="L24:M24"/>
    <mergeCell ref="F24:H24"/>
    <mergeCell ref="E22:E23"/>
    <mergeCell ref="L16:L17"/>
    <mergeCell ref="E51:E53"/>
    <mergeCell ref="F51:F53"/>
    <mergeCell ref="F54:F58"/>
    <mergeCell ref="G54:G58"/>
    <mergeCell ref="C86:G86"/>
    <mergeCell ref="C73:G73"/>
    <mergeCell ref="C74:I74"/>
    <mergeCell ref="C77:G77"/>
    <mergeCell ref="C82:G82"/>
    <mergeCell ref="C85:G85"/>
    <mergeCell ref="J66:J67"/>
    <mergeCell ref="F47:F48"/>
    <mergeCell ref="E47:E48"/>
    <mergeCell ref="I47:I48"/>
    <mergeCell ref="J47:J48"/>
    <mergeCell ref="H68:H69"/>
    <mergeCell ref="E62:E63"/>
    <mergeCell ref="F62:F63"/>
    <mergeCell ref="F64:F67"/>
    <mergeCell ref="C78:G78"/>
    <mergeCell ref="J1:M1"/>
    <mergeCell ref="E34:G34"/>
    <mergeCell ref="A12:M12"/>
    <mergeCell ref="B13:M13"/>
    <mergeCell ref="C14:M14"/>
    <mergeCell ref="D15:M15"/>
    <mergeCell ref="A5:M5"/>
    <mergeCell ref="L26:L29"/>
    <mergeCell ref="M26:M29"/>
    <mergeCell ref="L18:L21"/>
    <mergeCell ref="M18:M21"/>
    <mergeCell ref="L22:L23"/>
    <mergeCell ref="M22:M23"/>
    <mergeCell ref="M16:M17"/>
    <mergeCell ref="I20:I21"/>
    <mergeCell ref="I9:J9"/>
    <mergeCell ref="K16:K33"/>
    <mergeCell ref="F22:F23"/>
    <mergeCell ref="G22:G23"/>
    <mergeCell ref="K9:K11"/>
    <mergeCell ref="H16:H17"/>
    <mergeCell ref="I16:I17"/>
    <mergeCell ref="J16:J17"/>
    <mergeCell ref="E16:E17"/>
    <mergeCell ref="B9:B11"/>
    <mergeCell ref="C9:C11"/>
    <mergeCell ref="D9:D11"/>
    <mergeCell ref="E9:E11"/>
    <mergeCell ref="F9:F11"/>
    <mergeCell ref="A6:M6"/>
    <mergeCell ref="A7:M7"/>
    <mergeCell ref="A8:M8"/>
    <mergeCell ref="A9:A11"/>
    <mergeCell ref="H9:H11"/>
    <mergeCell ref="J10:J11"/>
    <mergeCell ref="G9:G11"/>
    <mergeCell ref="I10:I11"/>
    <mergeCell ref="L9:M10"/>
    <mergeCell ref="C84:G84"/>
    <mergeCell ref="C83:G83"/>
    <mergeCell ref="C81:G81"/>
    <mergeCell ref="C80:G80"/>
    <mergeCell ref="L68:L69"/>
    <mergeCell ref="E64:E67"/>
    <mergeCell ref="L46:L50"/>
    <mergeCell ref="G64:G67"/>
    <mergeCell ref="H64:H67"/>
    <mergeCell ref="E54:E58"/>
    <mergeCell ref="C79:G79"/>
    <mergeCell ref="I71:M71"/>
    <mergeCell ref="I72:M72"/>
    <mergeCell ref="I73:M73"/>
    <mergeCell ref="L64:L67"/>
    <mergeCell ref="L53:L63"/>
  </mergeCells>
  <phoneticPr fontId="27" type="noConversion"/>
  <pageMargins left="0.25" right="0.25" top="0.75" bottom="0.75" header="0.3" footer="0.3"/>
  <pageSetup paperSize="9" scale="73" fitToHeight="0" orientation="landscape" r:id="rId10"/>
  <ignoredErrors>
    <ignoredError sqref="H7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07D52-BF5F-49F7-A3FD-AB62CE9653A9}">
  <sheetPr>
    <tabColor theme="9"/>
    <pageSetUpPr fitToPage="1"/>
  </sheetPr>
  <dimension ref="A1:M106"/>
  <sheetViews>
    <sheetView zoomScaleNormal="100" zoomScaleSheetLayoutView="70" workbookViewId="0">
      <selection activeCell="I9" sqref="I9:J9"/>
    </sheetView>
  </sheetViews>
  <sheetFormatPr defaultColWidth="9.140625" defaultRowHeight="12.75" x14ac:dyDescent="0.25"/>
  <cols>
    <col min="1" max="1" width="3.140625" style="35" customWidth="1"/>
    <col min="2" max="2" width="3.42578125" style="35" customWidth="1"/>
    <col min="3" max="3" width="3.42578125" style="35" bestFit="1" customWidth="1"/>
    <col min="4" max="4" width="3.42578125" style="35" customWidth="1"/>
    <col min="5" max="5" width="11.42578125" style="35" customWidth="1"/>
    <col min="6" max="6" width="37.5703125" style="35" customWidth="1"/>
    <col min="7" max="7" width="4.85546875" style="36" customWidth="1"/>
    <col min="8" max="8" width="6.140625" style="37" customWidth="1"/>
    <col min="9" max="9" width="36.85546875" style="35" customWidth="1"/>
    <col min="10" max="10" width="6.28515625" style="36" customWidth="1"/>
    <col min="11" max="11" width="8.140625" style="36" customWidth="1"/>
    <col min="12" max="12" width="13.85546875" style="36" customWidth="1"/>
    <col min="13" max="13" width="22.140625" style="159" customWidth="1"/>
    <col min="14" max="16384" width="9.140625" style="35"/>
  </cols>
  <sheetData>
    <row r="1" spans="1:13" ht="15.75" x14ac:dyDescent="0.25">
      <c r="K1" s="38"/>
    </row>
    <row r="2" spans="1:13" ht="15.75" x14ac:dyDescent="0.25">
      <c r="K2" s="39"/>
    </row>
    <row r="3" spans="1:13" ht="15.75" x14ac:dyDescent="0.25">
      <c r="K3" s="39"/>
    </row>
    <row r="4" spans="1:13" ht="16.5" thickBot="1" x14ac:dyDescent="0.3">
      <c r="K4" s="39"/>
    </row>
    <row r="5" spans="1:13" ht="12.75" customHeight="1" x14ac:dyDescent="0.25">
      <c r="A5" s="68"/>
      <c r="B5" s="1275" t="s">
        <v>1485</v>
      </c>
      <c r="C5" s="1275"/>
      <c r="D5" s="1275"/>
      <c r="E5" s="1275"/>
      <c r="F5" s="1275"/>
      <c r="G5" s="1275"/>
      <c r="H5" s="1275"/>
      <c r="I5" s="1275"/>
      <c r="J5" s="1275"/>
      <c r="K5" s="1275"/>
      <c r="L5" s="1275"/>
      <c r="M5" s="1275"/>
    </row>
    <row r="6" spans="1:13" x14ac:dyDescent="0.25">
      <c r="A6" s="70"/>
      <c r="B6" s="1276" t="s">
        <v>1484</v>
      </c>
      <c r="C6" s="1276"/>
      <c r="D6" s="1276"/>
      <c r="E6" s="1276"/>
      <c r="F6" s="1276"/>
      <c r="G6" s="1276"/>
      <c r="H6" s="1276"/>
      <c r="I6" s="1276"/>
      <c r="J6" s="1276"/>
      <c r="K6" s="1276"/>
      <c r="L6" s="1276"/>
      <c r="M6" s="1276"/>
    </row>
    <row r="7" spans="1:13" x14ac:dyDescent="0.25">
      <c r="A7" s="70"/>
      <c r="B7" s="1277"/>
      <c r="C7" s="1277"/>
      <c r="D7" s="1277"/>
      <c r="E7" s="1277"/>
      <c r="F7" s="1277"/>
      <c r="G7" s="1277"/>
      <c r="H7" s="1277"/>
      <c r="I7" s="1277"/>
      <c r="J7" s="1277"/>
      <c r="K7" s="1277"/>
      <c r="L7" s="1277"/>
      <c r="M7" s="1277"/>
    </row>
    <row r="8" spans="1:13" ht="4.5" customHeight="1" thickBot="1" x14ac:dyDescent="0.3">
      <c r="A8" s="72"/>
      <c r="B8" s="73"/>
      <c r="C8" s="73"/>
      <c r="D8" s="73"/>
      <c r="E8" s="73"/>
      <c r="F8" s="73"/>
      <c r="G8" s="160"/>
      <c r="H8" s="161"/>
      <c r="I8" s="73"/>
      <c r="J8" s="160"/>
      <c r="K8" s="160"/>
      <c r="L8" s="160"/>
      <c r="M8" s="76"/>
    </row>
    <row r="9" spans="1:13" ht="15" customHeight="1" thickBot="1" x14ac:dyDescent="0.3">
      <c r="A9" s="1112" t="s">
        <v>2</v>
      </c>
      <c r="B9" s="1094" t="s">
        <v>3</v>
      </c>
      <c r="C9" s="1285" t="s">
        <v>4</v>
      </c>
      <c r="D9" s="1285" t="s">
        <v>5</v>
      </c>
      <c r="E9" s="1285" t="s">
        <v>6</v>
      </c>
      <c r="F9" s="1278" t="s">
        <v>7</v>
      </c>
      <c r="G9" s="1279" t="s">
        <v>8</v>
      </c>
      <c r="H9" s="1283" t="s">
        <v>9</v>
      </c>
      <c r="I9" s="1158" t="s">
        <v>10</v>
      </c>
      <c r="J9" s="1158"/>
      <c r="K9" s="1284" t="s">
        <v>11</v>
      </c>
      <c r="L9" s="1280" t="s">
        <v>12</v>
      </c>
      <c r="M9" s="1280"/>
    </row>
    <row r="10" spans="1:13" ht="15" customHeight="1" thickBot="1" x14ac:dyDescent="0.3">
      <c r="A10" s="1112"/>
      <c r="B10" s="1094"/>
      <c r="C10" s="1285"/>
      <c r="D10" s="1285"/>
      <c r="E10" s="1285"/>
      <c r="F10" s="1278"/>
      <c r="G10" s="1279"/>
      <c r="H10" s="1283"/>
      <c r="I10" s="1281" t="s">
        <v>13</v>
      </c>
      <c r="J10" s="1282" t="s">
        <v>14</v>
      </c>
      <c r="K10" s="1284"/>
      <c r="L10" s="1280"/>
      <c r="M10" s="1280"/>
    </row>
    <row r="11" spans="1:13" ht="65.25" customHeight="1" thickBot="1" x14ac:dyDescent="0.3">
      <c r="A11" s="1112"/>
      <c r="B11" s="1094"/>
      <c r="C11" s="1285"/>
      <c r="D11" s="1285"/>
      <c r="E11" s="1285"/>
      <c r="F11" s="1278"/>
      <c r="G11" s="1279"/>
      <c r="H11" s="1283"/>
      <c r="I11" s="1281"/>
      <c r="J11" s="1282"/>
      <c r="K11" s="1284"/>
      <c r="L11" s="24" t="s">
        <v>15</v>
      </c>
      <c r="M11" s="6" t="s">
        <v>16</v>
      </c>
    </row>
    <row r="12" spans="1:13" ht="13.5" thickBot="1" x14ac:dyDescent="0.3">
      <c r="A12" s="162" t="s">
        <v>149</v>
      </c>
      <c r="B12" s="163"/>
      <c r="C12" s="163"/>
      <c r="D12" s="163"/>
      <c r="E12" s="163"/>
      <c r="F12" s="163"/>
      <c r="G12" s="163"/>
      <c r="H12" s="164"/>
      <c r="I12" s="163"/>
      <c r="J12" s="163"/>
      <c r="K12" s="163"/>
      <c r="L12" s="163"/>
      <c r="M12" s="165"/>
    </row>
    <row r="13" spans="1:13" s="77" customFormat="1" ht="13.5" thickBot="1" x14ac:dyDescent="0.25">
      <c r="A13" s="166"/>
      <c r="B13" s="167" t="s">
        <v>18</v>
      </c>
      <c r="C13" s="168"/>
      <c r="D13" s="168"/>
      <c r="E13" s="168"/>
      <c r="F13" s="168"/>
      <c r="G13" s="168"/>
      <c r="H13" s="169"/>
      <c r="I13" s="168"/>
      <c r="J13" s="168"/>
      <c r="K13" s="168"/>
      <c r="L13" s="168"/>
      <c r="M13" s="170"/>
    </row>
    <row r="14" spans="1:13" ht="13.5" thickBot="1" x14ac:dyDescent="0.3">
      <c r="A14" s="86"/>
      <c r="B14" s="1341"/>
      <c r="C14" s="171" t="s">
        <v>150</v>
      </c>
      <c r="D14" s="172"/>
      <c r="E14" s="172"/>
      <c r="F14" s="172"/>
      <c r="G14" s="172"/>
      <c r="H14" s="173"/>
      <c r="I14" s="172"/>
      <c r="J14" s="172"/>
      <c r="K14" s="172"/>
      <c r="L14" s="172"/>
      <c r="M14" s="174"/>
    </row>
    <row r="15" spans="1:13" ht="13.15" customHeight="1" x14ac:dyDescent="0.25">
      <c r="A15" s="86"/>
      <c r="B15" s="1341"/>
      <c r="C15" s="1316"/>
      <c r="D15" s="1318" t="s">
        <v>151</v>
      </c>
      <c r="E15" s="1318"/>
      <c r="F15" s="1318"/>
      <c r="G15" s="1318"/>
      <c r="H15" s="1318"/>
      <c r="I15" s="1318"/>
      <c r="J15" s="1318"/>
      <c r="K15" s="1318"/>
      <c r="L15" s="1318"/>
      <c r="M15" s="1318"/>
    </row>
    <row r="16" spans="1:13" ht="14.45" customHeight="1" thickBot="1" x14ac:dyDescent="0.3">
      <c r="A16" s="86"/>
      <c r="B16" s="1341"/>
      <c r="C16" s="1316"/>
      <c r="D16" s="175"/>
      <c r="E16" s="1346" t="s">
        <v>152</v>
      </c>
      <c r="F16" s="1313" t="s">
        <v>153</v>
      </c>
      <c r="G16" s="1313"/>
      <c r="H16" s="1313"/>
      <c r="I16" s="1347" t="s">
        <v>154</v>
      </c>
      <c r="J16" s="1349">
        <v>68.5</v>
      </c>
      <c r="K16" s="1322" t="s">
        <v>155</v>
      </c>
      <c r="L16" s="1263" t="s">
        <v>156</v>
      </c>
      <c r="M16" s="1263" t="s">
        <v>157</v>
      </c>
    </row>
    <row r="17" spans="1:13" ht="27" customHeight="1" thickBot="1" x14ac:dyDescent="0.3">
      <c r="A17" s="86"/>
      <c r="B17" s="1341"/>
      <c r="C17" s="1316"/>
      <c r="D17" s="175"/>
      <c r="E17" s="1346"/>
      <c r="F17" s="1313"/>
      <c r="G17" s="1313"/>
      <c r="H17" s="1313"/>
      <c r="I17" s="1348"/>
      <c r="J17" s="1349"/>
      <c r="K17" s="1323"/>
      <c r="L17" s="1274"/>
      <c r="M17" s="1327"/>
    </row>
    <row r="18" spans="1:13" ht="15" customHeight="1" thickBot="1" x14ac:dyDescent="0.3">
      <c r="A18" s="86"/>
      <c r="B18" s="1341"/>
      <c r="C18" s="1316"/>
      <c r="D18" s="175"/>
      <c r="E18" s="1346"/>
      <c r="F18" s="1313"/>
      <c r="G18" s="1313"/>
      <c r="H18" s="1313"/>
      <c r="I18" s="1038" t="s">
        <v>158</v>
      </c>
      <c r="J18" s="1027">
        <v>1</v>
      </c>
      <c r="K18" s="1324"/>
      <c r="L18" s="1274"/>
      <c r="M18" s="1327"/>
    </row>
    <row r="19" spans="1:13" ht="26.25" thickBot="1" x14ac:dyDescent="0.3">
      <c r="A19" s="86"/>
      <c r="B19" s="1341"/>
      <c r="C19" s="1316"/>
      <c r="D19" s="175"/>
      <c r="E19" s="839" t="s">
        <v>159</v>
      </c>
      <c r="F19" s="199" t="s">
        <v>160</v>
      </c>
      <c r="G19" s="230" t="s">
        <v>23</v>
      </c>
      <c r="H19" s="596">
        <v>0</v>
      </c>
      <c r="I19" s="231" t="s">
        <v>161</v>
      </c>
      <c r="J19" s="597">
        <v>53</v>
      </c>
      <c r="K19" s="1324"/>
      <c r="L19" s="1274"/>
      <c r="M19" s="1327"/>
    </row>
    <row r="20" spans="1:13" ht="39" thickBot="1" x14ac:dyDescent="0.3">
      <c r="A20" s="86"/>
      <c r="B20" s="1341"/>
      <c r="C20" s="1316"/>
      <c r="D20" s="175"/>
      <c r="E20" s="839" t="s">
        <v>162</v>
      </c>
      <c r="F20" s="199" t="s">
        <v>163</v>
      </c>
      <c r="G20" s="230" t="s">
        <v>23</v>
      </c>
      <c r="H20" s="596">
        <v>5</v>
      </c>
      <c r="I20" s="231" t="s">
        <v>164</v>
      </c>
      <c r="J20" s="597">
        <v>1</v>
      </c>
      <c r="K20" s="1324"/>
      <c r="L20" s="1274"/>
      <c r="M20" s="1327"/>
    </row>
    <row r="21" spans="1:13" ht="26.25" thickBot="1" x14ac:dyDescent="0.3">
      <c r="A21" s="86"/>
      <c r="B21" s="1341"/>
      <c r="C21" s="1316"/>
      <c r="D21" s="175"/>
      <c r="E21" s="839" t="s">
        <v>165</v>
      </c>
      <c r="F21" s="199" t="s">
        <v>166</v>
      </c>
      <c r="G21" s="230" t="s">
        <v>23</v>
      </c>
      <c r="H21" s="596">
        <v>30</v>
      </c>
      <c r="I21" s="231" t="s">
        <v>167</v>
      </c>
      <c r="J21" s="597">
        <v>20</v>
      </c>
      <c r="K21" s="1324"/>
      <c r="L21" s="1274"/>
      <c r="M21" s="1327"/>
    </row>
    <row r="22" spans="1:13" ht="13.5" thickBot="1" x14ac:dyDescent="0.3">
      <c r="A22" s="86"/>
      <c r="B22" s="1341"/>
      <c r="C22" s="1316"/>
      <c r="D22" s="175"/>
      <c r="E22" s="839" t="s">
        <v>168</v>
      </c>
      <c r="F22" s="199" t="s">
        <v>169</v>
      </c>
      <c r="G22" s="230" t="s">
        <v>23</v>
      </c>
      <c r="H22" s="596">
        <v>16</v>
      </c>
      <c r="I22" s="231" t="s">
        <v>170</v>
      </c>
      <c r="J22" s="597">
        <v>120</v>
      </c>
      <c r="K22" s="1324"/>
      <c r="L22" s="1274"/>
      <c r="M22" s="1327"/>
    </row>
    <row r="23" spans="1:13" ht="39" customHeight="1" thickBot="1" x14ac:dyDescent="0.3">
      <c r="A23" s="86"/>
      <c r="B23" s="1341"/>
      <c r="C23" s="1316"/>
      <c r="D23" s="175"/>
      <c r="E23" s="839" t="s">
        <v>171</v>
      </c>
      <c r="F23" s="199" t="s">
        <v>172</v>
      </c>
      <c r="G23" s="230" t="s">
        <v>23</v>
      </c>
      <c r="H23" s="596">
        <v>30</v>
      </c>
      <c r="I23" s="231" t="s">
        <v>173</v>
      </c>
      <c r="J23" s="597">
        <v>0</v>
      </c>
      <c r="K23" s="1324"/>
      <c r="L23" s="1274"/>
      <c r="M23" s="1327"/>
    </row>
    <row r="24" spans="1:13" ht="26.25" thickBot="1" x14ac:dyDescent="0.3">
      <c r="A24" s="86"/>
      <c r="B24" s="1341"/>
      <c r="C24" s="1316"/>
      <c r="D24" s="175"/>
      <c r="E24" s="839" t="s">
        <v>174</v>
      </c>
      <c r="F24" s="199" t="s">
        <v>175</v>
      </c>
      <c r="G24" s="230" t="s">
        <v>23</v>
      </c>
      <c r="H24" s="596">
        <v>25</v>
      </c>
      <c r="I24" s="231" t="s">
        <v>176</v>
      </c>
      <c r="J24" s="597">
        <v>1</v>
      </c>
      <c r="K24" s="1324"/>
      <c r="L24" s="1274"/>
      <c r="M24" s="1327"/>
    </row>
    <row r="25" spans="1:13" ht="26.25" thickBot="1" x14ac:dyDescent="0.3">
      <c r="A25" s="86"/>
      <c r="B25" s="1341"/>
      <c r="C25" s="1316"/>
      <c r="D25" s="175"/>
      <c r="E25" s="839" t="s">
        <v>177</v>
      </c>
      <c r="F25" s="199" t="s">
        <v>178</v>
      </c>
      <c r="G25" s="230" t="s">
        <v>23</v>
      </c>
      <c r="H25" s="596">
        <v>0</v>
      </c>
      <c r="I25" s="231" t="s">
        <v>179</v>
      </c>
      <c r="J25" s="597">
        <v>27</v>
      </c>
      <c r="K25" s="1324"/>
      <c r="L25" s="1274"/>
      <c r="M25" s="1327"/>
    </row>
    <row r="26" spans="1:13" ht="26.25" thickBot="1" x14ac:dyDescent="0.3">
      <c r="A26" s="86"/>
      <c r="B26" s="1341"/>
      <c r="C26" s="1316"/>
      <c r="D26" s="175"/>
      <c r="E26" s="839" t="s">
        <v>180</v>
      </c>
      <c r="F26" s="199" t="s">
        <v>1467</v>
      </c>
      <c r="G26" s="230" t="s">
        <v>23</v>
      </c>
      <c r="H26" s="596">
        <v>0</v>
      </c>
      <c r="I26" s="231" t="s">
        <v>1469</v>
      </c>
      <c r="J26" s="597">
        <v>3</v>
      </c>
      <c r="K26" s="1324"/>
      <c r="L26" s="1264"/>
      <c r="M26" s="199"/>
    </row>
    <row r="27" spans="1:13" ht="26.25" thickBot="1" x14ac:dyDescent="0.3">
      <c r="A27" s="86"/>
      <c r="B27" s="1341"/>
      <c r="C27" s="1316"/>
      <c r="D27" s="175"/>
      <c r="E27" s="839" t="s">
        <v>185</v>
      </c>
      <c r="F27" s="199" t="s">
        <v>181</v>
      </c>
      <c r="G27" s="230" t="s">
        <v>67</v>
      </c>
      <c r="H27" s="596">
        <v>16</v>
      </c>
      <c r="I27" s="231" t="s">
        <v>182</v>
      </c>
      <c r="J27" s="597">
        <v>1</v>
      </c>
      <c r="K27" s="1324"/>
      <c r="L27" s="346" t="s">
        <v>183</v>
      </c>
      <c r="M27" s="313" t="s">
        <v>184</v>
      </c>
    </row>
    <row r="28" spans="1:13" ht="26.25" thickBot="1" x14ac:dyDescent="0.3">
      <c r="A28" s="86"/>
      <c r="B28" s="1341"/>
      <c r="C28" s="1316"/>
      <c r="D28" s="175"/>
      <c r="E28" s="839" t="s">
        <v>190</v>
      </c>
      <c r="F28" s="199" t="s">
        <v>186</v>
      </c>
      <c r="G28" s="230" t="s">
        <v>23</v>
      </c>
      <c r="H28" s="746">
        <v>320</v>
      </c>
      <c r="I28" s="231" t="s">
        <v>187</v>
      </c>
      <c r="J28" s="597">
        <v>11</v>
      </c>
      <c r="K28" s="1324"/>
      <c r="L28" s="313" t="s">
        <v>188</v>
      </c>
      <c r="M28" s="313" t="s">
        <v>189</v>
      </c>
    </row>
    <row r="29" spans="1:13" ht="29.25" customHeight="1" thickBot="1" x14ac:dyDescent="0.3">
      <c r="A29" s="86"/>
      <c r="B29" s="1341"/>
      <c r="C29" s="1316"/>
      <c r="D29" s="175"/>
      <c r="E29" s="839" t="s">
        <v>195</v>
      </c>
      <c r="F29" s="199" t="s">
        <v>191</v>
      </c>
      <c r="G29" s="230" t="s">
        <v>23</v>
      </c>
      <c r="H29" s="597">
        <v>97.5</v>
      </c>
      <c r="I29" s="231" t="s">
        <v>192</v>
      </c>
      <c r="J29" s="597">
        <v>6</v>
      </c>
      <c r="K29" s="1324"/>
      <c r="L29" s="313" t="s">
        <v>193</v>
      </c>
      <c r="M29" s="313" t="s">
        <v>194</v>
      </c>
    </row>
    <row r="30" spans="1:13" ht="26.25" thickBot="1" x14ac:dyDescent="0.3">
      <c r="A30" s="86"/>
      <c r="B30" s="1341"/>
      <c r="C30" s="1316"/>
      <c r="D30" s="175"/>
      <c r="E30" s="839" t="s">
        <v>200</v>
      </c>
      <c r="F30" s="199" t="s">
        <v>196</v>
      </c>
      <c r="G30" s="230" t="s">
        <v>23</v>
      </c>
      <c r="H30" s="596">
        <v>2800</v>
      </c>
      <c r="I30" s="231" t="s">
        <v>197</v>
      </c>
      <c r="J30" s="597">
        <v>100</v>
      </c>
      <c r="K30" s="1324"/>
      <c r="L30" s="1263" t="s">
        <v>198</v>
      </c>
      <c r="M30" s="1263" t="s">
        <v>199</v>
      </c>
    </row>
    <row r="31" spans="1:13" ht="26.25" thickBot="1" x14ac:dyDescent="0.3">
      <c r="A31" s="86"/>
      <c r="B31" s="1341"/>
      <c r="C31" s="1316"/>
      <c r="D31" s="175"/>
      <c r="E31" s="839" t="s">
        <v>202</v>
      </c>
      <c r="F31" s="199" t="s">
        <v>201</v>
      </c>
      <c r="G31" s="230" t="s">
        <v>100</v>
      </c>
      <c r="H31" s="746">
        <v>156</v>
      </c>
      <c r="I31" s="231" t="s">
        <v>197</v>
      </c>
      <c r="J31" s="597">
        <v>100</v>
      </c>
      <c r="K31" s="1324"/>
      <c r="L31" s="1263"/>
      <c r="M31" s="1263"/>
    </row>
    <row r="32" spans="1:13" ht="38.25" customHeight="1" thickBot="1" x14ac:dyDescent="0.3">
      <c r="A32" s="86"/>
      <c r="B32" s="1341"/>
      <c r="C32" s="1316"/>
      <c r="D32" s="175"/>
      <c r="E32" s="839" t="s">
        <v>207</v>
      </c>
      <c r="F32" s="199" t="s">
        <v>203</v>
      </c>
      <c r="G32" s="230" t="s">
        <v>23</v>
      </c>
      <c r="H32" s="596">
        <v>5</v>
      </c>
      <c r="I32" s="231" t="s">
        <v>204</v>
      </c>
      <c r="J32" s="597">
        <v>1</v>
      </c>
      <c r="K32" s="1324"/>
      <c r="L32" s="587" t="s">
        <v>205</v>
      </c>
      <c r="M32" s="587" t="s">
        <v>206</v>
      </c>
    </row>
    <row r="33" spans="1:13" ht="27" customHeight="1" thickBot="1" x14ac:dyDescent="0.3">
      <c r="A33" s="86"/>
      <c r="B33" s="1341"/>
      <c r="C33" s="1316"/>
      <c r="D33" s="175"/>
      <c r="E33" s="1325" t="s">
        <v>214</v>
      </c>
      <c r="F33" s="1326" t="s">
        <v>208</v>
      </c>
      <c r="G33" s="391" t="s">
        <v>23</v>
      </c>
      <c r="H33" s="93">
        <v>309.5</v>
      </c>
      <c r="I33" s="585" t="s">
        <v>209</v>
      </c>
      <c r="J33" s="1288">
        <v>100</v>
      </c>
      <c r="K33" s="1324"/>
      <c r="L33" s="1263" t="s">
        <v>210</v>
      </c>
      <c r="M33" s="1263" t="s">
        <v>211</v>
      </c>
    </row>
    <row r="34" spans="1:13" ht="20.25" customHeight="1" thickBot="1" x14ac:dyDescent="0.3">
      <c r="A34" s="86"/>
      <c r="B34" s="1341"/>
      <c r="C34" s="1316"/>
      <c r="D34" s="175"/>
      <c r="E34" s="1325"/>
      <c r="F34" s="1326"/>
      <c r="G34" s="1048" t="s">
        <v>212</v>
      </c>
      <c r="H34" s="230">
        <v>600</v>
      </c>
      <c r="I34" s="585" t="s">
        <v>213</v>
      </c>
      <c r="J34" s="1289"/>
      <c r="K34" s="1324"/>
      <c r="L34" s="1263"/>
      <c r="M34" s="1263"/>
    </row>
    <row r="35" spans="1:13" ht="26.25" customHeight="1" thickBot="1" x14ac:dyDescent="0.3">
      <c r="A35" s="86"/>
      <c r="B35" s="1341"/>
      <c r="C35" s="1316"/>
      <c r="D35" s="175"/>
      <c r="E35" s="1294" t="s">
        <v>228</v>
      </c>
      <c r="F35" s="1295" t="s">
        <v>215</v>
      </c>
      <c r="G35" s="313" t="s">
        <v>23</v>
      </c>
      <c r="H35" s="603">
        <v>1.2</v>
      </c>
      <c r="I35" s="658" t="s">
        <v>216</v>
      </c>
      <c r="J35" s="611">
        <v>20</v>
      </c>
      <c r="K35" s="1324"/>
      <c r="L35" s="1263" t="s">
        <v>217</v>
      </c>
      <c r="M35" s="1263" t="s">
        <v>27</v>
      </c>
    </row>
    <row r="36" spans="1:13" ht="26.25" thickBot="1" x14ac:dyDescent="0.3">
      <c r="A36" s="86"/>
      <c r="B36" s="1341"/>
      <c r="C36" s="1316"/>
      <c r="D36" s="175"/>
      <c r="E36" s="1294"/>
      <c r="F36" s="1296"/>
      <c r="G36" s="313" t="s">
        <v>23</v>
      </c>
      <c r="H36" s="603">
        <v>15</v>
      </c>
      <c r="I36" s="659" t="s">
        <v>218</v>
      </c>
      <c r="J36" s="957">
        <v>10</v>
      </c>
      <c r="K36" s="1324"/>
      <c r="L36" s="1274"/>
      <c r="M36" s="1274"/>
    </row>
    <row r="37" spans="1:13" ht="39" thickBot="1" x14ac:dyDescent="0.3">
      <c r="A37" s="86"/>
      <c r="B37" s="1341"/>
      <c r="C37" s="1316"/>
      <c r="D37" s="175"/>
      <c r="E37" s="1294"/>
      <c r="F37" s="1296"/>
      <c r="G37" s="313" t="s">
        <v>23</v>
      </c>
      <c r="H37" s="603">
        <v>4</v>
      </c>
      <c r="I37" s="659" t="s">
        <v>219</v>
      </c>
      <c r="J37" s="603">
        <v>98</v>
      </c>
      <c r="K37" s="1324"/>
      <c r="L37" s="1274"/>
      <c r="M37" s="1274"/>
    </row>
    <row r="38" spans="1:13" ht="13.5" thickBot="1" x14ac:dyDescent="0.3">
      <c r="A38" s="86"/>
      <c r="B38" s="1341"/>
      <c r="C38" s="1316"/>
      <c r="D38" s="175"/>
      <c r="E38" s="1294"/>
      <c r="F38" s="1296"/>
      <c r="G38" s="313" t="s">
        <v>23</v>
      </c>
      <c r="H38" s="603">
        <v>5</v>
      </c>
      <c r="I38" s="659" t="s">
        <v>220</v>
      </c>
      <c r="J38" s="603">
        <v>2</v>
      </c>
      <c r="K38" s="1324"/>
      <c r="L38" s="1274"/>
      <c r="M38" s="1274"/>
    </row>
    <row r="39" spans="1:13" ht="13.5" thickBot="1" x14ac:dyDescent="0.3">
      <c r="A39" s="86"/>
      <c r="B39" s="1341"/>
      <c r="C39" s="1316"/>
      <c r="D39" s="175"/>
      <c r="E39" s="1294"/>
      <c r="F39" s="1296"/>
      <c r="G39" s="313" t="s">
        <v>23</v>
      </c>
      <c r="H39" s="957">
        <v>10</v>
      </c>
      <c r="I39" s="958" t="s">
        <v>221</v>
      </c>
      <c r="J39" s="957">
        <v>4</v>
      </c>
      <c r="K39" s="1324"/>
      <c r="L39" s="1274"/>
      <c r="M39" s="1274"/>
    </row>
    <row r="40" spans="1:13" ht="27.75" customHeight="1" x14ac:dyDescent="0.25">
      <c r="A40" s="86"/>
      <c r="B40" s="1341"/>
      <c r="C40" s="1316"/>
      <c r="D40" s="175"/>
      <c r="E40" s="1294"/>
      <c r="F40" s="1296"/>
      <c r="G40" s="313" t="s">
        <v>23</v>
      </c>
      <c r="H40" s="603">
        <v>16</v>
      </c>
      <c r="I40" s="659" t="s">
        <v>222</v>
      </c>
      <c r="J40" s="603">
        <v>3</v>
      </c>
      <c r="K40" s="1324"/>
      <c r="L40" s="1274"/>
      <c r="M40" s="1274"/>
    </row>
    <row r="41" spans="1:13" ht="12.75" customHeight="1" thickBot="1" x14ac:dyDescent="0.3">
      <c r="A41" s="86"/>
      <c r="B41" s="1342"/>
      <c r="C41" s="1317"/>
      <c r="D41" s="175"/>
      <c r="E41" s="1294"/>
      <c r="F41" s="1296"/>
      <c r="G41" s="1263" t="s">
        <v>23</v>
      </c>
      <c r="H41" s="1304">
        <v>20</v>
      </c>
      <c r="I41" s="1311" t="s">
        <v>223</v>
      </c>
      <c r="J41" s="1298">
        <v>50</v>
      </c>
      <c r="K41" s="1287"/>
      <c r="L41" s="1274"/>
      <c r="M41" s="1274"/>
    </row>
    <row r="42" spans="1:13" ht="27" customHeight="1" thickBot="1" x14ac:dyDescent="0.3">
      <c r="A42" s="86"/>
      <c r="B42" s="1341"/>
      <c r="C42" s="1316"/>
      <c r="D42" s="175"/>
      <c r="E42" s="1294"/>
      <c r="F42" s="1296"/>
      <c r="G42" s="1264"/>
      <c r="H42" s="1305"/>
      <c r="I42" s="1312"/>
      <c r="J42" s="1299"/>
      <c r="K42" s="1324"/>
      <c r="L42" s="1274"/>
      <c r="M42" s="1274"/>
    </row>
    <row r="43" spans="1:13" ht="26.25" customHeight="1" thickBot="1" x14ac:dyDescent="0.3">
      <c r="A43" s="86"/>
      <c r="B43" s="1341"/>
      <c r="C43" s="1316"/>
      <c r="D43" s="175"/>
      <c r="E43" s="1294"/>
      <c r="F43" s="1296"/>
      <c r="G43" s="313" t="s">
        <v>23</v>
      </c>
      <c r="H43" s="603">
        <v>16</v>
      </c>
      <c r="I43" s="659" t="s">
        <v>224</v>
      </c>
      <c r="J43" s="603">
        <v>40</v>
      </c>
      <c r="K43" s="1324"/>
      <c r="L43" s="1274"/>
      <c r="M43" s="1274"/>
    </row>
    <row r="44" spans="1:13" ht="27.75" customHeight="1" thickBot="1" x14ac:dyDescent="0.3">
      <c r="A44" s="86"/>
      <c r="B44" s="1341"/>
      <c r="C44" s="1316"/>
      <c r="D44" s="175"/>
      <c r="E44" s="1294"/>
      <c r="F44" s="1296"/>
      <c r="G44" s="313" t="s">
        <v>23</v>
      </c>
      <c r="H44" s="603">
        <v>3</v>
      </c>
      <c r="I44" s="659" t="s">
        <v>225</v>
      </c>
      <c r="J44" s="603">
        <v>10</v>
      </c>
      <c r="K44" s="1324"/>
      <c r="L44" s="1274"/>
      <c r="M44" s="1274"/>
    </row>
    <row r="45" spans="1:13" ht="26.25" thickBot="1" x14ac:dyDescent="0.3">
      <c r="A45" s="86"/>
      <c r="B45" s="1341"/>
      <c r="C45" s="1316"/>
      <c r="D45" s="175"/>
      <c r="E45" s="1294"/>
      <c r="F45" s="1296"/>
      <c r="G45" s="313" t="s">
        <v>23</v>
      </c>
      <c r="H45" s="605">
        <v>5</v>
      </c>
      <c r="I45" s="660" t="s">
        <v>226</v>
      </c>
      <c r="J45" s="605">
        <v>40</v>
      </c>
      <c r="K45" s="1324"/>
      <c r="L45" s="1274"/>
      <c r="M45" s="1274"/>
    </row>
    <row r="46" spans="1:13" ht="26.25" thickBot="1" x14ac:dyDescent="0.3">
      <c r="A46" s="86"/>
      <c r="B46" s="1341"/>
      <c r="C46" s="1316"/>
      <c r="D46" s="175"/>
      <c r="E46" s="1294"/>
      <c r="F46" s="1297"/>
      <c r="G46" s="313" t="s">
        <v>23</v>
      </c>
      <c r="H46" s="1042">
        <v>150</v>
      </c>
      <c r="I46" s="661" t="s">
        <v>227</v>
      </c>
      <c r="J46" s="544">
        <v>2</v>
      </c>
      <c r="K46" s="1323"/>
      <c r="L46" s="1264"/>
      <c r="M46" s="1264"/>
    </row>
    <row r="47" spans="1:13" ht="23.25" customHeight="1" thickBot="1" x14ac:dyDescent="0.3">
      <c r="A47" s="86"/>
      <c r="B47" s="1341"/>
      <c r="C47" s="1316"/>
      <c r="D47" s="175"/>
      <c r="E47" s="372" t="s">
        <v>233</v>
      </c>
      <c r="F47" s="361" t="s">
        <v>229</v>
      </c>
      <c r="G47" s="603" t="s">
        <v>23</v>
      </c>
      <c r="H47" s="596">
        <v>60</v>
      </c>
      <c r="I47" s="231" t="s">
        <v>230</v>
      </c>
      <c r="J47" s="597">
        <v>100</v>
      </c>
      <c r="K47" s="1324"/>
      <c r="L47" s="1263" t="s">
        <v>231</v>
      </c>
      <c r="M47" s="1263" t="s">
        <v>232</v>
      </c>
    </row>
    <row r="48" spans="1:13" ht="26.25" thickBot="1" x14ac:dyDescent="0.3">
      <c r="A48" s="86"/>
      <c r="B48" s="1341"/>
      <c r="C48" s="1316"/>
      <c r="D48" s="175"/>
      <c r="E48" s="245" t="s">
        <v>236</v>
      </c>
      <c r="F48" s="199" t="s">
        <v>234</v>
      </c>
      <c r="G48" s="230" t="s">
        <v>23</v>
      </c>
      <c r="H48" s="596">
        <v>0</v>
      </c>
      <c r="I48" s="231" t="s">
        <v>235</v>
      </c>
      <c r="J48" s="735">
        <v>0</v>
      </c>
      <c r="K48" s="1324"/>
      <c r="L48" s="1353"/>
      <c r="M48" s="1353"/>
    </row>
    <row r="49" spans="1:13" ht="21" customHeight="1" thickBot="1" x14ac:dyDescent="0.3">
      <c r="A49" s="86"/>
      <c r="B49" s="1341"/>
      <c r="C49" s="1316"/>
      <c r="D49" s="175"/>
      <c r="E49" s="245" t="s">
        <v>241</v>
      </c>
      <c r="F49" s="199" t="s">
        <v>237</v>
      </c>
      <c r="G49" s="230" t="s">
        <v>23</v>
      </c>
      <c r="H49" s="596">
        <v>0</v>
      </c>
      <c r="I49" s="231" t="s">
        <v>238</v>
      </c>
      <c r="J49" s="597">
        <v>1</v>
      </c>
      <c r="K49" s="1324"/>
      <c r="L49" s="1361" t="s">
        <v>239</v>
      </c>
      <c r="M49" s="1352" t="s">
        <v>240</v>
      </c>
    </row>
    <row r="50" spans="1:13" ht="20.25" customHeight="1" thickBot="1" x14ac:dyDescent="0.3">
      <c r="A50" s="86"/>
      <c r="B50" s="1341"/>
      <c r="C50" s="1316"/>
      <c r="D50" s="175"/>
      <c r="E50" s="245" t="s">
        <v>244</v>
      </c>
      <c r="F50" s="199" t="s">
        <v>242</v>
      </c>
      <c r="G50" s="230" t="s">
        <v>23</v>
      </c>
      <c r="H50" s="596">
        <v>0</v>
      </c>
      <c r="I50" s="231" t="s">
        <v>243</v>
      </c>
      <c r="J50" s="597">
        <v>1</v>
      </c>
      <c r="K50" s="1324"/>
      <c r="L50" s="1362"/>
      <c r="M50" s="1366"/>
    </row>
    <row r="51" spans="1:13" ht="26.25" thickBot="1" x14ac:dyDescent="0.3">
      <c r="A51" s="86"/>
      <c r="B51" s="1341"/>
      <c r="C51" s="1316"/>
      <c r="D51" s="175"/>
      <c r="E51" s="245" t="s">
        <v>246</v>
      </c>
      <c r="F51" s="199" t="s">
        <v>245</v>
      </c>
      <c r="G51" s="230" t="s">
        <v>23</v>
      </c>
      <c r="H51" s="746">
        <v>0</v>
      </c>
      <c r="I51" s="231" t="s">
        <v>243</v>
      </c>
      <c r="J51" s="597">
        <v>1</v>
      </c>
      <c r="K51" s="1324"/>
      <c r="L51" s="1363"/>
      <c r="M51" s="1350"/>
    </row>
    <row r="52" spans="1:13" ht="26.25" thickBot="1" x14ac:dyDescent="0.3">
      <c r="A52" s="86"/>
      <c r="B52" s="1341"/>
      <c r="C52" s="1316"/>
      <c r="D52" s="175"/>
      <c r="E52" s="245" t="s">
        <v>1468</v>
      </c>
      <c r="F52" s="199" t="s">
        <v>247</v>
      </c>
      <c r="G52" s="230" t="s">
        <v>23</v>
      </c>
      <c r="H52" s="596">
        <v>0</v>
      </c>
      <c r="I52" s="231" t="s">
        <v>248</v>
      </c>
      <c r="J52" s="664">
        <v>100</v>
      </c>
      <c r="K52" s="1324"/>
      <c r="L52" s="447" t="s">
        <v>249</v>
      </c>
      <c r="M52" s="346" t="s">
        <v>250</v>
      </c>
    </row>
    <row r="53" spans="1:13" ht="39.75" customHeight="1" thickBot="1" x14ac:dyDescent="0.3">
      <c r="A53" s="86"/>
      <c r="B53" s="1341"/>
      <c r="C53" s="1316"/>
      <c r="D53" s="175"/>
      <c r="E53" s="229" t="s">
        <v>251</v>
      </c>
      <c r="F53" s="1309" t="s">
        <v>252</v>
      </c>
      <c r="G53" s="1310"/>
      <c r="H53" s="1310"/>
      <c r="I53" s="730" t="s">
        <v>253</v>
      </c>
      <c r="J53" s="978">
        <v>70</v>
      </c>
      <c r="K53" s="1323"/>
      <c r="L53" s="1352" t="s">
        <v>254</v>
      </c>
      <c r="M53" s="1364" t="s">
        <v>255</v>
      </c>
    </row>
    <row r="54" spans="1:13" ht="53.25" customHeight="1" thickBot="1" x14ac:dyDescent="0.3">
      <c r="A54" s="86"/>
      <c r="B54" s="1341"/>
      <c r="C54" s="1316"/>
      <c r="D54" s="175"/>
      <c r="E54" s="245" t="s">
        <v>256</v>
      </c>
      <c r="F54" s="199" t="s">
        <v>257</v>
      </c>
      <c r="G54" s="230" t="s">
        <v>23</v>
      </c>
      <c r="H54" s="746">
        <v>70</v>
      </c>
      <c r="I54" s="231" t="s">
        <v>258</v>
      </c>
      <c r="J54" s="735">
        <v>16</v>
      </c>
      <c r="K54" s="1324"/>
      <c r="L54" s="1350"/>
      <c r="M54" s="1365"/>
    </row>
    <row r="55" spans="1:13" ht="41.25" customHeight="1" thickBot="1" x14ac:dyDescent="0.3">
      <c r="A55" s="86"/>
      <c r="B55" s="1341"/>
      <c r="C55" s="1316"/>
      <c r="D55" s="175"/>
      <c r="E55" s="229" t="s">
        <v>259</v>
      </c>
      <c r="F55" s="840" t="s">
        <v>260</v>
      </c>
      <c r="G55" s="230" t="s">
        <v>23</v>
      </c>
      <c r="H55" s="746">
        <v>0</v>
      </c>
      <c r="I55" s="231" t="s">
        <v>261</v>
      </c>
      <c r="J55" s="597">
        <v>2</v>
      </c>
      <c r="K55" s="1324"/>
      <c r="L55" s="346" t="s">
        <v>156</v>
      </c>
      <c r="M55" s="313" t="s">
        <v>157</v>
      </c>
    </row>
    <row r="56" spans="1:13" ht="67.900000000000006" customHeight="1" thickBot="1" x14ac:dyDescent="0.3">
      <c r="A56" s="86"/>
      <c r="B56" s="1341"/>
      <c r="C56" s="1316"/>
      <c r="D56" s="175"/>
      <c r="E56" s="234" t="s">
        <v>262</v>
      </c>
      <c r="F56" s="840" t="s">
        <v>263</v>
      </c>
      <c r="G56" s="230" t="s">
        <v>23</v>
      </c>
      <c r="H56" s="746">
        <v>30</v>
      </c>
      <c r="I56" s="231" t="s">
        <v>1449</v>
      </c>
      <c r="J56" s="597">
        <v>40</v>
      </c>
      <c r="K56" s="1324"/>
      <c r="L56" s="313" t="s">
        <v>205</v>
      </c>
      <c r="M56" s="313" t="s">
        <v>206</v>
      </c>
    </row>
    <row r="57" spans="1:13" ht="39.75" customHeight="1" thickBot="1" x14ac:dyDescent="0.3">
      <c r="A57" s="86"/>
      <c r="B57" s="1341"/>
      <c r="C57" s="1316"/>
      <c r="D57" s="175"/>
      <c r="E57" s="229" t="s">
        <v>264</v>
      </c>
      <c r="F57" s="840" t="s">
        <v>265</v>
      </c>
      <c r="G57" s="230" t="s">
        <v>23</v>
      </c>
      <c r="H57" s="596">
        <v>10</v>
      </c>
      <c r="I57" s="231" t="s">
        <v>266</v>
      </c>
      <c r="J57" s="597">
        <v>2</v>
      </c>
      <c r="K57" s="1324"/>
      <c r="L57" s="1263" t="s">
        <v>267</v>
      </c>
      <c r="M57" s="1263" t="s">
        <v>157</v>
      </c>
    </row>
    <row r="58" spans="1:13" ht="51.75" thickBot="1" x14ac:dyDescent="0.3">
      <c r="A58" s="86"/>
      <c r="B58" s="1341"/>
      <c r="C58" s="1316"/>
      <c r="D58" s="175"/>
      <c r="E58" s="229" t="s">
        <v>268</v>
      </c>
      <c r="F58" s="840" t="s">
        <v>269</v>
      </c>
      <c r="G58" s="230" t="s">
        <v>23</v>
      </c>
      <c r="H58" s="596">
        <v>0</v>
      </c>
      <c r="I58" s="231" t="s">
        <v>270</v>
      </c>
      <c r="J58" s="597">
        <v>7</v>
      </c>
      <c r="K58" s="1324"/>
      <c r="L58" s="1264"/>
      <c r="M58" s="1264"/>
    </row>
    <row r="59" spans="1:13" ht="40.5" customHeight="1" thickBot="1" x14ac:dyDescent="0.3">
      <c r="A59" s="86"/>
      <c r="B59" s="1341"/>
      <c r="C59" s="1316"/>
      <c r="D59" s="175"/>
      <c r="E59" s="229" t="s">
        <v>271</v>
      </c>
      <c r="F59" s="840" t="s">
        <v>272</v>
      </c>
      <c r="G59" s="354" t="s">
        <v>23</v>
      </c>
      <c r="H59" s="595">
        <v>0</v>
      </c>
      <c r="I59" s="231" t="s">
        <v>273</v>
      </c>
      <c r="J59" s="597">
        <v>10</v>
      </c>
      <c r="K59" s="1324"/>
      <c r="L59" s="313" t="s">
        <v>274</v>
      </c>
      <c r="M59" s="313" t="s">
        <v>275</v>
      </c>
    </row>
    <row r="60" spans="1:13" ht="29.25" customHeight="1" thickBot="1" x14ac:dyDescent="0.3">
      <c r="A60" s="86"/>
      <c r="B60" s="1341"/>
      <c r="C60" s="1316"/>
      <c r="D60" s="175"/>
      <c r="E60" s="229" t="s">
        <v>276</v>
      </c>
      <c r="F60" s="841" t="s">
        <v>277</v>
      </c>
      <c r="G60" s="355" t="s">
        <v>23</v>
      </c>
      <c r="H60" s="544">
        <v>0</v>
      </c>
      <c r="I60" s="356" t="s">
        <v>278</v>
      </c>
      <c r="J60" s="597">
        <v>1</v>
      </c>
      <c r="K60" s="1324"/>
      <c r="L60" s="1263" t="s">
        <v>279</v>
      </c>
      <c r="M60" s="1263" t="s">
        <v>280</v>
      </c>
    </row>
    <row r="61" spans="1:13" ht="20.25" customHeight="1" thickBot="1" x14ac:dyDescent="0.3">
      <c r="A61" s="86"/>
      <c r="B61" s="1341"/>
      <c r="C61" s="1316"/>
      <c r="D61" s="175"/>
      <c r="E61" s="1343" t="s">
        <v>281</v>
      </c>
      <c r="F61" s="1263" t="s">
        <v>282</v>
      </c>
      <c r="G61" s="230" t="s">
        <v>33</v>
      </c>
      <c r="H61" s="596">
        <v>12.39</v>
      </c>
      <c r="I61" s="252" t="s">
        <v>283</v>
      </c>
      <c r="J61" s="732">
        <v>1</v>
      </c>
      <c r="K61" s="1324"/>
      <c r="L61" s="1274"/>
      <c r="M61" s="1274"/>
    </row>
    <row r="62" spans="1:13" ht="32.450000000000003" customHeight="1" thickBot="1" x14ac:dyDescent="0.3">
      <c r="A62" s="86"/>
      <c r="B62" s="1341"/>
      <c r="C62" s="1316"/>
      <c r="D62" s="175"/>
      <c r="E62" s="1344"/>
      <c r="F62" s="1274"/>
      <c r="G62" s="1298" t="s">
        <v>23</v>
      </c>
      <c r="H62" s="1288">
        <v>12.4</v>
      </c>
      <c r="I62" s="1286" t="s">
        <v>284</v>
      </c>
      <c r="J62" s="1288">
        <v>20</v>
      </c>
      <c r="K62" s="1324"/>
      <c r="L62" s="1274"/>
      <c r="M62" s="1274"/>
    </row>
    <row r="63" spans="1:13" ht="19.5" customHeight="1" thickBot="1" x14ac:dyDescent="0.3">
      <c r="A63" s="86"/>
      <c r="B63" s="1341"/>
      <c r="C63" s="1316"/>
      <c r="D63" s="175"/>
      <c r="E63" s="1345"/>
      <c r="F63" s="1264"/>
      <c r="G63" s="1299"/>
      <c r="H63" s="1292"/>
      <c r="I63" s="1287"/>
      <c r="J63" s="1289"/>
      <c r="K63" s="1324"/>
      <c r="L63" s="1264"/>
      <c r="M63" s="1264"/>
    </row>
    <row r="64" spans="1:13" ht="56.25" customHeight="1" thickBot="1" x14ac:dyDescent="0.3">
      <c r="A64" s="86"/>
      <c r="B64" s="1341"/>
      <c r="C64" s="1316"/>
      <c r="D64" s="175"/>
      <c r="E64" s="229" t="s">
        <v>285</v>
      </c>
      <c r="F64" s="840" t="s">
        <v>286</v>
      </c>
      <c r="G64" s="230" t="s">
        <v>23</v>
      </c>
      <c r="H64" s="746">
        <v>0</v>
      </c>
      <c r="I64" s="231" t="s">
        <v>287</v>
      </c>
      <c r="J64" s="735">
        <v>1</v>
      </c>
      <c r="K64" s="1324"/>
      <c r="L64" s="252" t="s">
        <v>288</v>
      </c>
      <c r="M64" s="252" t="s">
        <v>289</v>
      </c>
    </row>
    <row r="65" spans="1:13" ht="64.5" thickBot="1" x14ac:dyDescent="0.3">
      <c r="A65" s="86"/>
      <c r="B65" s="1341"/>
      <c r="C65" s="1316"/>
      <c r="D65" s="175"/>
      <c r="E65" s="1308" t="s">
        <v>290</v>
      </c>
      <c r="F65" s="1351" t="s">
        <v>291</v>
      </c>
      <c r="G65" s="1359" t="s">
        <v>23</v>
      </c>
      <c r="H65" s="1293">
        <v>47</v>
      </c>
      <c r="I65" s="356" t="s">
        <v>292</v>
      </c>
      <c r="J65" s="735">
        <v>30600</v>
      </c>
      <c r="K65" s="1324"/>
      <c r="L65" s="1263" t="s">
        <v>293</v>
      </c>
      <c r="M65" s="1263" t="s">
        <v>157</v>
      </c>
    </row>
    <row r="66" spans="1:13" ht="13.5" thickBot="1" x14ac:dyDescent="0.3">
      <c r="A66" s="86"/>
      <c r="B66" s="1341"/>
      <c r="C66" s="1316"/>
      <c r="D66" s="175"/>
      <c r="E66" s="1308"/>
      <c r="F66" s="1351"/>
      <c r="G66" s="1359"/>
      <c r="H66" s="1293"/>
      <c r="I66" s="1047" t="s">
        <v>294</v>
      </c>
      <c r="J66" s="960">
        <v>1</v>
      </c>
      <c r="K66" s="1324"/>
      <c r="L66" s="1274"/>
      <c r="M66" s="1274"/>
    </row>
    <row r="67" spans="1:13" ht="27.75" customHeight="1" thickBot="1" x14ac:dyDescent="0.3">
      <c r="A67" s="86"/>
      <c r="B67" s="1341"/>
      <c r="C67" s="1316"/>
      <c r="D67" s="175"/>
      <c r="E67" s="1308"/>
      <c r="F67" s="1351"/>
      <c r="G67" s="1359"/>
      <c r="H67" s="1293"/>
      <c r="I67" s="604" t="s">
        <v>295</v>
      </c>
      <c r="J67" s="662">
        <v>2</v>
      </c>
      <c r="K67" s="1324"/>
      <c r="L67" s="1274"/>
      <c r="M67" s="1274"/>
    </row>
    <row r="68" spans="1:13" ht="39.75" customHeight="1" thickBot="1" x14ac:dyDescent="0.3">
      <c r="A68" s="86"/>
      <c r="B68" s="1341"/>
      <c r="C68" s="1316"/>
      <c r="D68" s="175"/>
      <c r="E68" s="1308"/>
      <c r="F68" s="1351"/>
      <c r="G68" s="1359"/>
      <c r="H68" s="1293"/>
      <c r="I68" s="734" t="s">
        <v>296</v>
      </c>
      <c r="J68" s="663">
        <v>2</v>
      </c>
      <c r="K68" s="1324"/>
      <c r="L68" s="415"/>
      <c r="M68" s="408"/>
    </row>
    <row r="69" spans="1:13" ht="47.25" customHeight="1" thickBot="1" x14ac:dyDescent="0.3">
      <c r="A69" s="86"/>
      <c r="B69" s="1341"/>
      <c r="C69" s="1316"/>
      <c r="D69" s="175"/>
      <c r="E69" s="1308"/>
      <c r="F69" s="1351"/>
      <c r="G69" s="1359"/>
      <c r="H69" s="1293"/>
      <c r="I69" s="604" t="s">
        <v>297</v>
      </c>
      <c r="J69" s="961">
        <v>3</v>
      </c>
      <c r="K69" s="1324"/>
      <c r="L69" s="361"/>
      <c r="M69" s="386"/>
    </row>
    <row r="70" spans="1:13" ht="27.75" customHeight="1" thickBot="1" x14ac:dyDescent="0.3">
      <c r="A70" s="86"/>
      <c r="B70" s="1341"/>
      <c r="C70" s="1316"/>
      <c r="D70" s="175"/>
      <c r="E70" s="306" t="s">
        <v>298</v>
      </c>
      <c r="F70" s="1309" t="s">
        <v>299</v>
      </c>
      <c r="G70" s="1356"/>
      <c r="H70" s="1356"/>
      <c r="I70" s="48" t="s">
        <v>300</v>
      </c>
      <c r="J70" s="732">
        <v>6</v>
      </c>
      <c r="K70" s="1324"/>
      <c r="L70" s="1350" t="s">
        <v>301</v>
      </c>
      <c r="M70" s="1340" t="s">
        <v>302</v>
      </c>
    </row>
    <row r="71" spans="1:13" ht="27.75" customHeight="1" thickBot="1" x14ac:dyDescent="0.3">
      <c r="A71" s="86"/>
      <c r="B71" s="1341"/>
      <c r="C71" s="1316"/>
      <c r="D71" s="175"/>
      <c r="E71" s="259" t="s">
        <v>303</v>
      </c>
      <c r="F71" s="124" t="s">
        <v>304</v>
      </c>
      <c r="G71" s="117" t="s">
        <v>67</v>
      </c>
      <c r="H71" s="747">
        <v>10</v>
      </c>
      <c r="I71" s="124" t="s">
        <v>305</v>
      </c>
      <c r="J71" s="279">
        <v>1</v>
      </c>
      <c r="K71" s="1324"/>
      <c r="L71" s="1340"/>
      <c r="M71" s="1340"/>
    </row>
    <row r="72" spans="1:13" ht="27.75" customHeight="1" thickBot="1" x14ac:dyDescent="0.3">
      <c r="A72" s="86"/>
      <c r="B72" s="1341"/>
      <c r="C72" s="1316"/>
      <c r="D72" s="175"/>
      <c r="E72" s="259" t="s">
        <v>306</v>
      </c>
      <c r="F72" s="124" t="s">
        <v>307</v>
      </c>
      <c r="G72" s="117" t="s">
        <v>23</v>
      </c>
      <c r="H72" s="747">
        <v>0</v>
      </c>
      <c r="I72" s="124" t="s">
        <v>305</v>
      </c>
      <c r="J72" s="279">
        <v>0</v>
      </c>
      <c r="K72" s="1324"/>
      <c r="L72" s="1340"/>
      <c r="M72" s="1340"/>
    </row>
    <row r="73" spans="1:13" ht="27.75" customHeight="1" thickBot="1" x14ac:dyDescent="0.3">
      <c r="A73" s="86"/>
      <c r="B73" s="1341"/>
      <c r="C73" s="1316"/>
      <c r="D73" s="175"/>
      <c r="E73" s="259" t="s">
        <v>308</v>
      </c>
      <c r="F73" s="124" t="s">
        <v>309</v>
      </c>
      <c r="G73" s="117" t="s">
        <v>23</v>
      </c>
      <c r="H73" s="747">
        <v>0</v>
      </c>
      <c r="I73" s="124" t="s">
        <v>305</v>
      </c>
      <c r="J73" s="279">
        <v>0</v>
      </c>
      <c r="K73" s="1324"/>
      <c r="L73" s="1340"/>
      <c r="M73" s="1340"/>
    </row>
    <row r="74" spans="1:13" ht="27.75" customHeight="1" thickBot="1" x14ac:dyDescent="0.3">
      <c r="A74" s="86"/>
      <c r="B74" s="1341"/>
      <c r="C74" s="1316"/>
      <c r="D74" s="175"/>
      <c r="E74" s="259" t="s">
        <v>310</v>
      </c>
      <c r="F74" s="124" t="s">
        <v>311</v>
      </c>
      <c r="G74" s="117" t="s">
        <v>23</v>
      </c>
      <c r="H74" s="747">
        <v>0</v>
      </c>
      <c r="I74" s="124" t="s">
        <v>305</v>
      </c>
      <c r="J74" s="279">
        <v>0</v>
      </c>
      <c r="K74" s="1324"/>
      <c r="L74" s="1340"/>
      <c r="M74" s="1340"/>
    </row>
    <row r="75" spans="1:13" ht="27.75" customHeight="1" thickBot="1" x14ac:dyDescent="0.3">
      <c r="A75" s="86"/>
      <c r="B75" s="1341"/>
      <c r="C75" s="1316"/>
      <c r="D75" s="175"/>
      <c r="E75" s="259" t="s">
        <v>312</v>
      </c>
      <c r="F75" s="124" t="s">
        <v>313</v>
      </c>
      <c r="G75" s="117" t="s">
        <v>23</v>
      </c>
      <c r="H75" s="747">
        <v>3</v>
      </c>
      <c r="I75" s="124" t="s">
        <v>314</v>
      </c>
      <c r="J75" s="279">
        <v>2</v>
      </c>
      <c r="K75" s="1324"/>
      <c r="L75" s="1340"/>
      <c r="M75" s="1340"/>
    </row>
    <row r="76" spans="1:13" ht="27.75" customHeight="1" thickBot="1" x14ac:dyDescent="0.3">
      <c r="A76" s="86"/>
      <c r="B76" s="1341"/>
      <c r="C76" s="1316"/>
      <c r="D76" s="175"/>
      <c r="E76" s="138" t="s">
        <v>315</v>
      </c>
      <c r="F76" s="124" t="s">
        <v>1457</v>
      </c>
      <c r="G76" s="117" t="s">
        <v>23</v>
      </c>
      <c r="H76" s="747">
        <v>30</v>
      </c>
      <c r="I76" s="124" t="s">
        <v>1456</v>
      </c>
      <c r="J76" s="279">
        <v>100</v>
      </c>
      <c r="K76" s="1324"/>
      <c r="L76" s="1340"/>
      <c r="M76" s="1340"/>
    </row>
    <row r="77" spans="1:13" ht="27.75" customHeight="1" thickBot="1" x14ac:dyDescent="0.3">
      <c r="A77" s="86"/>
      <c r="B77" s="1341"/>
      <c r="C77" s="1316"/>
      <c r="D77" s="175"/>
      <c r="E77" s="307" t="s">
        <v>316</v>
      </c>
      <c r="F77" s="274" t="s">
        <v>1448</v>
      </c>
      <c r="G77" s="139" t="s">
        <v>23</v>
      </c>
      <c r="H77" s="747">
        <v>15</v>
      </c>
      <c r="I77" s="124" t="s">
        <v>317</v>
      </c>
      <c r="J77" s="279">
        <v>50</v>
      </c>
      <c r="K77" s="1324"/>
      <c r="L77" s="1340"/>
      <c r="M77" s="1340"/>
    </row>
    <row r="78" spans="1:13" ht="27.75" customHeight="1" thickBot="1" x14ac:dyDescent="0.3">
      <c r="A78" s="86"/>
      <c r="B78" s="1341"/>
      <c r="C78" s="1316"/>
      <c r="D78" s="175"/>
      <c r="E78" s="309" t="s">
        <v>318</v>
      </c>
      <c r="F78" s="310" t="s">
        <v>319</v>
      </c>
      <c r="G78" s="305" t="s">
        <v>23</v>
      </c>
      <c r="H78" s="748">
        <v>16</v>
      </c>
      <c r="I78" s="124" t="s">
        <v>317</v>
      </c>
      <c r="J78" s="279">
        <v>100</v>
      </c>
      <c r="K78" s="1324"/>
      <c r="L78" s="1340"/>
      <c r="M78" s="1340"/>
    </row>
    <row r="79" spans="1:13" ht="13.5" thickBot="1" x14ac:dyDescent="0.3">
      <c r="A79" s="86"/>
      <c r="B79" s="1341"/>
      <c r="C79" s="1316"/>
      <c r="D79" s="175"/>
      <c r="E79" s="1357" t="s">
        <v>1455</v>
      </c>
      <c r="F79" s="1306" t="s">
        <v>320</v>
      </c>
      <c r="G79" s="139" t="s">
        <v>23</v>
      </c>
      <c r="H79" s="747">
        <v>0</v>
      </c>
      <c r="I79" s="1354" t="s">
        <v>321</v>
      </c>
      <c r="J79" s="1302">
        <v>1</v>
      </c>
      <c r="K79" s="1324"/>
      <c r="L79" s="1340"/>
      <c r="M79" s="1340"/>
    </row>
    <row r="80" spans="1:13" x14ac:dyDescent="0.25">
      <c r="A80" s="86"/>
      <c r="B80" s="1341"/>
      <c r="C80" s="1316"/>
      <c r="D80" s="175"/>
      <c r="E80" s="1358"/>
      <c r="F80" s="1307"/>
      <c r="G80" s="139" t="s">
        <v>67</v>
      </c>
      <c r="H80" s="747">
        <v>20</v>
      </c>
      <c r="I80" s="1355"/>
      <c r="J80" s="1303"/>
      <c r="K80" s="1324"/>
      <c r="L80" s="1340"/>
      <c r="M80" s="1340"/>
    </row>
    <row r="81" spans="1:13" ht="13.5" thickBot="1" x14ac:dyDescent="0.3">
      <c r="A81" s="86"/>
      <c r="B81" s="1341"/>
      <c r="C81" s="1316"/>
      <c r="D81" s="176"/>
      <c r="E81" s="190"/>
      <c r="F81" s="1314" t="s">
        <v>74</v>
      </c>
      <c r="G81" s="1315"/>
      <c r="H81" s="191">
        <f>SUM(H16:H80)</f>
        <v>4990.99</v>
      </c>
      <c r="I81" s="1319"/>
      <c r="J81" s="1320"/>
      <c r="K81" s="1320"/>
      <c r="L81" s="1320"/>
      <c r="M81" s="1321"/>
    </row>
    <row r="82" spans="1:13" ht="13.5" thickBot="1" x14ac:dyDescent="0.3">
      <c r="A82" s="86"/>
      <c r="B82" s="1341"/>
      <c r="C82" s="448"/>
      <c r="D82" s="177"/>
      <c r="E82" s="1300" t="s">
        <v>90</v>
      </c>
      <c r="F82" s="1300"/>
      <c r="G82" s="1301"/>
      <c r="H82" s="178">
        <f>H81</f>
        <v>4990.99</v>
      </c>
      <c r="I82" s="179"/>
      <c r="J82" s="180"/>
      <c r="K82" s="180"/>
      <c r="L82" s="180"/>
      <c r="M82" s="181"/>
    </row>
    <row r="83" spans="1:13" ht="13.5" thickBot="1" x14ac:dyDescent="0.3">
      <c r="A83" s="86"/>
      <c r="B83" s="1341"/>
      <c r="C83" s="1290" t="s">
        <v>136</v>
      </c>
      <c r="D83" s="1290"/>
      <c r="E83" s="1290"/>
      <c r="F83" s="1290"/>
      <c r="G83" s="1291"/>
      <c r="H83" s="182">
        <f t="shared" ref="H83" si="0">H82</f>
        <v>4990.99</v>
      </c>
      <c r="I83" s="183"/>
      <c r="J83" s="184"/>
      <c r="K83" s="184"/>
      <c r="L83" s="184"/>
      <c r="M83" s="185"/>
    </row>
    <row r="84" spans="1:13" ht="13.5" thickBot="1" x14ac:dyDescent="0.3">
      <c r="A84" s="79"/>
      <c r="B84" s="1328" t="s">
        <v>18</v>
      </c>
      <c r="C84" s="1328"/>
      <c r="D84" s="1328"/>
      <c r="E84" s="1328"/>
      <c r="F84" s="1328"/>
      <c r="G84" s="1329"/>
      <c r="H84" s="1329"/>
      <c r="I84" s="1329"/>
      <c r="J84" s="1329"/>
      <c r="K84" s="1329"/>
      <c r="L84" s="1328"/>
      <c r="M84" s="1328"/>
    </row>
    <row r="85" spans="1:13" ht="12.75" customHeight="1" thickBot="1" x14ac:dyDescent="0.3">
      <c r="A85" s="79"/>
      <c r="B85" s="1330"/>
      <c r="C85" s="833" t="s">
        <v>322</v>
      </c>
      <c r="D85" s="1331" t="s">
        <v>323</v>
      </c>
      <c r="E85" s="1332"/>
      <c r="F85" s="1332"/>
      <c r="G85" s="1332"/>
      <c r="H85" s="1332"/>
      <c r="I85" s="1332"/>
      <c r="J85" s="1332"/>
      <c r="K85" s="1332"/>
      <c r="L85" s="1332"/>
      <c r="M85" s="1333"/>
    </row>
    <row r="86" spans="1:13" ht="13.5" thickBot="1" x14ac:dyDescent="0.3">
      <c r="A86" s="79"/>
      <c r="B86" s="1330"/>
      <c r="C86" s="1334"/>
      <c r="D86" s="1318" t="s">
        <v>75</v>
      </c>
      <c r="E86" s="1338" t="s">
        <v>76</v>
      </c>
      <c r="F86" s="1338"/>
      <c r="G86" s="1338"/>
      <c r="H86" s="1338"/>
      <c r="I86" s="1338"/>
      <c r="J86" s="1338"/>
      <c r="K86" s="1338"/>
      <c r="L86" s="1338"/>
      <c r="M86" s="1339"/>
    </row>
    <row r="87" spans="1:13" ht="12.75" customHeight="1" thickBot="1" x14ac:dyDescent="0.3">
      <c r="A87" s="79"/>
      <c r="B87" s="1330"/>
      <c r="C87" s="1334"/>
      <c r="D87" s="1318"/>
      <c r="E87" s="1384" t="s">
        <v>324</v>
      </c>
      <c r="F87" s="1387" t="s">
        <v>325</v>
      </c>
      <c r="G87" s="1373" t="s">
        <v>23</v>
      </c>
      <c r="H87" s="1376">
        <v>0</v>
      </c>
      <c r="I87" s="1395" t="s">
        <v>326</v>
      </c>
      <c r="J87" s="1397">
        <v>1</v>
      </c>
      <c r="K87" s="1390" t="s">
        <v>80</v>
      </c>
      <c r="L87" s="1390" t="s">
        <v>327</v>
      </c>
      <c r="M87" s="1379" t="s">
        <v>1466</v>
      </c>
    </row>
    <row r="88" spans="1:13" ht="13.5" thickBot="1" x14ac:dyDescent="0.3">
      <c r="A88" s="79"/>
      <c r="B88" s="1330"/>
      <c r="C88" s="1334"/>
      <c r="D88" s="1318"/>
      <c r="E88" s="1385"/>
      <c r="F88" s="1388"/>
      <c r="G88" s="1374"/>
      <c r="H88" s="1377"/>
      <c r="I88" s="1396"/>
      <c r="J88" s="1303"/>
      <c r="K88" s="1391"/>
      <c r="L88" s="1391"/>
      <c r="M88" s="1380"/>
    </row>
    <row r="89" spans="1:13" ht="30" customHeight="1" thickBot="1" x14ac:dyDescent="0.3">
      <c r="A89" s="79"/>
      <c r="B89" s="1330"/>
      <c r="C89" s="1334"/>
      <c r="D89" s="1318"/>
      <c r="E89" s="1385"/>
      <c r="F89" s="1388"/>
      <c r="G89" s="1374"/>
      <c r="H89" s="1377"/>
      <c r="I89" s="385" t="s">
        <v>1460</v>
      </c>
      <c r="J89" s="735">
        <v>1</v>
      </c>
      <c r="K89" s="1391"/>
      <c r="L89" s="1391"/>
      <c r="M89" s="1380"/>
    </row>
    <row r="90" spans="1:13" ht="42.6" customHeight="1" thickBot="1" x14ac:dyDescent="0.3">
      <c r="A90" s="79"/>
      <c r="B90" s="1330"/>
      <c r="C90" s="1334"/>
      <c r="D90" s="1318"/>
      <c r="E90" s="1386"/>
      <c r="F90" s="1389"/>
      <c r="G90" s="1375"/>
      <c r="H90" s="1378"/>
      <c r="I90" s="30" t="s">
        <v>328</v>
      </c>
      <c r="J90" s="732">
        <v>6</v>
      </c>
      <c r="K90" s="1392"/>
      <c r="L90" s="1392"/>
      <c r="M90" s="1381"/>
    </row>
    <row r="91" spans="1:13" ht="13.5" thickBot="1" x14ac:dyDescent="0.3">
      <c r="A91" s="79"/>
      <c r="B91" s="1330"/>
      <c r="C91" s="1334"/>
      <c r="D91" s="1318"/>
      <c r="E91" s="1393" t="s">
        <v>74</v>
      </c>
      <c r="F91" s="1393"/>
      <c r="G91" s="1394"/>
      <c r="H91" s="832">
        <f>SUM(H87:H90)</f>
        <v>0</v>
      </c>
      <c r="I91" s="1319"/>
      <c r="J91" s="1320"/>
      <c r="K91" s="1320"/>
      <c r="L91" s="1320"/>
      <c r="M91" s="1321"/>
    </row>
    <row r="92" spans="1:13" ht="13.5" thickBot="1" x14ac:dyDescent="0.3">
      <c r="A92" s="79"/>
      <c r="B92" s="1330"/>
      <c r="C92" s="1335"/>
      <c r="D92" s="1369" t="s">
        <v>90</v>
      </c>
      <c r="E92" s="1369"/>
      <c r="F92" s="1369"/>
      <c r="G92" s="1370"/>
      <c r="H92" s="540">
        <f t="shared" ref="H92:H93" si="1">H91</f>
        <v>0</v>
      </c>
      <c r="I92" s="1371"/>
      <c r="J92" s="1371"/>
      <c r="K92" s="1371"/>
      <c r="L92" s="1371"/>
      <c r="M92" s="1372"/>
    </row>
    <row r="93" spans="1:13" ht="13.5" thickBot="1" x14ac:dyDescent="0.3">
      <c r="A93" s="79"/>
      <c r="B93" s="1330"/>
      <c r="C93" s="1367" t="s">
        <v>329</v>
      </c>
      <c r="D93" s="1367"/>
      <c r="E93" s="1367"/>
      <c r="F93" s="1367"/>
      <c r="G93" s="1368"/>
      <c r="H93" s="369">
        <f t="shared" si="1"/>
        <v>0</v>
      </c>
      <c r="I93" s="1382"/>
      <c r="J93" s="1382"/>
      <c r="K93" s="1382"/>
      <c r="L93" s="1382"/>
      <c r="M93" s="1383"/>
    </row>
    <row r="94" spans="1:13" ht="13.5" thickBot="1" x14ac:dyDescent="0.3">
      <c r="A94" s="89"/>
      <c r="B94" s="186"/>
      <c r="C94" s="1336" t="s">
        <v>137</v>
      </c>
      <c r="D94" s="1336"/>
      <c r="E94" s="1336"/>
      <c r="F94" s="1336"/>
      <c r="G94" s="1337"/>
      <c r="H94" s="187">
        <f>H83</f>
        <v>4990.99</v>
      </c>
      <c r="I94" s="157"/>
      <c r="J94" s="158"/>
      <c r="K94" s="158"/>
      <c r="L94" s="158"/>
      <c r="M94" s="188"/>
    </row>
    <row r="95" spans="1:13" ht="13.5" thickBot="1" x14ac:dyDescent="0.3">
      <c r="B95" s="1360"/>
      <c r="C95" s="1360"/>
      <c r="D95" s="1360"/>
      <c r="E95" s="1360"/>
      <c r="F95" s="1360"/>
      <c r="G95" s="1360"/>
      <c r="H95" s="1360"/>
      <c r="I95" s="1360"/>
      <c r="J95" s="84"/>
      <c r="K95" s="84"/>
      <c r="L95" s="84"/>
    </row>
    <row r="96" spans="1:13" ht="51.75" customHeight="1" thickBot="1" x14ac:dyDescent="0.3">
      <c r="B96" s="84"/>
      <c r="C96" s="1193" t="s">
        <v>138</v>
      </c>
      <c r="D96" s="1194"/>
      <c r="E96" s="1194"/>
      <c r="F96" s="1194"/>
      <c r="G96" s="1195"/>
      <c r="H96" s="17" t="s">
        <v>139</v>
      </c>
      <c r="I96" s="193"/>
      <c r="J96" s="189"/>
      <c r="K96" s="189"/>
      <c r="L96" s="189"/>
    </row>
    <row r="97" spans="2:12" ht="12.75" customHeight="1" x14ac:dyDescent="0.25">
      <c r="B97" s="84"/>
      <c r="C97" s="1214" t="s">
        <v>140</v>
      </c>
      <c r="D97" s="1215"/>
      <c r="E97" s="1215"/>
      <c r="F97" s="1215"/>
      <c r="G97" s="1216"/>
      <c r="H97" s="715">
        <f>SUMIF($G$5:$G$90,"SB",$H$5:$H$90)</f>
        <v>4176.6000000000004</v>
      </c>
      <c r="I97" s="84"/>
      <c r="J97" s="189"/>
      <c r="K97" s="189"/>
      <c r="L97" s="189"/>
    </row>
    <row r="98" spans="2:12" ht="12.75" customHeight="1" x14ac:dyDescent="0.25">
      <c r="C98" s="1080" t="s">
        <v>141</v>
      </c>
      <c r="D98" s="1081"/>
      <c r="E98" s="1081"/>
      <c r="F98" s="1081"/>
      <c r="G98" s="1082"/>
      <c r="H98" s="715">
        <f>H99+H100+H101+H102+H103+H104</f>
        <v>814.39</v>
      </c>
    </row>
    <row r="99" spans="2:12" ht="12.75" customHeight="1" x14ac:dyDescent="0.25">
      <c r="C99" s="1068" t="s">
        <v>142</v>
      </c>
      <c r="D99" s="1069"/>
      <c r="E99" s="1069"/>
      <c r="F99" s="1069"/>
      <c r="G99" s="1070"/>
      <c r="H99" s="719">
        <f>SUMIF($G$5:$G$81,"VB",H$5:H$81)</f>
        <v>156</v>
      </c>
    </row>
    <row r="100" spans="2:12" ht="12.75" customHeight="1" x14ac:dyDescent="0.25">
      <c r="C100" s="1065" t="s">
        <v>143</v>
      </c>
      <c r="D100" s="1066"/>
      <c r="E100" s="1066"/>
      <c r="F100" s="1066"/>
      <c r="G100" s="1067"/>
      <c r="H100" s="719">
        <f>SUMIF($G$5:$G$81,"ES",H$5:H$81)</f>
        <v>12.39</v>
      </c>
    </row>
    <row r="101" spans="2:12" ht="12.75" customHeight="1" x14ac:dyDescent="0.25">
      <c r="C101" s="1065" t="s">
        <v>144</v>
      </c>
      <c r="D101" s="1066"/>
      <c r="E101" s="1066"/>
      <c r="F101" s="1066"/>
      <c r="G101" s="1067"/>
      <c r="H101" s="719">
        <f>SUMIF($G$5:$G$81,"SL",H$5:H$81)</f>
        <v>600</v>
      </c>
    </row>
    <row r="102" spans="2:12" ht="12.75" customHeight="1" x14ac:dyDescent="0.25">
      <c r="C102" s="1065" t="s">
        <v>145</v>
      </c>
      <c r="D102" s="1066"/>
      <c r="E102" s="1066"/>
      <c r="F102" s="1066"/>
      <c r="G102" s="1067"/>
      <c r="H102" s="719">
        <f>SUMIF($G$5:$G$81,"Kt",H$5:H$81)</f>
        <v>46</v>
      </c>
    </row>
    <row r="103" spans="2:12" ht="12.75" customHeight="1" x14ac:dyDescent="0.2">
      <c r="C103" s="1062" t="s">
        <v>146</v>
      </c>
      <c r="D103" s="1063"/>
      <c r="E103" s="1063"/>
      <c r="F103" s="1063"/>
      <c r="G103" s="1064"/>
      <c r="H103" s="719">
        <f>SUMIF($G$5:$G$81,"SAARP",H$5:H$81)</f>
        <v>0</v>
      </c>
    </row>
    <row r="104" spans="2:12" ht="13.5" customHeight="1" thickBot="1" x14ac:dyDescent="0.25">
      <c r="C104" s="1196" t="s">
        <v>147</v>
      </c>
      <c r="D104" s="1197"/>
      <c r="E104" s="1197"/>
      <c r="F104" s="1197"/>
      <c r="G104" s="1198"/>
      <c r="H104" s="719">
        <f>SUMIF($G$5:$G$81,"KPP",H$5:H$81)</f>
        <v>0</v>
      </c>
      <c r="I104" s="673">
        <f>H94-H105</f>
        <v>0</v>
      </c>
    </row>
    <row r="105" spans="2:12" ht="13.5" customHeight="1" thickBot="1" x14ac:dyDescent="0.3">
      <c r="C105" s="1187" t="s">
        <v>148</v>
      </c>
      <c r="D105" s="1188"/>
      <c r="E105" s="1188"/>
      <c r="F105" s="1188"/>
      <c r="G105" s="1189"/>
      <c r="H105" s="18">
        <f>SUM(H97,H98)</f>
        <v>4990.9900000000007</v>
      </c>
      <c r="I105" s="674" t="e">
        <f>#REF!-#REF!</f>
        <v>#REF!</v>
      </c>
    </row>
    <row r="106" spans="2:12" x14ac:dyDescent="0.25">
      <c r="I106" s="674" t="e">
        <f>#REF!-#REF!</f>
        <v>#REF!</v>
      </c>
    </row>
  </sheetData>
  <customSheetViews>
    <customSheetView guid="{C3677654-BFE4-4497-8838-628012D82F7B}" scale="110" showPageBreaks="1" fitToPage="1" printArea="1" topLeftCell="B1">
      <selection activeCell="I58" sqref="I58"/>
      <pageMargins left="0" right="0" top="0" bottom="0" header="0" footer="0"/>
      <pageSetup paperSize="9" scale="71" fitToHeight="0" orientation="landscape" r:id="rId1"/>
    </customSheetView>
    <customSheetView guid="{3605BC3D-DA08-4E24-988A-34DA5774E919}" scale="110" showPageBreaks="1" fitToPage="1" printArea="1" topLeftCell="B1">
      <selection activeCell="I58" sqref="I58"/>
      <pageMargins left="0" right="0" top="0" bottom="0" header="0" footer="0"/>
      <pageSetup paperSize="9" scale="71" fitToHeight="0" orientation="landscape" r:id="rId2"/>
    </customSheetView>
    <customSheetView guid="{E508033F-5A56-48C8-899A-7EFE9AA4EC4F}" scale="110" showPageBreaks="1" fitToPage="1" printArea="1" topLeftCell="B1">
      <selection activeCell="I58" sqref="I58"/>
      <pageMargins left="0" right="0" top="0" bottom="0" header="0" footer="0"/>
      <pageSetup paperSize="9" scale="71" fitToHeight="0" orientation="landscape" r:id="rId3"/>
    </customSheetView>
    <customSheetView guid="{4E9D4243-8691-4877-A6A6-DC88F9AD25FC}" scale="110" fitToPage="1" topLeftCell="B52">
      <selection activeCell="R58" sqref="R58"/>
      <pageMargins left="0" right="0" top="0" bottom="0" header="0" footer="0"/>
      <pageSetup paperSize="9" scale="71" fitToHeight="0" orientation="landscape" r:id="rId4"/>
    </customSheetView>
    <customSheetView guid="{39D908BC-033E-4CDB-87CE-9CC789F7C428}" scale="110" fitToPage="1" topLeftCell="B1">
      <selection activeCell="I58" sqref="I58"/>
      <pageMargins left="0" right="0" top="0" bottom="0" header="0" footer="0"/>
      <pageSetup paperSize="9" scale="71" fitToHeight="0" orientation="landscape" r:id="rId5"/>
    </customSheetView>
    <customSheetView guid="{65A9E82B-017A-4D77-911A-794254B7A6DC}" scale="110" fitToPage="1" topLeftCell="B1">
      <selection activeCell="I58" sqref="I58"/>
      <pageMargins left="0" right="0" top="0" bottom="0" header="0" footer="0"/>
      <pageSetup paperSize="9" scale="71" fitToHeight="0" orientation="landscape" r:id="rId6"/>
    </customSheetView>
    <customSheetView guid="{524848B6-13AA-426C-937E-E4D0F9D963E1}" scale="110" showPageBreaks="1" fitToPage="1" printArea="1" topLeftCell="B1">
      <selection activeCell="I58" sqref="I58"/>
      <pageMargins left="0" right="0" top="0" bottom="0" header="0" footer="0"/>
      <pageSetup paperSize="9" scale="71" fitToHeight="0" orientation="landscape" r:id="rId7"/>
    </customSheetView>
    <customSheetView guid="{511C5918-FA8C-42C0-9248-A0F117BEEAC2}" scale="110" showPageBreaks="1" fitToPage="1" printArea="1" topLeftCell="B43">
      <selection activeCell="I58" sqref="I58"/>
      <pageMargins left="0" right="0" top="0" bottom="0" header="0" footer="0"/>
      <pageSetup paperSize="9" scale="71" fitToHeight="0" orientation="landscape" r:id="rId8"/>
    </customSheetView>
    <customSheetView guid="{7D2C5E84-2A5D-4DFF-AC94-AAA5DAF293E0}" scale="110" showPageBreaks="1" fitToPage="1" printArea="1" topLeftCell="B26">
      <selection activeCell="I58" sqref="I58"/>
      <pageMargins left="0" right="0" top="0" bottom="0" header="0" footer="0"/>
      <pageSetup paperSize="9" scale="71" fitToHeight="0" orientation="landscape" r:id="rId9"/>
    </customSheetView>
  </customSheetViews>
  <mergeCells count="108">
    <mergeCell ref="B95:I95"/>
    <mergeCell ref="M65:M67"/>
    <mergeCell ref="L49:L51"/>
    <mergeCell ref="M33:M34"/>
    <mergeCell ref="M35:M46"/>
    <mergeCell ref="M53:M54"/>
    <mergeCell ref="M47:M48"/>
    <mergeCell ref="M49:M51"/>
    <mergeCell ref="C93:G93"/>
    <mergeCell ref="I91:M91"/>
    <mergeCell ref="D92:G92"/>
    <mergeCell ref="I92:M92"/>
    <mergeCell ref="G87:G90"/>
    <mergeCell ref="H87:H90"/>
    <mergeCell ref="M87:M90"/>
    <mergeCell ref="I93:M93"/>
    <mergeCell ref="E87:E90"/>
    <mergeCell ref="F87:F90"/>
    <mergeCell ref="K87:K90"/>
    <mergeCell ref="L87:L90"/>
    <mergeCell ref="E91:G91"/>
    <mergeCell ref="I87:I88"/>
    <mergeCell ref="J87:J88"/>
    <mergeCell ref="L60:L63"/>
    <mergeCell ref="C96:G96"/>
    <mergeCell ref="C97:G97"/>
    <mergeCell ref="L57:L58"/>
    <mergeCell ref="M57:M58"/>
    <mergeCell ref="M70:M80"/>
    <mergeCell ref="B14:B83"/>
    <mergeCell ref="E61:E63"/>
    <mergeCell ref="F61:F63"/>
    <mergeCell ref="G62:G63"/>
    <mergeCell ref="E16:E18"/>
    <mergeCell ref="I16:I17"/>
    <mergeCell ref="J16:J17"/>
    <mergeCell ref="L70:L80"/>
    <mergeCell ref="L30:L31"/>
    <mergeCell ref="J33:J34"/>
    <mergeCell ref="F65:F69"/>
    <mergeCell ref="L35:L46"/>
    <mergeCell ref="L53:L54"/>
    <mergeCell ref="L47:L48"/>
    <mergeCell ref="I79:I80"/>
    <mergeCell ref="F70:H70"/>
    <mergeCell ref="E79:E80"/>
    <mergeCell ref="G65:G69"/>
    <mergeCell ref="L65:L67"/>
    <mergeCell ref="C105:G105"/>
    <mergeCell ref="C98:G98"/>
    <mergeCell ref="C99:G99"/>
    <mergeCell ref="C100:G100"/>
    <mergeCell ref="C101:G101"/>
    <mergeCell ref="C104:G104"/>
    <mergeCell ref="C102:G102"/>
    <mergeCell ref="C103:G103"/>
    <mergeCell ref="F81:G81"/>
    <mergeCell ref="C15:C81"/>
    <mergeCell ref="D15:M15"/>
    <mergeCell ref="I81:M81"/>
    <mergeCell ref="K16:K80"/>
    <mergeCell ref="E33:E34"/>
    <mergeCell ref="F33:F34"/>
    <mergeCell ref="M16:M25"/>
    <mergeCell ref="B84:M84"/>
    <mergeCell ref="B85:B93"/>
    <mergeCell ref="D85:M85"/>
    <mergeCell ref="C86:C92"/>
    <mergeCell ref="D86:D91"/>
    <mergeCell ref="L33:L34"/>
    <mergeCell ref="C94:G94"/>
    <mergeCell ref="E86:M86"/>
    <mergeCell ref="A9:A11"/>
    <mergeCell ref="B9:B11"/>
    <mergeCell ref="C9:C11"/>
    <mergeCell ref="D9:D11"/>
    <mergeCell ref="E9:E11"/>
    <mergeCell ref="I62:I63"/>
    <mergeCell ref="J62:J63"/>
    <mergeCell ref="C83:G83"/>
    <mergeCell ref="H62:H63"/>
    <mergeCell ref="H65:H69"/>
    <mergeCell ref="E35:E46"/>
    <mergeCell ref="F35:F46"/>
    <mergeCell ref="J41:J42"/>
    <mergeCell ref="E82:G82"/>
    <mergeCell ref="J79:J80"/>
    <mergeCell ref="H41:H42"/>
    <mergeCell ref="F79:F80"/>
    <mergeCell ref="E65:E69"/>
    <mergeCell ref="F53:H53"/>
    <mergeCell ref="I41:I42"/>
    <mergeCell ref="F16:H18"/>
    <mergeCell ref="G41:G42"/>
    <mergeCell ref="M60:M63"/>
    <mergeCell ref="L16:L26"/>
    <mergeCell ref="M30:M31"/>
    <mergeCell ref="B5:M5"/>
    <mergeCell ref="B6:M6"/>
    <mergeCell ref="B7:M7"/>
    <mergeCell ref="F9:F11"/>
    <mergeCell ref="G9:G11"/>
    <mergeCell ref="L9:M10"/>
    <mergeCell ref="I10:I11"/>
    <mergeCell ref="J10:J11"/>
    <mergeCell ref="H9:H11"/>
    <mergeCell ref="K9:K11"/>
    <mergeCell ref="I9:J9"/>
  </mergeCells>
  <phoneticPr fontId="27" type="noConversion"/>
  <pageMargins left="0.25" right="0.25" top="0.75" bottom="0.75" header="0.3" footer="0.3"/>
  <pageSetup paperSize="9" scale="70" fitToHeight="0" orientation="landscape"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28A35-93AD-411F-B93B-6A593FDD49D3}">
  <sheetPr>
    <tabColor theme="9"/>
    <pageSetUpPr fitToPage="1"/>
  </sheetPr>
  <dimension ref="A1:S5765"/>
  <sheetViews>
    <sheetView zoomScaleNormal="100" zoomScaleSheetLayoutView="85" workbookViewId="0">
      <selection activeCell="I8" sqref="I8"/>
    </sheetView>
  </sheetViews>
  <sheetFormatPr defaultColWidth="9.140625" defaultRowHeight="12.75" x14ac:dyDescent="0.25"/>
  <cols>
    <col min="1" max="1" width="3.28515625" style="94" customWidth="1"/>
    <col min="2" max="2" width="3.140625" style="94" customWidth="1"/>
    <col min="3" max="3" width="3.28515625" style="94" customWidth="1"/>
    <col min="4" max="4" width="3" style="94" customWidth="1"/>
    <col min="5" max="5" width="12.28515625" style="94" customWidth="1"/>
    <col min="6" max="6" width="37.5703125" style="94" customWidth="1"/>
    <col min="7" max="7" width="7.42578125" style="95" customWidth="1"/>
    <col min="8" max="8" width="9.85546875" style="246" customWidth="1"/>
    <col min="9" max="9" width="26.85546875" style="94" customWidth="1"/>
    <col min="10" max="10" width="7.42578125" style="249" customWidth="1"/>
    <col min="11" max="11" width="9" style="96" customWidth="1"/>
    <col min="12" max="12" width="14" style="96" customWidth="1"/>
    <col min="13" max="13" width="17.42578125" style="94" customWidth="1"/>
    <col min="14" max="16384" width="9.140625" style="94"/>
  </cols>
  <sheetData>
    <row r="1" spans="1:13" ht="15.75" x14ac:dyDescent="0.25">
      <c r="H1" s="247"/>
      <c r="J1" s="38"/>
    </row>
    <row r="2" spans="1:13" ht="15.75" x14ac:dyDescent="0.25">
      <c r="H2" s="247"/>
      <c r="J2" s="39"/>
    </row>
    <row r="3" spans="1:13" ht="15.75" x14ac:dyDescent="0.25">
      <c r="H3" s="247"/>
      <c r="J3" s="39"/>
    </row>
    <row r="4" spans="1:13" ht="13.5" thickBot="1" x14ac:dyDescent="0.3">
      <c r="H4" s="247"/>
      <c r="J4" s="96"/>
    </row>
    <row r="5" spans="1:13" x14ac:dyDescent="0.25">
      <c r="A5" s="97"/>
      <c r="B5" s="98"/>
      <c r="C5" s="1415" t="s">
        <v>1485</v>
      </c>
      <c r="D5" s="1415"/>
      <c r="E5" s="1415"/>
      <c r="F5" s="1415"/>
      <c r="G5" s="1415"/>
      <c r="H5" s="1415"/>
      <c r="I5" s="1415"/>
      <c r="J5" s="1415"/>
      <c r="K5" s="1415"/>
      <c r="L5" s="1415"/>
      <c r="M5" s="1416"/>
    </row>
    <row r="6" spans="1:13" x14ac:dyDescent="0.25">
      <c r="A6" s="99"/>
      <c r="C6" s="1417" t="s">
        <v>1483</v>
      </c>
      <c r="D6" s="1417"/>
      <c r="E6" s="1417"/>
      <c r="F6" s="1417"/>
      <c r="G6" s="1417"/>
      <c r="H6" s="1417"/>
      <c r="I6" s="1417"/>
      <c r="J6" s="1417"/>
      <c r="K6" s="1417"/>
      <c r="L6" s="1417"/>
      <c r="M6" s="1418"/>
    </row>
    <row r="7" spans="1:13" x14ac:dyDescent="0.25">
      <c r="A7" s="99"/>
      <c r="C7" s="1419"/>
      <c r="D7" s="1419"/>
      <c r="E7" s="1419"/>
      <c r="F7" s="1419"/>
      <c r="G7" s="1419"/>
      <c r="H7" s="1419"/>
      <c r="I7" s="1419"/>
      <c r="J7" s="1419"/>
      <c r="K7" s="1419"/>
      <c r="L7" s="1419"/>
      <c r="M7" s="1420"/>
    </row>
    <row r="8" spans="1:13" ht="13.5" thickBot="1" x14ac:dyDescent="0.3">
      <c r="A8" s="100"/>
      <c r="B8" s="101"/>
      <c r="C8" s="102"/>
      <c r="D8" s="102"/>
      <c r="E8" s="102"/>
      <c r="F8" s="102"/>
      <c r="G8" s="103"/>
      <c r="H8" s="248"/>
      <c r="I8" s="102"/>
      <c r="J8" s="103"/>
      <c r="K8" s="103"/>
      <c r="L8" s="103"/>
      <c r="M8" s="104"/>
    </row>
    <row r="9" spans="1:13" ht="15" customHeight="1" x14ac:dyDescent="0.25">
      <c r="A9" s="1467" t="s">
        <v>2</v>
      </c>
      <c r="B9" s="1470" t="s">
        <v>3</v>
      </c>
      <c r="C9" s="1473" t="s">
        <v>4</v>
      </c>
      <c r="D9" s="1473" t="s">
        <v>5</v>
      </c>
      <c r="E9" s="1476" t="s">
        <v>6</v>
      </c>
      <c r="F9" s="1479" t="s">
        <v>7</v>
      </c>
      <c r="G9" s="1482" t="s">
        <v>8</v>
      </c>
      <c r="H9" s="1494" t="s">
        <v>9</v>
      </c>
      <c r="I9" s="1492" t="s">
        <v>10</v>
      </c>
      <c r="J9" s="1493"/>
      <c r="K9" s="1485" t="s">
        <v>11</v>
      </c>
      <c r="L9" s="1459" t="s">
        <v>12</v>
      </c>
      <c r="M9" s="1460"/>
    </row>
    <row r="10" spans="1:13" ht="15" customHeight="1" x14ac:dyDescent="0.25">
      <c r="A10" s="1468"/>
      <c r="B10" s="1471"/>
      <c r="C10" s="1474"/>
      <c r="D10" s="1474"/>
      <c r="E10" s="1477"/>
      <c r="F10" s="1480"/>
      <c r="G10" s="1483"/>
      <c r="H10" s="1495"/>
      <c r="I10" s="1488" t="s">
        <v>13</v>
      </c>
      <c r="J10" s="1490" t="s">
        <v>14</v>
      </c>
      <c r="K10" s="1486"/>
      <c r="L10" s="1461"/>
      <c r="M10" s="1462"/>
    </row>
    <row r="11" spans="1:13" ht="75.75" customHeight="1" thickBot="1" x14ac:dyDescent="0.3">
      <c r="A11" s="1469"/>
      <c r="B11" s="1472"/>
      <c r="C11" s="1475"/>
      <c r="D11" s="1475"/>
      <c r="E11" s="1478"/>
      <c r="F11" s="1481"/>
      <c r="G11" s="1484"/>
      <c r="H11" s="1496"/>
      <c r="I11" s="1489"/>
      <c r="J11" s="1491"/>
      <c r="K11" s="1487"/>
      <c r="L11" s="105" t="s">
        <v>15</v>
      </c>
      <c r="M11" s="106" t="s">
        <v>16</v>
      </c>
    </row>
    <row r="12" spans="1:13" ht="14.25" customHeight="1" thickBot="1" x14ac:dyDescent="0.3">
      <c r="A12" s="107" t="s">
        <v>330</v>
      </c>
      <c r="B12" s="108"/>
      <c r="C12" s="108"/>
      <c r="D12" s="109"/>
      <c r="E12" s="109"/>
      <c r="F12" s="109"/>
      <c r="G12" s="109"/>
      <c r="H12" s="283"/>
      <c r="I12" s="109"/>
      <c r="J12" s="109"/>
      <c r="K12" s="109"/>
      <c r="L12" s="109"/>
      <c r="M12" s="110"/>
    </row>
    <row r="13" spans="1:13" ht="14.25" customHeight="1" thickBot="1" x14ac:dyDescent="0.3">
      <c r="A13" s="114"/>
      <c r="B13" s="111" t="s">
        <v>331</v>
      </c>
      <c r="C13" s="115"/>
      <c r="D13" s="112"/>
      <c r="E13" s="112"/>
      <c r="F13" s="112"/>
      <c r="G13" s="112"/>
      <c r="H13" s="282"/>
      <c r="I13" s="112"/>
      <c r="J13" s="112"/>
      <c r="K13" s="112"/>
      <c r="L13" s="112"/>
      <c r="M13" s="113"/>
    </row>
    <row r="14" spans="1:13" ht="15" customHeight="1" thickBot="1" x14ac:dyDescent="0.3">
      <c r="A14" s="114"/>
      <c r="B14" s="115"/>
      <c r="C14" s="281" t="s">
        <v>332</v>
      </c>
      <c r="D14" s="1421" t="s">
        <v>333</v>
      </c>
      <c r="E14" s="1422"/>
      <c r="F14" s="1422"/>
      <c r="G14" s="1422"/>
      <c r="H14" s="1422"/>
      <c r="I14" s="1422"/>
      <c r="J14" s="1422"/>
      <c r="K14" s="1422"/>
      <c r="L14" s="1422"/>
      <c r="M14" s="1423"/>
    </row>
    <row r="15" spans="1:13" x14ac:dyDescent="0.25">
      <c r="A15" s="114"/>
      <c r="B15" s="115"/>
      <c r="C15" s="280"/>
      <c r="D15" s="1424" t="s">
        <v>334</v>
      </c>
      <c r="E15" s="1425"/>
      <c r="F15" s="1425"/>
      <c r="G15" s="1425"/>
      <c r="H15" s="1425"/>
      <c r="I15" s="1425"/>
      <c r="J15" s="1425"/>
      <c r="K15" s="1425"/>
      <c r="L15" s="1425"/>
      <c r="M15" s="1426"/>
    </row>
    <row r="16" spans="1:13" ht="37.5" customHeight="1" x14ac:dyDescent="0.25">
      <c r="A16" s="114"/>
      <c r="B16" s="115"/>
      <c r="C16" s="413"/>
      <c r="D16" s="116"/>
      <c r="E16" s="1433" t="s">
        <v>335</v>
      </c>
      <c r="F16" s="1463" t="s">
        <v>336</v>
      </c>
      <c r="G16" s="1464"/>
      <c r="H16" s="1464"/>
      <c r="I16" s="213" t="s">
        <v>337</v>
      </c>
      <c r="J16" s="119">
        <v>2.76</v>
      </c>
      <c r="K16" s="1427" t="s">
        <v>338</v>
      </c>
      <c r="L16" s="1427" t="s">
        <v>134</v>
      </c>
      <c r="M16" s="1428" t="s">
        <v>339</v>
      </c>
    </row>
    <row r="17" spans="1:13" ht="40.5" customHeight="1" x14ac:dyDescent="0.25">
      <c r="A17" s="114"/>
      <c r="B17" s="115"/>
      <c r="C17" s="280"/>
      <c r="D17" s="116"/>
      <c r="E17" s="1433"/>
      <c r="F17" s="1465"/>
      <c r="G17" s="1466"/>
      <c r="H17" s="1466"/>
      <c r="I17" s="213" t="s">
        <v>340</v>
      </c>
      <c r="J17" s="119">
        <v>1091</v>
      </c>
      <c r="K17" s="1427"/>
      <c r="L17" s="1427"/>
      <c r="M17" s="1428"/>
    </row>
    <row r="18" spans="1:13" ht="28.5" customHeight="1" x14ac:dyDescent="0.25">
      <c r="A18" s="114"/>
      <c r="B18" s="115"/>
      <c r="C18" s="280"/>
      <c r="D18" s="116"/>
      <c r="E18" s="259" t="s">
        <v>341</v>
      </c>
      <c r="F18" s="132" t="s">
        <v>342</v>
      </c>
      <c r="G18" s="117" t="s">
        <v>343</v>
      </c>
      <c r="H18" s="653">
        <v>60</v>
      </c>
      <c r="I18" s="117" t="s">
        <v>344</v>
      </c>
      <c r="J18" s="119">
        <v>1170</v>
      </c>
      <c r="K18" s="1427"/>
      <c r="L18" s="1427"/>
      <c r="M18" s="1428"/>
    </row>
    <row r="19" spans="1:13" ht="28.5" customHeight="1" x14ac:dyDescent="0.25">
      <c r="A19" s="114"/>
      <c r="B19" s="115"/>
      <c r="C19" s="280"/>
      <c r="D19" s="116"/>
      <c r="E19" s="259" t="s">
        <v>345</v>
      </c>
      <c r="F19" s="132" t="s">
        <v>346</v>
      </c>
      <c r="G19" s="117" t="s">
        <v>343</v>
      </c>
      <c r="H19" s="653">
        <v>70</v>
      </c>
      <c r="I19" s="117" t="s">
        <v>347</v>
      </c>
      <c r="J19" s="119">
        <v>1.8</v>
      </c>
      <c r="K19" s="1427"/>
      <c r="L19" s="1427"/>
      <c r="M19" s="1428"/>
    </row>
    <row r="20" spans="1:13" ht="16.899999999999999" customHeight="1" x14ac:dyDescent="0.25">
      <c r="A20" s="114"/>
      <c r="B20" s="115"/>
      <c r="C20" s="280"/>
      <c r="D20" s="116"/>
      <c r="E20" s="1437" t="s">
        <v>348</v>
      </c>
      <c r="F20" s="1438" t="s">
        <v>349</v>
      </c>
      <c r="G20" s="117" t="s">
        <v>343</v>
      </c>
      <c r="H20" s="653">
        <v>40</v>
      </c>
      <c r="I20" s="1354" t="s">
        <v>350</v>
      </c>
      <c r="J20" s="1405">
        <v>1000</v>
      </c>
      <c r="K20" s="1427"/>
      <c r="L20" s="1427"/>
      <c r="M20" s="1428"/>
    </row>
    <row r="21" spans="1:13" ht="13.15" customHeight="1" x14ac:dyDescent="0.25">
      <c r="A21" s="114"/>
      <c r="B21" s="115"/>
      <c r="C21" s="280"/>
      <c r="D21" s="116"/>
      <c r="E21" s="1434"/>
      <c r="F21" s="1439"/>
      <c r="G21" s="117" t="s">
        <v>23</v>
      </c>
      <c r="H21" s="653">
        <v>50</v>
      </c>
      <c r="I21" s="1355"/>
      <c r="J21" s="1406"/>
      <c r="K21" s="1427"/>
      <c r="L21" s="1427"/>
      <c r="M21" s="1428"/>
    </row>
    <row r="22" spans="1:13" ht="28.5" customHeight="1" x14ac:dyDescent="0.25">
      <c r="A22" s="114"/>
      <c r="B22" s="115"/>
      <c r="C22" s="280"/>
      <c r="D22" s="116"/>
      <c r="E22" s="259" t="s">
        <v>351</v>
      </c>
      <c r="F22" s="132" t="s">
        <v>352</v>
      </c>
      <c r="G22" s="117" t="s">
        <v>343</v>
      </c>
      <c r="H22" s="653">
        <v>160</v>
      </c>
      <c r="I22" s="117" t="s">
        <v>353</v>
      </c>
      <c r="J22" s="119">
        <v>22</v>
      </c>
      <c r="K22" s="1427"/>
      <c r="L22" s="1427"/>
      <c r="M22" s="1428"/>
    </row>
    <row r="23" spans="1:13" ht="28.5" customHeight="1" x14ac:dyDescent="0.25">
      <c r="A23" s="114"/>
      <c r="B23" s="115"/>
      <c r="C23" s="280"/>
      <c r="D23" s="116"/>
      <c r="E23" s="259" t="s">
        <v>354</v>
      </c>
      <c r="F23" s="132" t="s">
        <v>355</v>
      </c>
      <c r="G23" s="117" t="s">
        <v>343</v>
      </c>
      <c r="H23" s="653">
        <v>30</v>
      </c>
      <c r="I23" s="117" t="s">
        <v>356</v>
      </c>
      <c r="J23" s="119">
        <v>16</v>
      </c>
      <c r="K23" s="1427"/>
      <c r="L23" s="1427"/>
      <c r="M23" s="1428"/>
    </row>
    <row r="24" spans="1:13" ht="28.5" customHeight="1" x14ac:dyDescent="0.25">
      <c r="A24" s="114"/>
      <c r="B24" s="115"/>
      <c r="C24" s="280"/>
      <c r="D24" s="116"/>
      <c r="E24" s="259" t="s">
        <v>357</v>
      </c>
      <c r="F24" s="124" t="s">
        <v>358</v>
      </c>
      <c r="G24" s="124" t="s">
        <v>343</v>
      </c>
      <c r="H24" s="653">
        <v>370</v>
      </c>
      <c r="I24" s="117" t="s">
        <v>359</v>
      </c>
      <c r="J24" s="119">
        <v>100</v>
      </c>
      <c r="K24" s="1427"/>
      <c r="L24" s="1427"/>
      <c r="M24" s="1428"/>
    </row>
    <row r="25" spans="1:13" ht="28.5" customHeight="1" x14ac:dyDescent="0.25">
      <c r="A25" s="114"/>
      <c r="B25" s="115"/>
      <c r="C25" s="280"/>
      <c r="D25" s="116"/>
      <c r="E25" s="259" t="s">
        <v>360</v>
      </c>
      <c r="F25" s="124" t="s">
        <v>361</v>
      </c>
      <c r="G25" s="117" t="s">
        <v>343</v>
      </c>
      <c r="H25" s="653">
        <v>0</v>
      </c>
      <c r="I25" s="117" t="s">
        <v>359</v>
      </c>
      <c r="J25" s="119">
        <v>0</v>
      </c>
      <c r="K25" s="1427"/>
      <c r="L25" s="1427"/>
      <c r="M25" s="1428"/>
    </row>
    <row r="26" spans="1:13" ht="19.899999999999999" customHeight="1" x14ac:dyDescent="0.25">
      <c r="A26" s="114"/>
      <c r="B26" s="115"/>
      <c r="C26" s="280"/>
      <c r="D26" s="116"/>
      <c r="E26" s="1437" t="s">
        <v>362</v>
      </c>
      <c r="F26" s="1403" t="s">
        <v>363</v>
      </c>
      <c r="G26" s="117" t="s">
        <v>343</v>
      </c>
      <c r="H26" s="119">
        <v>355.8</v>
      </c>
      <c r="I26" s="1354" t="s">
        <v>359</v>
      </c>
      <c r="J26" s="1405">
        <v>100</v>
      </c>
      <c r="K26" s="1427"/>
      <c r="L26" s="1427"/>
      <c r="M26" s="1428"/>
    </row>
    <row r="27" spans="1:13" ht="16.149999999999999" customHeight="1" x14ac:dyDescent="0.25">
      <c r="A27" s="114"/>
      <c r="B27" s="115"/>
      <c r="C27" s="280"/>
      <c r="D27" s="116"/>
      <c r="E27" s="1434"/>
      <c r="F27" s="1404"/>
      <c r="G27" s="117" t="s">
        <v>23</v>
      </c>
      <c r="H27" s="119">
        <v>25</v>
      </c>
      <c r="I27" s="1355"/>
      <c r="J27" s="1406"/>
      <c r="K27" s="1427"/>
      <c r="L27" s="1427"/>
      <c r="M27" s="1428"/>
    </row>
    <row r="28" spans="1:13" ht="28.5" customHeight="1" x14ac:dyDescent="0.25">
      <c r="A28" s="114"/>
      <c r="B28" s="115"/>
      <c r="C28" s="280"/>
      <c r="D28" s="116"/>
      <c r="E28" s="259" t="s">
        <v>364</v>
      </c>
      <c r="F28" s="124" t="s">
        <v>365</v>
      </c>
      <c r="G28" s="117" t="s">
        <v>343</v>
      </c>
      <c r="H28" s="653">
        <v>0</v>
      </c>
      <c r="I28" s="117" t="s">
        <v>359</v>
      </c>
      <c r="J28" s="119">
        <v>0</v>
      </c>
      <c r="K28" s="1427"/>
      <c r="L28" s="1427"/>
      <c r="M28" s="1428"/>
    </row>
    <row r="29" spans="1:13" ht="28.5" customHeight="1" x14ac:dyDescent="0.25">
      <c r="A29" s="114"/>
      <c r="B29" s="115"/>
      <c r="C29" s="280"/>
      <c r="D29" s="116"/>
      <c r="E29" s="805" t="s">
        <v>366</v>
      </c>
      <c r="F29" s="806" t="s">
        <v>367</v>
      </c>
      <c r="G29" s="807" t="s">
        <v>23</v>
      </c>
      <c r="H29" s="653">
        <v>0</v>
      </c>
      <c r="I29" s="117" t="s">
        <v>359</v>
      </c>
      <c r="J29" s="119">
        <v>0</v>
      </c>
      <c r="K29" s="1427"/>
      <c r="L29" s="1427"/>
      <c r="M29" s="1428"/>
    </row>
    <row r="30" spans="1:13" ht="28.5" customHeight="1" x14ac:dyDescent="0.25">
      <c r="A30" s="114"/>
      <c r="B30" s="115"/>
      <c r="C30" s="280"/>
      <c r="D30" s="116"/>
      <c r="E30" s="1434" t="s">
        <v>368</v>
      </c>
      <c r="F30" s="1404" t="s">
        <v>369</v>
      </c>
      <c r="G30" s="1355" t="s">
        <v>343</v>
      </c>
      <c r="H30" s="1431">
        <v>0</v>
      </c>
      <c r="I30" s="1429" t="s">
        <v>370</v>
      </c>
      <c r="J30" s="1432">
        <v>0</v>
      </c>
      <c r="K30" s="1427"/>
      <c r="L30" s="1427"/>
      <c r="M30" s="1428"/>
    </row>
    <row r="31" spans="1:13" ht="11.25" customHeight="1" x14ac:dyDescent="0.25">
      <c r="A31" s="114"/>
      <c r="B31" s="115"/>
      <c r="C31" s="280"/>
      <c r="D31" s="116"/>
      <c r="E31" s="1430"/>
      <c r="F31" s="1429"/>
      <c r="G31" s="1435"/>
      <c r="H31" s="1431"/>
      <c r="I31" s="1429"/>
      <c r="J31" s="1432"/>
      <c r="K31" s="1427"/>
      <c r="L31" s="1427"/>
      <c r="M31" s="1428"/>
    </row>
    <row r="32" spans="1:13" ht="14.25" customHeight="1" x14ac:dyDescent="0.25">
      <c r="A32" s="114"/>
      <c r="B32" s="115"/>
      <c r="C32" s="280"/>
      <c r="D32" s="116"/>
      <c r="E32" s="1430" t="s">
        <v>371</v>
      </c>
      <c r="F32" s="1436" t="s">
        <v>372</v>
      </c>
      <c r="G32" s="1435" t="s">
        <v>343</v>
      </c>
      <c r="H32" s="1431">
        <v>0</v>
      </c>
      <c r="I32" s="1429" t="s">
        <v>370</v>
      </c>
      <c r="J32" s="1432">
        <v>0</v>
      </c>
      <c r="K32" s="1427"/>
      <c r="L32" s="1427"/>
      <c r="M32" s="1428"/>
    </row>
    <row r="33" spans="1:14" ht="27" customHeight="1" x14ac:dyDescent="0.25">
      <c r="A33" s="114"/>
      <c r="B33" s="115"/>
      <c r="C33" s="280"/>
      <c r="D33" s="116"/>
      <c r="E33" s="1430"/>
      <c r="F33" s="1436"/>
      <c r="G33" s="1435"/>
      <c r="H33" s="1431"/>
      <c r="I33" s="1429"/>
      <c r="J33" s="1432"/>
      <c r="K33" s="1427"/>
      <c r="L33" s="1427"/>
      <c r="M33" s="1428"/>
    </row>
    <row r="34" spans="1:14" ht="16.5" customHeight="1" x14ac:dyDescent="0.25">
      <c r="A34" s="114"/>
      <c r="B34" s="115"/>
      <c r="C34" s="280"/>
      <c r="D34" s="116"/>
      <c r="E34" s="1430" t="s">
        <v>373</v>
      </c>
      <c r="F34" s="1429" t="s">
        <v>374</v>
      </c>
      <c r="G34" s="1429" t="s">
        <v>343</v>
      </c>
      <c r="H34" s="1431">
        <v>0</v>
      </c>
      <c r="I34" s="1429" t="s">
        <v>370</v>
      </c>
      <c r="J34" s="1432">
        <v>0</v>
      </c>
      <c r="K34" s="1427"/>
      <c r="L34" s="1427"/>
      <c r="M34" s="1428"/>
    </row>
    <row r="35" spans="1:14" ht="13.5" customHeight="1" x14ac:dyDescent="0.25">
      <c r="A35" s="114"/>
      <c r="B35" s="115"/>
      <c r="C35" s="280"/>
      <c r="D35" s="116"/>
      <c r="E35" s="1430"/>
      <c r="F35" s="1429"/>
      <c r="G35" s="1429"/>
      <c r="H35" s="1431"/>
      <c r="I35" s="1429"/>
      <c r="J35" s="1432"/>
      <c r="K35" s="1427"/>
      <c r="L35" s="1427"/>
      <c r="M35" s="1428"/>
    </row>
    <row r="36" spans="1:14" ht="21" customHeight="1" x14ac:dyDescent="0.25">
      <c r="A36" s="114"/>
      <c r="B36" s="115"/>
      <c r="C36" s="280"/>
      <c r="D36" s="116"/>
      <c r="E36" s="1430" t="s">
        <v>375</v>
      </c>
      <c r="F36" s="1429" t="s">
        <v>376</v>
      </c>
      <c r="G36" s="1429" t="s">
        <v>343</v>
      </c>
      <c r="H36" s="1431">
        <v>10</v>
      </c>
      <c r="I36" s="124" t="s">
        <v>314</v>
      </c>
      <c r="J36" s="279">
        <v>1</v>
      </c>
      <c r="K36" s="1427"/>
      <c r="L36" s="1427"/>
      <c r="M36" s="1428"/>
    </row>
    <row r="37" spans="1:14" ht="18.75" customHeight="1" x14ac:dyDescent="0.25">
      <c r="A37" s="114"/>
      <c r="B37" s="115"/>
      <c r="C37" s="280"/>
      <c r="D37" s="116"/>
      <c r="E37" s="1430"/>
      <c r="F37" s="1429"/>
      <c r="G37" s="1429"/>
      <c r="H37" s="1431"/>
      <c r="I37" s="124" t="s">
        <v>370</v>
      </c>
      <c r="J37" s="279">
        <v>0</v>
      </c>
      <c r="K37" s="1427"/>
      <c r="L37" s="1427"/>
      <c r="M37" s="1428"/>
    </row>
    <row r="38" spans="1:14" ht="28.5" customHeight="1" x14ac:dyDescent="0.25">
      <c r="A38" s="114"/>
      <c r="B38" s="115"/>
      <c r="C38" s="280"/>
      <c r="D38" s="116"/>
      <c r="E38" s="259" t="s">
        <v>377</v>
      </c>
      <c r="F38" s="117" t="s">
        <v>378</v>
      </c>
      <c r="G38" s="117" t="s">
        <v>343</v>
      </c>
      <c r="H38" s="747">
        <v>10</v>
      </c>
      <c r="I38" s="124" t="s">
        <v>379</v>
      </c>
      <c r="J38" s="279">
        <v>50</v>
      </c>
      <c r="K38" s="1427"/>
      <c r="L38" s="1427"/>
      <c r="M38" s="1428"/>
    </row>
    <row r="39" spans="1:14" ht="38.25" customHeight="1" x14ac:dyDescent="0.25">
      <c r="A39" s="114"/>
      <c r="B39" s="115"/>
      <c r="C39" s="280"/>
      <c r="D39" s="116"/>
      <c r="E39" s="259" t="s">
        <v>380</v>
      </c>
      <c r="F39" s="773" t="s">
        <v>381</v>
      </c>
      <c r="G39" s="773" t="s">
        <v>343</v>
      </c>
      <c r="H39" s="800">
        <v>0</v>
      </c>
      <c r="I39" s="773" t="s">
        <v>314</v>
      </c>
      <c r="J39" s="775">
        <v>0</v>
      </c>
      <c r="K39" s="1427"/>
      <c r="L39" s="1427"/>
      <c r="M39" s="1428"/>
      <c r="N39" s="881"/>
    </row>
    <row r="40" spans="1:14" ht="28.5" customHeight="1" x14ac:dyDescent="0.25">
      <c r="A40" s="114"/>
      <c r="B40" s="115"/>
      <c r="C40" s="280"/>
      <c r="D40" s="116"/>
      <c r="E40" s="259" t="s">
        <v>382</v>
      </c>
      <c r="F40" s="117" t="s">
        <v>383</v>
      </c>
      <c r="G40" s="117" t="s">
        <v>343</v>
      </c>
      <c r="H40" s="747">
        <v>0</v>
      </c>
      <c r="I40" s="124" t="s">
        <v>370</v>
      </c>
      <c r="J40" s="279">
        <v>0</v>
      </c>
      <c r="K40" s="1427"/>
      <c r="L40" s="1427"/>
      <c r="M40" s="1428"/>
    </row>
    <row r="41" spans="1:14" ht="39.75" customHeight="1" x14ac:dyDescent="0.25">
      <c r="A41" s="114"/>
      <c r="B41" s="115"/>
      <c r="C41" s="280"/>
      <c r="D41" s="116"/>
      <c r="E41" s="259" t="s">
        <v>384</v>
      </c>
      <c r="F41" s="117" t="s">
        <v>385</v>
      </c>
      <c r="G41" s="117" t="s">
        <v>343</v>
      </c>
      <c r="H41" s="747">
        <v>0</v>
      </c>
      <c r="I41" s="124" t="s">
        <v>370</v>
      </c>
      <c r="J41" s="279">
        <v>0</v>
      </c>
      <c r="K41" s="1427"/>
      <c r="L41" s="1427"/>
      <c r="M41" s="1428"/>
    </row>
    <row r="42" spans="1:14" ht="28.5" customHeight="1" x14ac:dyDescent="0.25">
      <c r="A42" s="114"/>
      <c r="B42" s="115"/>
      <c r="C42" s="280"/>
      <c r="D42" s="116"/>
      <c r="E42" s="259" t="s">
        <v>386</v>
      </c>
      <c r="F42" s="117" t="s">
        <v>387</v>
      </c>
      <c r="G42" s="117" t="s">
        <v>343</v>
      </c>
      <c r="H42" s="747">
        <v>10</v>
      </c>
      <c r="I42" s="124" t="s">
        <v>388</v>
      </c>
      <c r="J42" s="279">
        <v>1</v>
      </c>
      <c r="K42" s="1427"/>
      <c r="L42" s="1427"/>
      <c r="M42" s="1428"/>
    </row>
    <row r="43" spans="1:14" ht="28.5" customHeight="1" x14ac:dyDescent="0.25">
      <c r="A43" s="114"/>
      <c r="B43" s="115"/>
      <c r="C43" s="280"/>
      <c r="D43" s="116"/>
      <c r="E43" s="259" t="s">
        <v>389</v>
      </c>
      <c r="F43" s="117" t="s">
        <v>390</v>
      </c>
      <c r="G43" s="117" t="s">
        <v>343</v>
      </c>
      <c r="H43" s="747">
        <v>10</v>
      </c>
      <c r="I43" s="124" t="s">
        <v>388</v>
      </c>
      <c r="J43" s="279">
        <v>1</v>
      </c>
      <c r="K43" s="1427"/>
      <c r="L43" s="1427"/>
      <c r="M43" s="1428"/>
    </row>
    <row r="44" spans="1:14" ht="28.5" customHeight="1" x14ac:dyDescent="0.25">
      <c r="A44" s="114"/>
      <c r="B44" s="115"/>
      <c r="C44" s="280"/>
      <c r="D44" s="116"/>
      <c r="E44" s="259" t="s">
        <v>391</v>
      </c>
      <c r="F44" s="213" t="s">
        <v>392</v>
      </c>
      <c r="G44" s="117" t="s">
        <v>343</v>
      </c>
      <c r="H44" s="747">
        <v>0</v>
      </c>
      <c r="I44" s="124" t="s">
        <v>370</v>
      </c>
      <c r="J44" s="279">
        <v>0</v>
      </c>
      <c r="K44" s="1427"/>
      <c r="L44" s="1427"/>
      <c r="M44" s="1428"/>
    </row>
    <row r="45" spans="1:14" ht="19.5" customHeight="1" x14ac:dyDescent="0.25">
      <c r="A45" s="114"/>
      <c r="B45" s="115"/>
      <c r="C45" s="280"/>
      <c r="D45" s="116"/>
      <c r="E45" s="1430" t="s">
        <v>393</v>
      </c>
      <c r="F45" s="1427" t="s">
        <v>394</v>
      </c>
      <c r="G45" s="213" t="s">
        <v>67</v>
      </c>
      <c r="H45" s="747">
        <v>100</v>
      </c>
      <c r="I45" s="1429" t="s">
        <v>359</v>
      </c>
      <c r="J45" s="1432">
        <v>100</v>
      </c>
      <c r="K45" s="1427"/>
      <c r="L45" s="1427"/>
      <c r="M45" s="1428"/>
    </row>
    <row r="46" spans="1:14" ht="17.25" customHeight="1" x14ac:dyDescent="0.25">
      <c r="A46" s="114"/>
      <c r="B46" s="115"/>
      <c r="C46" s="280"/>
      <c r="D46" s="116"/>
      <c r="E46" s="1430"/>
      <c r="F46" s="1427"/>
      <c r="G46" s="213" t="s">
        <v>23</v>
      </c>
      <c r="H46" s="747">
        <v>20</v>
      </c>
      <c r="I46" s="1429"/>
      <c r="J46" s="1432"/>
      <c r="K46" s="1427"/>
      <c r="L46" s="1427"/>
      <c r="M46" s="1428"/>
    </row>
    <row r="47" spans="1:14" ht="22.15" customHeight="1" x14ac:dyDescent="0.25">
      <c r="A47" s="114"/>
      <c r="B47" s="115"/>
      <c r="C47" s="280"/>
      <c r="D47" s="116"/>
      <c r="E47" s="1437" t="s">
        <v>395</v>
      </c>
      <c r="F47" s="1403" t="s">
        <v>396</v>
      </c>
      <c r="G47" s="117" t="s">
        <v>343</v>
      </c>
      <c r="H47" s="747">
        <v>152</v>
      </c>
      <c r="I47" s="1403" t="s">
        <v>359</v>
      </c>
      <c r="J47" s="1506">
        <v>100</v>
      </c>
      <c r="K47" s="1427"/>
      <c r="L47" s="1427"/>
      <c r="M47" s="1428"/>
    </row>
    <row r="48" spans="1:14" ht="15.6" customHeight="1" x14ac:dyDescent="0.25">
      <c r="A48" s="114"/>
      <c r="B48" s="115"/>
      <c r="C48" s="280"/>
      <c r="D48" s="116"/>
      <c r="E48" s="1434"/>
      <c r="F48" s="1404"/>
      <c r="G48" s="117" t="s">
        <v>23</v>
      </c>
      <c r="H48" s="747">
        <v>20</v>
      </c>
      <c r="I48" s="1404"/>
      <c r="J48" s="1507"/>
      <c r="K48" s="1427"/>
      <c r="L48" s="1427"/>
      <c r="M48" s="1428"/>
    </row>
    <row r="49" spans="1:13" ht="28.5" customHeight="1" x14ac:dyDescent="0.25">
      <c r="A49" s="114"/>
      <c r="B49" s="115"/>
      <c r="C49" s="280"/>
      <c r="D49" s="116"/>
      <c r="E49" s="259" t="s">
        <v>397</v>
      </c>
      <c r="F49" s="117" t="s">
        <v>398</v>
      </c>
      <c r="G49" s="117" t="s">
        <v>343</v>
      </c>
      <c r="H49" s="747">
        <v>0</v>
      </c>
      <c r="I49" s="124" t="s">
        <v>399</v>
      </c>
      <c r="J49" s="279">
        <v>0</v>
      </c>
      <c r="K49" s="1427"/>
      <c r="L49" s="1427"/>
      <c r="M49" s="1428"/>
    </row>
    <row r="50" spans="1:13" ht="24.75" customHeight="1" x14ac:dyDescent="0.25">
      <c r="A50" s="114"/>
      <c r="B50" s="115"/>
      <c r="C50" s="280"/>
      <c r="D50" s="116"/>
      <c r="E50" s="253" t="s">
        <v>400</v>
      </c>
      <c r="F50" s="124" t="s">
        <v>401</v>
      </c>
      <c r="G50" s="117" t="s">
        <v>23</v>
      </c>
      <c r="H50" s="747">
        <v>200</v>
      </c>
      <c r="I50" s="124" t="s">
        <v>402</v>
      </c>
      <c r="J50" s="279">
        <v>6</v>
      </c>
      <c r="K50" s="1427"/>
      <c r="L50" s="1427"/>
      <c r="M50" s="1428"/>
    </row>
    <row r="51" spans="1:13" ht="42.6" customHeight="1" x14ac:dyDescent="0.25">
      <c r="A51" s="114"/>
      <c r="B51" s="115"/>
      <c r="C51" s="280"/>
      <c r="D51" s="116"/>
      <c r="E51" s="1433" t="s">
        <v>403</v>
      </c>
      <c r="F51" s="1578" t="s">
        <v>404</v>
      </c>
      <c r="G51" s="139" t="s">
        <v>67</v>
      </c>
      <c r="H51" s="747">
        <v>15</v>
      </c>
      <c r="I51" s="213" t="s">
        <v>405</v>
      </c>
      <c r="J51" s="279">
        <v>3</v>
      </c>
      <c r="K51" s="1427"/>
      <c r="L51" s="1427"/>
      <c r="M51" s="1428"/>
    </row>
    <row r="52" spans="1:13" ht="66.75" customHeight="1" x14ac:dyDescent="0.25">
      <c r="A52" s="114"/>
      <c r="B52" s="115"/>
      <c r="C52" s="280"/>
      <c r="D52" s="116"/>
      <c r="E52" s="1433"/>
      <c r="F52" s="1578"/>
      <c r="G52" s="139" t="s">
        <v>23</v>
      </c>
      <c r="H52" s="800">
        <v>10</v>
      </c>
      <c r="I52" s="213" t="s">
        <v>406</v>
      </c>
      <c r="J52" s="884">
        <v>4</v>
      </c>
      <c r="K52" s="1427"/>
      <c r="L52" s="1427"/>
      <c r="M52" s="1428"/>
    </row>
    <row r="53" spans="1:13" ht="18.75" customHeight="1" thickBot="1" x14ac:dyDescent="0.3">
      <c r="A53" s="114"/>
      <c r="B53" s="115"/>
      <c r="C53" s="414"/>
      <c r="D53" s="1529" t="s">
        <v>74</v>
      </c>
      <c r="E53" s="1530"/>
      <c r="F53" s="1530"/>
      <c r="G53" s="1530"/>
      <c r="H53" s="427">
        <f>SUM(H16:H52)</f>
        <v>1717.8</v>
      </c>
      <c r="I53" s="416"/>
      <c r="J53" s="1602"/>
      <c r="K53" s="1602"/>
      <c r="L53" s="1602"/>
      <c r="M53" s="417"/>
    </row>
    <row r="54" spans="1:13" ht="15.75" customHeight="1" x14ac:dyDescent="0.25">
      <c r="A54" s="114"/>
      <c r="B54" s="115"/>
      <c r="C54" s="414"/>
      <c r="D54" s="1579" t="s">
        <v>407</v>
      </c>
      <c r="E54" s="1580"/>
      <c r="F54" s="1580"/>
      <c r="G54" s="1580"/>
      <c r="H54" s="1580"/>
      <c r="I54" s="1580"/>
      <c r="J54" s="1580"/>
      <c r="K54" s="1580"/>
      <c r="L54" s="1580"/>
      <c r="M54" s="1581"/>
    </row>
    <row r="55" spans="1:13" ht="42" customHeight="1" x14ac:dyDescent="0.25">
      <c r="A55" s="114"/>
      <c r="B55" s="115"/>
      <c r="C55" s="414"/>
      <c r="D55" s="276"/>
      <c r="E55" s="779" t="s">
        <v>408</v>
      </c>
      <c r="F55" s="1600" t="s">
        <v>409</v>
      </c>
      <c r="G55" s="1601"/>
      <c r="H55" s="1601"/>
      <c r="I55" s="341" t="s">
        <v>410</v>
      </c>
      <c r="J55" s="752">
        <v>1.41</v>
      </c>
      <c r="K55" s="820" t="s">
        <v>411</v>
      </c>
      <c r="L55" s="197" t="s">
        <v>31</v>
      </c>
      <c r="M55" s="1590" t="s">
        <v>412</v>
      </c>
    </row>
    <row r="56" spans="1:13" ht="38.25" customHeight="1" x14ac:dyDescent="0.25">
      <c r="A56" s="114"/>
      <c r="B56" s="115"/>
      <c r="C56" s="414"/>
      <c r="D56" s="276"/>
      <c r="E56" s="1437" t="s">
        <v>413</v>
      </c>
      <c r="F56" s="1584" t="s">
        <v>414</v>
      </c>
      <c r="G56" s="118" t="s">
        <v>67</v>
      </c>
      <c r="H56" s="278">
        <v>50</v>
      </c>
      <c r="I56" s="1585" t="s">
        <v>415</v>
      </c>
      <c r="J56" s="1506">
        <v>70</v>
      </c>
      <c r="K56" s="821"/>
      <c r="L56" s="198"/>
      <c r="M56" s="1591"/>
    </row>
    <row r="57" spans="1:13" ht="33" customHeight="1" x14ac:dyDescent="0.25">
      <c r="A57" s="114"/>
      <c r="B57" s="115"/>
      <c r="C57" s="414"/>
      <c r="D57" s="276"/>
      <c r="E57" s="1434"/>
      <c r="F57" s="1355"/>
      <c r="G57" s="117" t="s">
        <v>343</v>
      </c>
      <c r="H57" s="748">
        <v>5</v>
      </c>
      <c r="I57" s="1404"/>
      <c r="J57" s="1507"/>
      <c r="K57" s="821"/>
      <c r="L57" s="198"/>
      <c r="M57" s="1591"/>
    </row>
    <row r="58" spans="1:13" ht="21" customHeight="1" x14ac:dyDescent="0.25">
      <c r="A58" s="114"/>
      <c r="B58" s="115"/>
      <c r="C58" s="414"/>
      <c r="D58" s="276"/>
      <c r="E58" s="1437" t="s">
        <v>416</v>
      </c>
      <c r="F58" s="1354" t="s">
        <v>417</v>
      </c>
      <c r="G58" s="1582" t="s">
        <v>343</v>
      </c>
      <c r="H58" s="1574">
        <v>12</v>
      </c>
      <c r="I58" s="752" t="s">
        <v>418</v>
      </c>
      <c r="J58" s="274">
        <v>1</v>
      </c>
      <c r="K58" s="821"/>
      <c r="L58" s="198"/>
      <c r="M58" s="1591"/>
    </row>
    <row r="59" spans="1:13" ht="19.5" customHeight="1" x14ac:dyDescent="0.25">
      <c r="A59" s="114"/>
      <c r="B59" s="115"/>
      <c r="C59" s="414"/>
      <c r="D59" s="276"/>
      <c r="E59" s="1434"/>
      <c r="F59" s="1355"/>
      <c r="G59" s="1583"/>
      <c r="H59" s="1575"/>
      <c r="I59" s="752" t="s">
        <v>419</v>
      </c>
      <c r="J59" s="274">
        <v>0</v>
      </c>
      <c r="K59" s="821"/>
      <c r="L59" s="198"/>
      <c r="M59" s="1591"/>
    </row>
    <row r="60" spans="1:13" ht="21.75" customHeight="1" x14ac:dyDescent="0.25">
      <c r="A60" s="114"/>
      <c r="B60" s="115"/>
      <c r="C60" s="414"/>
      <c r="D60" s="276"/>
      <c r="E60" s="1437" t="s">
        <v>420</v>
      </c>
      <c r="F60" s="1438" t="s">
        <v>421</v>
      </c>
      <c r="G60" s="117" t="s">
        <v>23</v>
      </c>
      <c r="H60" s="278">
        <v>0</v>
      </c>
      <c r="I60" s="124" t="s">
        <v>422</v>
      </c>
      <c r="J60" s="279">
        <v>0</v>
      </c>
      <c r="K60" s="821"/>
      <c r="L60" s="198"/>
      <c r="M60" s="1591"/>
    </row>
    <row r="61" spans="1:13" ht="22.5" customHeight="1" x14ac:dyDescent="0.25">
      <c r="A61" s="114"/>
      <c r="B61" s="115"/>
      <c r="C61" s="414"/>
      <c r="D61" s="276"/>
      <c r="E61" s="1434"/>
      <c r="F61" s="1439"/>
      <c r="G61" s="117" t="s">
        <v>343</v>
      </c>
      <c r="H61" s="747">
        <v>0</v>
      </c>
      <c r="I61" s="124" t="s">
        <v>415</v>
      </c>
      <c r="J61" s="279">
        <v>0</v>
      </c>
      <c r="K61" s="821"/>
      <c r="L61" s="198"/>
      <c r="M61" s="1591"/>
    </row>
    <row r="62" spans="1:13" ht="24.75" customHeight="1" x14ac:dyDescent="0.25">
      <c r="A62" s="114"/>
      <c r="B62" s="115"/>
      <c r="C62" s="414"/>
      <c r="D62" s="276"/>
      <c r="E62" s="259" t="s">
        <v>423</v>
      </c>
      <c r="F62" s="124" t="s">
        <v>424</v>
      </c>
      <c r="G62" s="124" t="s">
        <v>23</v>
      </c>
      <c r="H62" s="747">
        <v>0</v>
      </c>
      <c r="I62" s="124" t="s">
        <v>359</v>
      </c>
      <c r="J62" s="279">
        <v>0</v>
      </c>
      <c r="K62" s="821"/>
      <c r="L62" s="198"/>
      <c r="M62" s="1591"/>
    </row>
    <row r="63" spans="1:13" ht="55.9" customHeight="1" x14ac:dyDescent="0.25">
      <c r="A63" s="114"/>
      <c r="B63" s="115"/>
      <c r="C63" s="414"/>
      <c r="D63" s="276"/>
      <c r="E63" s="1050" t="s">
        <v>425</v>
      </c>
      <c r="F63" s="197" t="s">
        <v>426</v>
      </c>
      <c r="G63" s="120" t="s">
        <v>23</v>
      </c>
      <c r="H63" s="748">
        <v>150</v>
      </c>
      <c r="I63" s="197" t="s">
        <v>427</v>
      </c>
      <c r="J63" s="279">
        <v>1.28</v>
      </c>
      <c r="K63" s="821"/>
      <c r="L63" s="198"/>
      <c r="M63" s="1591"/>
    </row>
    <row r="64" spans="1:13" ht="28.9" customHeight="1" x14ac:dyDescent="0.25">
      <c r="A64" s="114"/>
      <c r="B64" s="115"/>
      <c r="C64" s="414"/>
      <c r="D64" s="276"/>
      <c r="E64" s="1549" t="s">
        <v>1459</v>
      </c>
      <c r="F64" s="1586" t="s">
        <v>1462</v>
      </c>
      <c r="G64" s="1354" t="s">
        <v>343</v>
      </c>
      <c r="H64" s="1588">
        <v>0</v>
      </c>
      <c r="I64" s="124" t="s">
        <v>418</v>
      </c>
      <c r="J64" s="279">
        <v>0</v>
      </c>
      <c r="K64" s="882"/>
      <c r="L64" s="1051"/>
      <c r="M64" s="1591"/>
    </row>
    <row r="65" spans="1:13" ht="19.899999999999999" customHeight="1" x14ac:dyDescent="0.25">
      <c r="A65" s="114"/>
      <c r="B65" s="115"/>
      <c r="C65" s="414"/>
      <c r="D65" s="276"/>
      <c r="E65" s="1550"/>
      <c r="F65" s="1587"/>
      <c r="G65" s="1355"/>
      <c r="H65" s="1589"/>
      <c r="I65" s="124" t="s">
        <v>427</v>
      </c>
      <c r="J65" s="279">
        <v>0</v>
      </c>
      <c r="K65" s="882"/>
      <c r="L65" s="1055"/>
      <c r="M65" s="1592"/>
    </row>
    <row r="66" spans="1:13" ht="62.25" customHeight="1" x14ac:dyDescent="0.25">
      <c r="A66" s="114"/>
      <c r="B66" s="115"/>
      <c r="C66" s="414"/>
      <c r="D66" s="276"/>
      <c r="E66" s="1576" t="s">
        <v>428</v>
      </c>
      <c r="F66" s="1605" t="s">
        <v>429</v>
      </c>
      <c r="G66" s="1053" t="s">
        <v>23</v>
      </c>
      <c r="H66" s="1054">
        <v>50</v>
      </c>
      <c r="I66" s="918" t="s">
        <v>430</v>
      </c>
      <c r="J66" s="773">
        <v>1</v>
      </c>
      <c r="K66" s="882"/>
      <c r="L66" s="887" t="s">
        <v>431</v>
      </c>
      <c r="M66" s="883" t="s">
        <v>1470</v>
      </c>
    </row>
    <row r="67" spans="1:13" ht="39.75" customHeight="1" x14ac:dyDescent="0.25">
      <c r="A67" s="114"/>
      <c r="B67" s="115"/>
      <c r="C67" s="414"/>
      <c r="D67" s="123"/>
      <c r="E67" s="1577"/>
      <c r="F67" s="1606"/>
      <c r="G67" s="885"/>
      <c r="H67" s="885"/>
      <c r="I67" s="886" t="s">
        <v>432</v>
      </c>
      <c r="J67" s="124">
        <v>1</v>
      </c>
      <c r="K67" s="882"/>
      <c r="L67" s="1762" t="s">
        <v>433</v>
      </c>
      <c r="M67" s="1761" t="s">
        <v>434</v>
      </c>
    </row>
    <row r="68" spans="1:13" ht="39.75" customHeight="1" x14ac:dyDescent="0.25">
      <c r="A68" s="114"/>
      <c r="B68" s="115"/>
      <c r="C68" s="414"/>
      <c r="D68" s="276"/>
      <c r="E68" s="411" t="s">
        <v>435</v>
      </c>
      <c r="F68" s="26" t="s">
        <v>436</v>
      </c>
      <c r="G68" s="771" t="s">
        <v>23</v>
      </c>
      <c r="H68" s="809">
        <v>450</v>
      </c>
      <c r="I68" s="31" t="s">
        <v>437</v>
      </c>
      <c r="J68" s="150">
        <v>1</v>
      </c>
      <c r="K68" s="882"/>
      <c r="L68" s="1762"/>
      <c r="M68" s="1761"/>
    </row>
    <row r="69" spans="1:13" ht="23.25" customHeight="1" x14ac:dyDescent="0.25">
      <c r="A69" s="114"/>
      <c r="B69" s="115"/>
      <c r="C69" s="414"/>
      <c r="D69" s="276"/>
      <c r="E69" s="1774" t="s">
        <v>438</v>
      </c>
      <c r="F69" s="1776" t="s">
        <v>439</v>
      </c>
      <c r="G69" s="1017" t="s">
        <v>33</v>
      </c>
      <c r="H69" s="835">
        <v>0</v>
      </c>
      <c r="I69" s="1778" t="s">
        <v>440</v>
      </c>
      <c r="J69" s="1780">
        <v>0</v>
      </c>
      <c r="K69" s="821"/>
      <c r="L69" s="198" t="s">
        <v>441</v>
      </c>
      <c r="M69" s="1759" t="s">
        <v>442</v>
      </c>
    </row>
    <row r="70" spans="1:13" ht="54.75" customHeight="1" x14ac:dyDescent="0.25">
      <c r="A70" s="114"/>
      <c r="B70" s="115"/>
      <c r="C70" s="414"/>
      <c r="D70" s="276"/>
      <c r="E70" s="1775"/>
      <c r="F70" s="1777"/>
      <c r="G70" s="1017" t="s">
        <v>23</v>
      </c>
      <c r="H70" s="835">
        <v>0</v>
      </c>
      <c r="I70" s="1779"/>
      <c r="J70" s="1781"/>
      <c r="K70" s="821"/>
      <c r="L70" s="232"/>
      <c r="M70" s="1760"/>
    </row>
    <row r="71" spans="1:13" ht="51" customHeight="1" x14ac:dyDescent="0.25">
      <c r="A71" s="114"/>
      <c r="B71" s="115"/>
      <c r="C71" s="414"/>
      <c r="D71" s="123"/>
      <c r="E71" s="277" t="s">
        <v>443</v>
      </c>
      <c r="F71" s="844" t="s">
        <v>444</v>
      </c>
      <c r="G71" s="124" t="s">
        <v>23</v>
      </c>
      <c r="H71" s="747">
        <v>0</v>
      </c>
      <c r="I71" s="124" t="s">
        <v>445</v>
      </c>
      <c r="J71" s="279">
        <v>0</v>
      </c>
      <c r="K71" s="821"/>
      <c r="L71" s="823" t="s">
        <v>31</v>
      </c>
      <c r="M71" s="826" t="s">
        <v>412</v>
      </c>
    </row>
    <row r="72" spans="1:13" ht="27.6" customHeight="1" x14ac:dyDescent="0.25">
      <c r="A72" s="114"/>
      <c r="B72" s="115"/>
      <c r="C72" s="414"/>
      <c r="D72" s="123"/>
      <c r="E72" s="277" t="s">
        <v>446</v>
      </c>
      <c r="F72" s="1766" t="s">
        <v>447</v>
      </c>
      <c r="G72" s="1767"/>
      <c r="H72" s="1767"/>
      <c r="I72" s="124" t="s">
        <v>448</v>
      </c>
      <c r="J72" s="775">
        <v>78</v>
      </c>
      <c r="K72" s="821"/>
      <c r="L72" s="824"/>
      <c r="M72" s="827"/>
    </row>
    <row r="73" spans="1:13" ht="27.75" customHeight="1" x14ac:dyDescent="0.25">
      <c r="A73" s="114"/>
      <c r="B73" s="115"/>
      <c r="C73" s="414"/>
      <c r="D73" s="123"/>
      <c r="E73" s="1549" t="s">
        <v>449</v>
      </c>
      <c r="F73" s="1768" t="s">
        <v>450</v>
      </c>
      <c r="G73" s="117" t="s">
        <v>343</v>
      </c>
      <c r="H73" s="747">
        <v>38</v>
      </c>
      <c r="I73" s="1403" t="s">
        <v>451</v>
      </c>
      <c r="J73" s="1506">
        <v>5</v>
      </c>
      <c r="K73" s="821"/>
      <c r="L73" s="824"/>
      <c r="M73" s="827"/>
    </row>
    <row r="74" spans="1:13" ht="15" customHeight="1" x14ac:dyDescent="0.25">
      <c r="A74" s="114"/>
      <c r="B74" s="115"/>
      <c r="C74" s="414"/>
      <c r="D74" s="123"/>
      <c r="E74" s="1550"/>
      <c r="F74" s="1769"/>
      <c r="G74" s="117" t="s">
        <v>23</v>
      </c>
      <c r="H74" s="747">
        <v>24</v>
      </c>
      <c r="I74" s="1404"/>
      <c r="J74" s="1507"/>
      <c r="K74" s="821"/>
      <c r="L74" s="824"/>
      <c r="M74" s="827"/>
    </row>
    <row r="75" spans="1:13" ht="35.25" customHeight="1" x14ac:dyDescent="0.25">
      <c r="A75" s="114"/>
      <c r="B75" s="115"/>
      <c r="C75" s="414"/>
      <c r="D75" s="123"/>
      <c r="E75" s="1549" t="s">
        <v>452</v>
      </c>
      <c r="F75" s="1438" t="s">
        <v>453</v>
      </c>
      <c r="G75" s="224" t="s">
        <v>343</v>
      </c>
      <c r="H75" s="747">
        <v>10</v>
      </c>
      <c r="I75" s="224" t="s">
        <v>454</v>
      </c>
      <c r="J75" s="279">
        <v>3</v>
      </c>
      <c r="K75" s="821"/>
      <c r="L75" s="824"/>
      <c r="M75" s="827"/>
    </row>
    <row r="76" spans="1:13" ht="25.5" customHeight="1" x14ac:dyDescent="0.25">
      <c r="A76" s="114"/>
      <c r="B76" s="115"/>
      <c r="C76" s="414"/>
      <c r="D76" s="123"/>
      <c r="E76" s="1550"/>
      <c r="F76" s="1439"/>
      <c r="G76" s="224" t="s">
        <v>23</v>
      </c>
      <c r="H76" s="747">
        <v>15</v>
      </c>
      <c r="I76" s="224" t="s">
        <v>455</v>
      </c>
      <c r="J76" s="279">
        <v>70</v>
      </c>
      <c r="K76" s="821"/>
      <c r="L76" s="824"/>
      <c r="M76" s="827"/>
    </row>
    <row r="77" spans="1:13" ht="29.25" customHeight="1" x14ac:dyDescent="0.25">
      <c r="A77" s="114"/>
      <c r="B77" s="115"/>
      <c r="C77" s="414"/>
      <c r="D77" s="123"/>
      <c r="E77" s="257" t="s">
        <v>456</v>
      </c>
      <c r="F77" s="132" t="s">
        <v>457</v>
      </c>
      <c r="G77" s="117" t="s">
        <v>343</v>
      </c>
      <c r="H77" s="747">
        <v>8</v>
      </c>
      <c r="I77" s="124" t="s">
        <v>458</v>
      </c>
      <c r="J77" s="279">
        <v>800</v>
      </c>
      <c r="K77" s="821"/>
      <c r="L77" s="824"/>
      <c r="M77" s="827"/>
    </row>
    <row r="78" spans="1:13" ht="38.25" customHeight="1" x14ac:dyDescent="0.25">
      <c r="A78" s="114"/>
      <c r="B78" s="115"/>
      <c r="C78" s="414"/>
      <c r="D78" s="123"/>
      <c r="E78" s="277" t="s">
        <v>459</v>
      </c>
      <c r="F78" s="845" t="s">
        <v>460</v>
      </c>
      <c r="G78" s="213" t="s">
        <v>67</v>
      </c>
      <c r="H78" s="117">
        <v>150</v>
      </c>
      <c r="I78" s="124" t="s">
        <v>461</v>
      </c>
      <c r="J78" s="279">
        <v>15</v>
      </c>
      <c r="K78" s="821"/>
      <c r="L78" s="824"/>
      <c r="M78" s="827"/>
    </row>
    <row r="79" spans="1:13" ht="27" customHeight="1" thickBot="1" x14ac:dyDescent="0.3">
      <c r="A79" s="114"/>
      <c r="B79" s="115"/>
      <c r="C79" s="414"/>
      <c r="D79" s="123"/>
      <c r="E79" s="277" t="s">
        <v>462</v>
      </c>
      <c r="F79" s="845" t="s">
        <v>463</v>
      </c>
      <c r="G79" s="117" t="s">
        <v>23</v>
      </c>
      <c r="H79" s="279">
        <v>0.5</v>
      </c>
      <c r="I79" s="124" t="s">
        <v>464</v>
      </c>
      <c r="J79" s="279">
        <v>1</v>
      </c>
      <c r="K79" s="822"/>
      <c r="L79" s="825"/>
      <c r="M79" s="828"/>
    </row>
    <row r="80" spans="1:13" ht="14.25" customHeight="1" thickBot="1" x14ac:dyDescent="0.3">
      <c r="A80" s="114"/>
      <c r="B80" s="115"/>
      <c r="C80" s="414"/>
      <c r="D80" s="123"/>
      <c r="E80" s="1765" t="s">
        <v>74</v>
      </c>
      <c r="F80" s="1765"/>
      <c r="G80" s="1765"/>
      <c r="H80" s="430">
        <f>SUM(H55:H79)</f>
        <v>962.5</v>
      </c>
      <c r="I80" s="431"/>
      <c r="J80" s="432"/>
      <c r="K80" s="432"/>
      <c r="L80" s="432"/>
      <c r="M80" s="433"/>
    </row>
    <row r="81" spans="1:15" ht="15" customHeight="1" thickBot="1" x14ac:dyDescent="0.3">
      <c r="A81" s="114"/>
      <c r="B81" s="115"/>
      <c r="C81" s="418"/>
      <c r="D81" s="1763" t="s">
        <v>90</v>
      </c>
      <c r="E81" s="1764"/>
      <c r="F81" s="1764"/>
      <c r="G81" s="1764"/>
      <c r="H81" s="434">
        <f>SUM(H53+H80)</f>
        <v>2680.3</v>
      </c>
      <c r="I81" s="1603"/>
      <c r="J81" s="1603"/>
      <c r="K81" s="1603"/>
      <c r="L81" s="1603"/>
      <c r="M81" s="1604"/>
    </row>
    <row r="82" spans="1:15" ht="16.5" customHeight="1" thickBot="1" x14ac:dyDescent="0.3">
      <c r="A82" s="114"/>
      <c r="B82" s="115"/>
      <c r="C82" s="1559" t="s">
        <v>465</v>
      </c>
      <c r="D82" s="1560"/>
      <c r="E82" s="1560"/>
      <c r="F82" s="1560"/>
      <c r="G82" s="1560"/>
      <c r="H82" s="1560"/>
      <c r="I82" s="1560"/>
      <c r="J82" s="1560"/>
      <c r="K82" s="1560"/>
      <c r="L82" s="1560"/>
      <c r="M82" s="1561"/>
    </row>
    <row r="83" spans="1:15" ht="16.899999999999999" customHeight="1" thickBot="1" x14ac:dyDescent="0.3">
      <c r="A83" s="114"/>
      <c r="B83" s="115"/>
      <c r="C83" s="280"/>
      <c r="D83" s="1562" t="s">
        <v>466</v>
      </c>
      <c r="E83" s="1563"/>
      <c r="F83" s="1563"/>
      <c r="G83" s="1563"/>
      <c r="H83" s="1563"/>
      <c r="I83" s="1563"/>
      <c r="J83" s="1563"/>
      <c r="K83" s="1563"/>
      <c r="L83" s="1563"/>
      <c r="M83" s="1564"/>
    </row>
    <row r="84" spans="1:15" ht="28.5" customHeight="1" x14ac:dyDescent="0.25">
      <c r="A84" s="114"/>
      <c r="B84" s="115"/>
      <c r="C84" s="1565"/>
      <c r="D84" s="810"/>
      <c r="E84" s="1598" t="s">
        <v>467</v>
      </c>
      <c r="F84" s="1457" t="s">
        <v>468</v>
      </c>
      <c r="G84" s="1435" t="s">
        <v>23</v>
      </c>
      <c r="H84" s="1431">
        <v>21</v>
      </c>
      <c r="I84" s="776" t="s">
        <v>469</v>
      </c>
      <c r="J84" s="811">
        <v>8</v>
      </c>
      <c r="K84" s="1542" t="s">
        <v>470</v>
      </c>
      <c r="L84" s="1516" t="s">
        <v>471</v>
      </c>
      <c r="M84" s="1451" t="s">
        <v>472</v>
      </c>
    </row>
    <row r="85" spans="1:15" ht="31.15" customHeight="1" x14ac:dyDescent="0.25">
      <c r="A85" s="114"/>
      <c r="B85" s="115"/>
      <c r="C85" s="1565"/>
      <c r="D85" s="810"/>
      <c r="E85" s="1599"/>
      <c r="F85" s="1458"/>
      <c r="G85" s="1435"/>
      <c r="H85" s="1431"/>
      <c r="I85" s="776" t="s">
        <v>473</v>
      </c>
      <c r="J85" s="808">
        <v>6</v>
      </c>
      <c r="K85" s="1542"/>
      <c r="L85" s="1593"/>
      <c r="M85" s="1452"/>
    </row>
    <row r="86" spans="1:15" ht="39" customHeight="1" x14ac:dyDescent="0.25">
      <c r="A86" s="114"/>
      <c r="B86" s="115"/>
      <c r="C86" s="1565"/>
      <c r="D86" s="810"/>
      <c r="E86" s="1546" t="s">
        <v>474</v>
      </c>
      <c r="F86" s="1556" t="s">
        <v>475</v>
      </c>
      <c r="G86" s="1556"/>
      <c r="H86" s="1556"/>
      <c r="I86" s="424" t="s">
        <v>476</v>
      </c>
      <c r="J86" s="861">
        <v>40</v>
      </c>
      <c r="K86" s="1566"/>
      <c r="L86" s="1340" t="s">
        <v>477</v>
      </c>
      <c r="M86" s="1608" t="s">
        <v>478</v>
      </c>
    </row>
    <row r="87" spans="1:15" ht="63.75" customHeight="1" x14ac:dyDescent="0.25">
      <c r="A87" s="114"/>
      <c r="B87" s="115"/>
      <c r="C87" s="280"/>
      <c r="D87" s="135"/>
      <c r="E87" s="1546"/>
      <c r="F87" s="1557"/>
      <c r="G87" s="1557"/>
      <c r="H87" s="1557"/>
      <c r="I87" s="424" t="s">
        <v>479</v>
      </c>
      <c r="J87" s="279">
        <v>85</v>
      </c>
      <c r="K87" s="1566"/>
      <c r="L87" s="1340"/>
      <c r="M87" s="1608"/>
    </row>
    <row r="88" spans="1:15" ht="44.25" customHeight="1" x14ac:dyDescent="0.25">
      <c r="A88" s="114"/>
      <c r="B88" s="115"/>
      <c r="C88" s="280"/>
      <c r="D88" s="135"/>
      <c r="E88" s="1546"/>
      <c r="F88" s="1557"/>
      <c r="G88" s="1557"/>
      <c r="H88" s="1557"/>
      <c r="I88" s="424" t="s">
        <v>480</v>
      </c>
      <c r="J88" s="279">
        <v>46</v>
      </c>
      <c r="K88" s="1566"/>
      <c r="L88" s="1340"/>
      <c r="M88" s="1608"/>
    </row>
    <row r="89" spans="1:15" ht="44.45" customHeight="1" x14ac:dyDescent="0.25">
      <c r="A89" s="114"/>
      <c r="B89" s="115"/>
      <c r="C89" s="280"/>
      <c r="D89" s="135"/>
      <c r="E89" s="1546"/>
      <c r="F89" s="1558"/>
      <c r="G89" s="1558"/>
      <c r="H89" s="1558"/>
      <c r="I89" s="424" t="s">
        <v>481</v>
      </c>
      <c r="J89" s="279">
        <v>7.52</v>
      </c>
      <c r="K89" s="1566"/>
      <c r="L89" s="1340"/>
      <c r="M89" s="1608"/>
    </row>
    <row r="90" spans="1:15" ht="20.25" customHeight="1" x14ac:dyDescent="0.25">
      <c r="A90" s="114"/>
      <c r="B90" s="115"/>
      <c r="C90" s="280"/>
      <c r="D90" s="135"/>
      <c r="E90" s="1307" t="s">
        <v>482</v>
      </c>
      <c r="F90" s="1513" t="s">
        <v>483</v>
      </c>
      <c r="G90" s="1429" t="s">
        <v>23</v>
      </c>
      <c r="H90" s="1431">
        <v>15</v>
      </c>
      <c r="I90" s="1403" t="s">
        <v>484</v>
      </c>
      <c r="J90" s="1506">
        <v>0.83</v>
      </c>
      <c r="K90" s="1566"/>
      <c r="L90" s="1340"/>
      <c r="M90" s="1608"/>
      <c r="N90" s="196"/>
      <c r="O90" s="196"/>
    </row>
    <row r="91" spans="1:15" ht="10.5" customHeight="1" x14ac:dyDescent="0.25">
      <c r="A91" s="114"/>
      <c r="B91" s="115"/>
      <c r="C91" s="280"/>
      <c r="D91" s="135"/>
      <c r="E91" s="1513"/>
      <c r="F91" s="1513"/>
      <c r="G91" s="1429"/>
      <c r="H91" s="1431"/>
      <c r="I91" s="1404"/>
      <c r="J91" s="1507"/>
      <c r="K91" s="1566"/>
      <c r="L91" s="1340"/>
      <c r="M91" s="1608"/>
    </row>
    <row r="92" spans="1:15" ht="21" customHeight="1" x14ac:dyDescent="0.25">
      <c r="A92" s="114"/>
      <c r="B92" s="115"/>
      <c r="C92" s="280"/>
      <c r="D92" s="135"/>
      <c r="E92" s="1547" t="s">
        <v>485</v>
      </c>
      <c r="F92" s="1403" t="s">
        <v>486</v>
      </c>
      <c r="G92" s="117" t="s">
        <v>23</v>
      </c>
      <c r="H92" s="747">
        <v>0</v>
      </c>
      <c r="I92" s="124" t="s">
        <v>487</v>
      </c>
      <c r="J92" s="279">
        <v>0</v>
      </c>
      <c r="K92" s="1566"/>
      <c r="L92" s="1340"/>
      <c r="M92" s="1608"/>
    </row>
    <row r="93" spans="1:15" ht="19.5" customHeight="1" x14ac:dyDescent="0.25">
      <c r="A93" s="114"/>
      <c r="B93" s="115"/>
      <c r="C93" s="280"/>
      <c r="D93" s="135"/>
      <c r="E93" s="1548"/>
      <c r="F93" s="1404"/>
      <c r="G93" s="117" t="s">
        <v>67</v>
      </c>
      <c r="H93" s="747">
        <v>0</v>
      </c>
      <c r="I93" s="124" t="s">
        <v>484</v>
      </c>
      <c r="J93" s="279">
        <v>0</v>
      </c>
      <c r="K93" s="1566"/>
      <c r="L93" s="1340"/>
      <c r="M93" s="1608"/>
    </row>
    <row r="94" spans="1:15" ht="27" customHeight="1" x14ac:dyDescent="0.25">
      <c r="A94" s="114"/>
      <c r="B94" s="115"/>
      <c r="C94" s="280"/>
      <c r="D94" s="135"/>
      <c r="E94" s="257" t="s">
        <v>488</v>
      </c>
      <c r="F94" s="124" t="s">
        <v>489</v>
      </c>
      <c r="G94" s="117" t="s">
        <v>67</v>
      </c>
      <c r="H94" s="747">
        <v>30</v>
      </c>
      <c r="I94" s="124" t="s">
        <v>490</v>
      </c>
      <c r="J94" s="279">
        <v>0.3</v>
      </c>
      <c r="K94" s="1566"/>
      <c r="L94" s="1340"/>
      <c r="M94" s="1608"/>
    </row>
    <row r="95" spans="1:15" ht="20.100000000000001" customHeight="1" x14ac:dyDescent="0.25">
      <c r="A95" s="114"/>
      <c r="B95" s="115"/>
      <c r="C95" s="280"/>
      <c r="D95" s="135"/>
      <c r="E95" s="1597" t="s">
        <v>491</v>
      </c>
      <c r="F95" s="1545" t="s">
        <v>492</v>
      </c>
      <c r="G95" s="213" t="s">
        <v>23</v>
      </c>
      <c r="H95" s="747">
        <v>127</v>
      </c>
      <c r="I95" s="124" t="s">
        <v>487</v>
      </c>
      <c r="J95" s="279">
        <v>0.97</v>
      </c>
      <c r="K95" s="1566"/>
      <c r="L95" s="1340"/>
      <c r="M95" s="1608"/>
    </row>
    <row r="96" spans="1:15" ht="18" customHeight="1" x14ac:dyDescent="0.25">
      <c r="A96" s="114"/>
      <c r="B96" s="115"/>
      <c r="C96" s="280"/>
      <c r="D96" s="135"/>
      <c r="E96" s="1597"/>
      <c r="F96" s="1545"/>
      <c r="G96" s="504" t="s">
        <v>67</v>
      </c>
      <c r="H96" s="796">
        <v>158</v>
      </c>
      <c r="I96" s="124" t="s">
        <v>484</v>
      </c>
      <c r="J96" s="279">
        <v>0.97</v>
      </c>
      <c r="K96" s="1566"/>
      <c r="L96" s="1340"/>
      <c r="M96" s="1608"/>
    </row>
    <row r="97" spans="1:13" ht="19.5" customHeight="1" x14ac:dyDescent="0.25">
      <c r="A97" s="114"/>
      <c r="B97" s="115"/>
      <c r="C97" s="280"/>
      <c r="D97" s="135"/>
      <c r="E97" s="1455" t="s">
        <v>493</v>
      </c>
      <c r="F97" s="1403" t="s">
        <v>494</v>
      </c>
      <c r="G97" s="124" t="s">
        <v>212</v>
      </c>
      <c r="H97" s="747">
        <v>0</v>
      </c>
      <c r="I97" s="1403" t="s">
        <v>495</v>
      </c>
      <c r="J97" s="1506">
        <v>0</v>
      </c>
      <c r="K97" s="1566"/>
      <c r="L97" s="1340"/>
      <c r="M97" s="1608"/>
    </row>
    <row r="98" spans="1:13" ht="17.25" customHeight="1" x14ac:dyDescent="0.25">
      <c r="A98" s="114"/>
      <c r="B98" s="115"/>
      <c r="C98" s="280"/>
      <c r="D98" s="135"/>
      <c r="E98" s="1501"/>
      <c r="F98" s="1502"/>
      <c r="G98" s="197" t="s">
        <v>33</v>
      </c>
      <c r="H98" s="748">
        <v>0</v>
      </c>
      <c r="I98" s="1404"/>
      <c r="J98" s="1507"/>
      <c r="K98" s="1566"/>
      <c r="L98" s="1340"/>
      <c r="M98" s="1608"/>
    </row>
    <row r="99" spans="1:13" ht="18" customHeight="1" x14ac:dyDescent="0.25">
      <c r="A99" s="114"/>
      <c r="B99" s="115"/>
      <c r="C99" s="280"/>
      <c r="D99" s="135"/>
      <c r="E99" s="1456"/>
      <c r="F99" s="1503"/>
      <c r="G99" s="990" t="s">
        <v>67</v>
      </c>
      <c r="H99" s="991">
        <v>100</v>
      </c>
      <c r="I99" s="197" t="s">
        <v>496</v>
      </c>
      <c r="J99" s="798">
        <v>1</v>
      </c>
      <c r="K99" s="1566"/>
      <c r="L99" s="1340"/>
      <c r="M99" s="1608"/>
    </row>
    <row r="100" spans="1:13" ht="15" customHeight="1" x14ac:dyDescent="0.25">
      <c r="A100" s="114"/>
      <c r="B100" s="115"/>
      <c r="C100" s="280"/>
      <c r="D100" s="135"/>
      <c r="E100" s="1607" t="s">
        <v>497</v>
      </c>
      <c r="F100" s="1521" t="s">
        <v>498</v>
      </c>
      <c r="G100" s="1508" t="s">
        <v>67</v>
      </c>
      <c r="H100" s="1526">
        <v>19</v>
      </c>
      <c r="I100" s="1594" t="s">
        <v>487</v>
      </c>
      <c r="J100" s="1609">
        <v>0.35</v>
      </c>
      <c r="K100" s="1566"/>
      <c r="L100" s="1340"/>
      <c r="M100" s="1608"/>
    </row>
    <row r="101" spans="1:13" ht="15" customHeight="1" x14ac:dyDescent="0.25">
      <c r="A101" s="114"/>
      <c r="B101" s="115"/>
      <c r="C101" s="280"/>
      <c r="D101" s="135"/>
      <c r="E101" s="1607"/>
      <c r="F101" s="1522"/>
      <c r="G101" s="1509"/>
      <c r="H101" s="1527"/>
      <c r="I101" s="1595"/>
      <c r="J101" s="1610"/>
      <c r="K101" s="1566"/>
      <c r="L101" s="1340"/>
      <c r="M101" s="1608"/>
    </row>
    <row r="102" spans="1:13" ht="1.5" customHeight="1" x14ac:dyDescent="0.25">
      <c r="A102" s="114"/>
      <c r="B102" s="115"/>
      <c r="C102" s="280"/>
      <c r="D102" s="135"/>
      <c r="E102" s="1607"/>
      <c r="F102" s="1523"/>
      <c r="G102" s="1510"/>
      <c r="H102" s="1528"/>
      <c r="I102" s="1596"/>
      <c r="J102" s="1611"/>
      <c r="K102" s="1566"/>
      <c r="L102" s="1340"/>
      <c r="M102" s="1608"/>
    </row>
    <row r="103" spans="1:13" ht="15" customHeight="1" x14ac:dyDescent="0.25">
      <c r="A103" s="114"/>
      <c r="B103" s="115"/>
      <c r="C103" s="280"/>
      <c r="D103" s="135"/>
      <c r="E103" s="1455" t="s">
        <v>499</v>
      </c>
      <c r="F103" s="1307" t="s">
        <v>500</v>
      </c>
      <c r="G103" s="1355" t="s">
        <v>23</v>
      </c>
      <c r="H103" s="1524">
        <v>60</v>
      </c>
      <c r="I103" s="1552" t="s">
        <v>359</v>
      </c>
      <c r="J103" s="1554">
        <v>100</v>
      </c>
      <c r="K103" s="1566"/>
      <c r="L103" s="1340"/>
      <c r="M103" s="1608"/>
    </row>
    <row r="104" spans="1:13" ht="13.5" customHeight="1" x14ac:dyDescent="0.25">
      <c r="A104" s="114"/>
      <c r="B104" s="115"/>
      <c r="C104" s="280"/>
      <c r="D104" s="135"/>
      <c r="E104" s="1456"/>
      <c r="F104" s="1513"/>
      <c r="G104" s="1435"/>
      <c r="H104" s="1525"/>
      <c r="I104" s="1553"/>
      <c r="J104" s="1555"/>
      <c r="K104" s="1566"/>
      <c r="L104" s="1340"/>
      <c r="M104" s="1608"/>
    </row>
    <row r="105" spans="1:13" ht="28.9" customHeight="1" x14ac:dyDescent="0.25">
      <c r="A105" s="114"/>
      <c r="B105" s="115"/>
      <c r="C105" s="280"/>
      <c r="D105" s="135"/>
      <c r="E105" s="1455" t="s">
        <v>501</v>
      </c>
      <c r="F105" s="1306" t="s">
        <v>502</v>
      </c>
      <c r="G105" s="124" t="s">
        <v>23</v>
      </c>
      <c r="H105" s="747">
        <v>30</v>
      </c>
      <c r="I105" s="124" t="s">
        <v>503</v>
      </c>
      <c r="J105" s="124">
        <v>2.2999999999999998</v>
      </c>
      <c r="K105" s="1566"/>
      <c r="L105" s="1340"/>
      <c r="M105" s="1608"/>
    </row>
    <row r="106" spans="1:13" ht="26.25" customHeight="1" x14ac:dyDescent="0.25">
      <c r="A106" s="114"/>
      <c r="B106" s="115"/>
      <c r="C106" s="280"/>
      <c r="D106" s="135"/>
      <c r="E106" s="1456"/>
      <c r="F106" s="1307"/>
      <c r="G106" s="124" t="s">
        <v>67</v>
      </c>
      <c r="H106" s="747">
        <v>30</v>
      </c>
      <c r="I106" s="124" t="s">
        <v>504</v>
      </c>
      <c r="J106" s="279">
        <v>0.7</v>
      </c>
      <c r="K106" s="1566"/>
      <c r="L106" s="1340"/>
      <c r="M106" s="1608"/>
    </row>
    <row r="107" spans="1:13" ht="39" customHeight="1" x14ac:dyDescent="0.25">
      <c r="A107" s="114"/>
      <c r="B107" s="115"/>
      <c r="C107" s="280"/>
      <c r="D107" s="135"/>
      <c r="E107" s="257" t="s">
        <v>505</v>
      </c>
      <c r="F107" s="274" t="s">
        <v>1474</v>
      </c>
      <c r="G107" s="117" t="s">
        <v>67</v>
      </c>
      <c r="H107" s="747">
        <v>23</v>
      </c>
      <c r="I107" s="124" t="s">
        <v>506</v>
      </c>
      <c r="J107" s="279">
        <v>2</v>
      </c>
      <c r="K107" s="1566"/>
      <c r="L107" s="1340"/>
      <c r="M107" s="1608"/>
    </row>
    <row r="108" spans="1:13" ht="26.25" customHeight="1" x14ac:dyDescent="0.25">
      <c r="A108" s="114"/>
      <c r="B108" s="115"/>
      <c r="C108" s="280"/>
      <c r="D108" s="135"/>
      <c r="E108" s="257" t="s">
        <v>507</v>
      </c>
      <c r="F108" s="274" t="s">
        <v>508</v>
      </c>
      <c r="G108" s="117" t="s">
        <v>23</v>
      </c>
      <c r="H108" s="747">
        <v>0</v>
      </c>
      <c r="I108" s="124" t="s">
        <v>490</v>
      </c>
      <c r="J108" s="279">
        <v>0</v>
      </c>
      <c r="K108" s="1566"/>
      <c r="L108" s="1340"/>
      <c r="M108" s="1608"/>
    </row>
    <row r="109" spans="1:13" ht="30" customHeight="1" x14ac:dyDescent="0.25">
      <c r="A109" s="114"/>
      <c r="B109" s="115"/>
      <c r="C109" s="280"/>
      <c r="D109" s="135"/>
      <c r="E109" s="257" t="s">
        <v>509</v>
      </c>
      <c r="F109" s="888" t="s">
        <v>510</v>
      </c>
      <c r="G109" s="124" t="s">
        <v>23</v>
      </c>
      <c r="H109" s="747">
        <v>201</v>
      </c>
      <c r="I109" s="124" t="s">
        <v>484</v>
      </c>
      <c r="J109" s="279">
        <v>1.1000000000000001</v>
      </c>
      <c r="K109" s="1566"/>
      <c r="L109" s="1340"/>
      <c r="M109" s="1608"/>
    </row>
    <row r="110" spans="1:13" ht="26.25" customHeight="1" x14ac:dyDescent="0.25">
      <c r="A110" s="114"/>
      <c r="B110" s="115"/>
      <c r="C110" s="280"/>
      <c r="D110" s="135"/>
      <c r="E110" s="812" t="s">
        <v>511</v>
      </c>
      <c r="F110" s="274" t="s">
        <v>512</v>
      </c>
      <c r="G110" s="117" t="s">
        <v>67</v>
      </c>
      <c r="H110" s="747">
        <v>0</v>
      </c>
      <c r="I110" s="124" t="s">
        <v>484</v>
      </c>
      <c r="J110" s="279">
        <v>0</v>
      </c>
      <c r="K110" s="1566"/>
      <c r="L110" s="1340"/>
      <c r="M110" s="1608"/>
    </row>
    <row r="111" spans="1:13" ht="26.25" customHeight="1" x14ac:dyDescent="0.25">
      <c r="A111" s="114"/>
      <c r="B111" s="115"/>
      <c r="C111" s="280"/>
      <c r="D111" s="135"/>
      <c r="E111" s="401" t="s">
        <v>513</v>
      </c>
      <c r="F111" s="992" t="s">
        <v>514</v>
      </c>
      <c r="G111" s="124" t="s">
        <v>23</v>
      </c>
      <c r="H111" s="747">
        <v>0</v>
      </c>
      <c r="I111" s="124" t="s">
        <v>1450</v>
      </c>
      <c r="J111" s="279">
        <v>0</v>
      </c>
      <c r="K111" s="1566"/>
      <c r="L111" s="1340"/>
      <c r="M111" s="1608"/>
    </row>
    <row r="112" spans="1:13" ht="18" customHeight="1" x14ac:dyDescent="0.25">
      <c r="A112" s="114"/>
      <c r="B112" s="115"/>
      <c r="C112" s="280"/>
      <c r="D112" s="135"/>
      <c r="E112" s="1453" t="s">
        <v>515</v>
      </c>
      <c r="F112" s="1306" t="s">
        <v>516</v>
      </c>
      <c r="G112" s="124" t="s">
        <v>23</v>
      </c>
      <c r="H112" s="747">
        <v>80</v>
      </c>
      <c r="I112" s="1403" t="s">
        <v>517</v>
      </c>
      <c r="J112" s="1506">
        <v>2.5</v>
      </c>
      <c r="K112" s="1566"/>
      <c r="L112" s="1340"/>
      <c r="M112" s="1608"/>
    </row>
    <row r="113" spans="1:13" ht="15.6" customHeight="1" x14ac:dyDescent="0.25">
      <c r="A113" s="114"/>
      <c r="B113" s="115"/>
      <c r="C113" s="280"/>
      <c r="D113" s="135"/>
      <c r="E113" s="1454"/>
      <c r="F113" s="1551"/>
      <c r="G113" s="124" t="s">
        <v>67</v>
      </c>
      <c r="H113" s="279">
        <v>4.3</v>
      </c>
      <c r="I113" s="1404"/>
      <c r="J113" s="1507"/>
      <c r="K113" s="1566"/>
      <c r="L113" s="1352"/>
      <c r="M113" s="1608"/>
    </row>
    <row r="114" spans="1:13" ht="26.25" customHeight="1" x14ac:dyDescent="0.25">
      <c r="A114" s="114"/>
      <c r="B114" s="115"/>
      <c r="C114" s="280"/>
      <c r="D114" s="135"/>
      <c r="E114" s="813" t="s">
        <v>518</v>
      </c>
      <c r="F114" s="409" t="s">
        <v>519</v>
      </c>
      <c r="G114" s="377" t="s">
        <v>23</v>
      </c>
      <c r="H114" s="747">
        <v>80</v>
      </c>
      <c r="I114" s="124" t="s">
        <v>520</v>
      </c>
      <c r="J114" s="279">
        <v>80</v>
      </c>
      <c r="K114" s="1566"/>
      <c r="L114" s="788" t="s">
        <v>521</v>
      </c>
      <c r="M114" s="1608"/>
    </row>
    <row r="115" spans="1:13" ht="20.100000000000001" customHeight="1" x14ac:dyDescent="0.25">
      <c r="A115" s="114"/>
      <c r="B115" s="115"/>
      <c r="C115" s="280"/>
      <c r="D115" s="135"/>
      <c r="E115" s="1517" t="s">
        <v>522</v>
      </c>
      <c r="F115" s="1518" t="s">
        <v>523</v>
      </c>
      <c r="G115" s="377" t="s">
        <v>67</v>
      </c>
      <c r="H115" s="747">
        <v>40</v>
      </c>
      <c r="I115" s="224" t="s">
        <v>524</v>
      </c>
      <c r="J115" s="279">
        <v>13</v>
      </c>
      <c r="K115" s="1566"/>
      <c r="L115" s="1512" t="s">
        <v>525</v>
      </c>
      <c r="M115" s="1515" t="s">
        <v>526</v>
      </c>
    </row>
    <row r="116" spans="1:13" ht="23.1" customHeight="1" x14ac:dyDescent="0.25">
      <c r="A116" s="114"/>
      <c r="B116" s="115"/>
      <c r="C116" s="280"/>
      <c r="D116" s="135"/>
      <c r="E116" s="1517"/>
      <c r="F116" s="1518"/>
      <c r="G116" s="506" t="s">
        <v>23</v>
      </c>
      <c r="H116" s="748">
        <v>50</v>
      </c>
      <c r="I116" s="365" t="s">
        <v>524</v>
      </c>
      <c r="J116" s="797">
        <v>287</v>
      </c>
      <c r="K116" s="1566"/>
      <c r="L116" s="1542"/>
      <c r="M116" s="1516"/>
    </row>
    <row r="117" spans="1:13" ht="40.9" customHeight="1" x14ac:dyDescent="0.25">
      <c r="A117" s="114"/>
      <c r="B117" s="115"/>
      <c r="C117" s="280"/>
      <c r="D117" s="135"/>
      <c r="E117" s="1570" t="s">
        <v>527</v>
      </c>
      <c r="F117" s="1572" t="s">
        <v>528</v>
      </c>
      <c r="G117" s="1429" t="s">
        <v>343</v>
      </c>
      <c r="H117" s="1431">
        <v>293</v>
      </c>
      <c r="I117" s="424" t="s">
        <v>529</v>
      </c>
      <c r="J117" s="279">
        <v>0.72</v>
      </c>
      <c r="K117" s="1542"/>
      <c r="L117" s="1511" t="s">
        <v>530</v>
      </c>
      <c r="M117" s="1361" t="s">
        <v>531</v>
      </c>
    </row>
    <row r="118" spans="1:13" ht="41.25" customHeight="1" x14ac:dyDescent="0.25">
      <c r="A118" s="114"/>
      <c r="B118" s="115"/>
      <c r="C118" s="280"/>
      <c r="D118" s="135"/>
      <c r="E118" s="1571"/>
      <c r="F118" s="1573"/>
      <c r="G118" s="1429"/>
      <c r="H118" s="1431"/>
      <c r="I118" s="424" t="s">
        <v>532</v>
      </c>
      <c r="J118" s="279">
        <v>2</v>
      </c>
      <c r="K118" s="1542"/>
      <c r="L118" s="1514"/>
      <c r="M118" s="1362"/>
    </row>
    <row r="119" spans="1:13" ht="26.25" customHeight="1" x14ac:dyDescent="0.25">
      <c r="A119" s="114"/>
      <c r="B119" s="115"/>
      <c r="C119" s="280"/>
      <c r="D119" s="135"/>
      <c r="E119" s="1568" t="s">
        <v>533</v>
      </c>
      <c r="F119" s="1504" t="s">
        <v>534</v>
      </c>
      <c r="G119" s="117" t="s">
        <v>212</v>
      </c>
      <c r="H119" s="800">
        <v>140</v>
      </c>
      <c r="I119" s="1567" t="s">
        <v>487</v>
      </c>
      <c r="J119" s="1532">
        <v>0</v>
      </c>
      <c r="K119" s="1542"/>
      <c r="L119" s="1514"/>
      <c r="M119" s="1362"/>
    </row>
    <row r="120" spans="1:13" ht="26.25" customHeight="1" x14ac:dyDescent="0.25">
      <c r="A120" s="114"/>
      <c r="B120" s="115"/>
      <c r="C120" s="280"/>
      <c r="D120" s="135"/>
      <c r="E120" s="1568"/>
      <c r="F120" s="1504"/>
      <c r="G120" s="117" t="s">
        <v>33</v>
      </c>
      <c r="H120" s="800">
        <v>105</v>
      </c>
      <c r="I120" s="1567"/>
      <c r="J120" s="1532"/>
      <c r="K120" s="1542"/>
      <c r="L120" s="1514"/>
      <c r="M120" s="1362"/>
    </row>
    <row r="121" spans="1:13" ht="26.25" customHeight="1" x14ac:dyDescent="0.25">
      <c r="A121" s="114"/>
      <c r="B121" s="115"/>
      <c r="C121" s="280"/>
      <c r="D121" s="135"/>
      <c r="E121" s="1569"/>
      <c r="F121" s="1505"/>
      <c r="G121" s="120" t="s">
        <v>67</v>
      </c>
      <c r="H121" s="801">
        <v>0</v>
      </c>
      <c r="I121" s="795" t="s">
        <v>484</v>
      </c>
      <c r="J121" s="802">
        <v>0</v>
      </c>
      <c r="K121" s="1542"/>
      <c r="L121" s="1512"/>
      <c r="M121" s="1363"/>
    </row>
    <row r="122" spans="1:13" ht="26.25" customHeight="1" x14ac:dyDescent="0.25">
      <c r="A122" s="114"/>
      <c r="B122" s="115"/>
      <c r="C122" s="280"/>
      <c r="D122" s="135"/>
      <c r="E122" s="1520" t="s">
        <v>535</v>
      </c>
      <c r="F122" s="1513" t="s">
        <v>536</v>
      </c>
      <c r="G122" s="124" t="s">
        <v>23</v>
      </c>
      <c r="H122" s="747">
        <v>30.3</v>
      </c>
      <c r="I122" s="1429" t="s">
        <v>537</v>
      </c>
      <c r="J122" s="1432">
        <v>0</v>
      </c>
      <c r="K122" s="1542"/>
      <c r="L122" s="1361" t="s">
        <v>525</v>
      </c>
      <c r="M122" s="1511" t="s">
        <v>526</v>
      </c>
    </row>
    <row r="123" spans="1:13" ht="16.5" customHeight="1" x14ac:dyDescent="0.25">
      <c r="A123" s="114"/>
      <c r="B123" s="115"/>
      <c r="C123" s="280"/>
      <c r="D123" s="135"/>
      <c r="E123" s="1520"/>
      <c r="F123" s="1513"/>
      <c r="G123" s="117" t="s">
        <v>33</v>
      </c>
      <c r="H123" s="747">
        <v>809.7</v>
      </c>
      <c r="I123" s="1429"/>
      <c r="J123" s="1432"/>
      <c r="K123" s="1542"/>
      <c r="L123" s="1363"/>
      <c r="M123" s="1512"/>
    </row>
    <row r="124" spans="1:13" ht="16.5" customHeight="1" thickBot="1" x14ac:dyDescent="0.3">
      <c r="A124" s="114"/>
      <c r="B124" s="115"/>
      <c r="C124" s="280"/>
      <c r="D124" s="1497" t="s">
        <v>90</v>
      </c>
      <c r="E124" s="1498"/>
      <c r="F124" s="1498"/>
      <c r="G124" s="1498"/>
      <c r="H124" s="787">
        <f>SUM(H84:H123)</f>
        <v>2446.3000000000002</v>
      </c>
      <c r="I124" s="1499"/>
      <c r="J124" s="1499"/>
      <c r="K124" s="1499"/>
      <c r="L124" s="1499"/>
      <c r="M124" s="1500"/>
    </row>
    <row r="125" spans="1:13" ht="16.5" customHeight="1" x14ac:dyDescent="0.25">
      <c r="A125" s="114"/>
      <c r="B125" s="115"/>
      <c r="C125" s="280"/>
      <c r="D125" s="1562" t="s">
        <v>538</v>
      </c>
      <c r="E125" s="1563"/>
      <c r="F125" s="1563"/>
      <c r="G125" s="1563"/>
      <c r="H125" s="1563"/>
      <c r="I125" s="1563"/>
      <c r="J125" s="1563"/>
      <c r="K125" s="1563"/>
      <c r="L125" s="1563"/>
      <c r="M125" s="1564"/>
    </row>
    <row r="126" spans="1:13" ht="30" customHeight="1" x14ac:dyDescent="0.25">
      <c r="A126" s="114"/>
      <c r="B126" s="115"/>
      <c r="C126" s="280"/>
      <c r="D126" s="123"/>
      <c r="E126" s="1631" t="s">
        <v>539</v>
      </c>
      <c r="F126" s="1770" t="s">
        <v>540</v>
      </c>
      <c r="G126" s="1771"/>
      <c r="H126" s="1771"/>
      <c r="I126" s="124" t="s">
        <v>541</v>
      </c>
      <c r="J126" s="279">
        <v>17</v>
      </c>
      <c r="K126" s="1722" t="s">
        <v>542</v>
      </c>
      <c r="L126" s="1543" t="s">
        <v>543</v>
      </c>
      <c r="M126" s="1582" t="s">
        <v>544</v>
      </c>
    </row>
    <row r="127" spans="1:13" ht="28.5" customHeight="1" x14ac:dyDescent="0.25">
      <c r="A127" s="114"/>
      <c r="B127" s="115"/>
      <c r="C127" s="280"/>
      <c r="D127" s="123"/>
      <c r="E127" s="1631"/>
      <c r="F127" s="1772"/>
      <c r="G127" s="1773"/>
      <c r="H127" s="1773"/>
      <c r="I127" s="124" t="s">
        <v>545</v>
      </c>
      <c r="J127" s="279">
        <v>85</v>
      </c>
      <c r="K127" s="1722"/>
      <c r="L127" s="1544"/>
      <c r="M127" s="1583"/>
    </row>
    <row r="128" spans="1:13" ht="39.6" customHeight="1" x14ac:dyDescent="0.25">
      <c r="A128" s="114"/>
      <c r="B128" s="115"/>
      <c r="C128" s="280"/>
      <c r="D128" s="123"/>
      <c r="E128" s="192" t="s">
        <v>546</v>
      </c>
      <c r="F128" s="138" t="s">
        <v>547</v>
      </c>
      <c r="G128" s="425" t="s">
        <v>67</v>
      </c>
      <c r="H128" s="800">
        <v>5500</v>
      </c>
      <c r="I128" s="124" t="s">
        <v>548</v>
      </c>
      <c r="J128" s="279">
        <v>17</v>
      </c>
      <c r="K128" s="1722"/>
      <c r="L128" s="233" t="s">
        <v>549</v>
      </c>
      <c r="M128" s="846" t="s">
        <v>550</v>
      </c>
    </row>
    <row r="129" spans="1:13" ht="25.5" customHeight="1" x14ac:dyDescent="0.25">
      <c r="A129" s="114"/>
      <c r="B129" s="115"/>
      <c r="C129" s="280"/>
      <c r="D129" s="123"/>
      <c r="E129" s="1547" t="s">
        <v>551</v>
      </c>
      <c r="F129" s="1354" t="s">
        <v>552</v>
      </c>
      <c r="G129" s="552" t="s">
        <v>212</v>
      </c>
      <c r="H129" s="800">
        <v>440</v>
      </c>
      <c r="I129" s="124" t="s">
        <v>553</v>
      </c>
      <c r="J129" s="279">
        <v>100</v>
      </c>
      <c r="K129" s="1722"/>
      <c r="L129" s="1543" t="s">
        <v>554</v>
      </c>
      <c r="M129" s="1582" t="s">
        <v>555</v>
      </c>
    </row>
    <row r="130" spans="1:13" ht="31.9" customHeight="1" x14ac:dyDescent="0.25">
      <c r="A130" s="114"/>
      <c r="B130" s="115"/>
      <c r="C130" s="280"/>
      <c r="D130" s="123"/>
      <c r="E130" s="1548"/>
      <c r="F130" s="1355"/>
      <c r="G130" s="503" t="s">
        <v>23</v>
      </c>
      <c r="H130" s="800">
        <v>100</v>
      </c>
      <c r="I130" s="124" t="s">
        <v>556</v>
      </c>
      <c r="J130" s="279">
        <v>15</v>
      </c>
      <c r="K130" s="1722"/>
      <c r="L130" s="1544"/>
      <c r="M130" s="1583"/>
    </row>
    <row r="131" spans="1:13" ht="26.25" customHeight="1" x14ac:dyDescent="0.25">
      <c r="A131" s="114"/>
      <c r="B131" s="115"/>
      <c r="C131" s="280"/>
      <c r="D131" s="123"/>
      <c r="E131" s="1721" t="s">
        <v>557</v>
      </c>
      <c r="F131" s="1436" t="s">
        <v>558</v>
      </c>
      <c r="G131" s="117" t="s">
        <v>212</v>
      </c>
      <c r="H131" s="800">
        <v>30</v>
      </c>
      <c r="I131" s="124" t="s">
        <v>559</v>
      </c>
      <c r="J131" s="279">
        <v>1</v>
      </c>
      <c r="K131" s="1722"/>
      <c r="L131" s="1543" t="s">
        <v>560</v>
      </c>
      <c r="M131" s="1582" t="s">
        <v>561</v>
      </c>
    </row>
    <row r="132" spans="1:13" ht="45" customHeight="1" x14ac:dyDescent="0.25">
      <c r="A132" s="114"/>
      <c r="B132" s="115"/>
      <c r="C132" s="280"/>
      <c r="D132" s="123"/>
      <c r="E132" s="1721"/>
      <c r="F132" s="1436"/>
      <c r="G132" s="213" t="s">
        <v>33</v>
      </c>
      <c r="H132" s="800">
        <v>0</v>
      </c>
      <c r="I132" s="124" t="s">
        <v>562</v>
      </c>
      <c r="J132" s="279">
        <v>0</v>
      </c>
      <c r="K132" s="1722"/>
      <c r="L132" s="1544"/>
      <c r="M132" s="1583"/>
    </row>
    <row r="133" spans="1:13" ht="29.1" customHeight="1" x14ac:dyDescent="0.25">
      <c r="A133" s="114"/>
      <c r="B133" s="115"/>
      <c r="C133" s="280"/>
      <c r="D133" s="123"/>
      <c r="E133" s="1631" t="s">
        <v>563</v>
      </c>
      <c r="F133" s="1689" t="s">
        <v>564</v>
      </c>
      <c r="G133" s="1354" t="s">
        <v>67</v>
      </c>
      <c r="H133" s="1696">
        <v>90</v>
      </c>
      <c r="I133" s="1403" t="s">
        <v>565</v>
      </c>
      <c r="J133" s="1506">
        <v>0.11</v>
      </c>
      <c r="K133" s="1722"/>
      <c r="L133" s="1543" t="s">
        <v>566</v>
      </c>
      <c r="M133" s="1582" t="s">
        <v>567</v>
      </c>
    </row>
    <row r="134" spans="1:13" ht="22.15" customHeight="1" x14ac:dyDescent="0.25">
      <c r="A134" s="114"/>
      <c r="B134" s="115"/>
      <c r="C134" s="280"/>
      <c r="D134" s="123"/>
      <c r="E134" s="1631"/>
      <c r="F134" s="1689"/>
      <c r="G134" s="1355"/>
      <c r="H134" s="1697"/>
      <c r="I134" s="1404"/>
      <c r="J134" s="1507"/>
      <c r="K134" s="1722"/>
      <c r="L134" s="1544"/>
      <c r="M134" s="1583"/>
    </row>
    <row r="135" spans="1:13" ht="21.95" customHeight="1" x14ac:dyDescent="0.25">
      <c r="A135" s="114"/>
      <c r="B135" s="115"/>
      <c r="C135" s="280"/>
      <c r="D135" s="123"/>
      <c r="E135" s="259" t="s">
        <v>568</v>
      </c>
      <c r="F135" s="773" t="s">
        <v>569</v>
      </c>
      <c r="G135" s="773" t="s">
        <v>23</v>
      </c>
      <c r="H135" s="800">
        <v>0</v>
      </c>
      <c r="I135" s="124" t="s">
        <v>570</v>
      </c>
      <c r="J135" s="775">
        <v>0</v>
      </c>
      <c r="K135" s="1722"/>
      <c r="L135" s="1543" t="s">
        <v>31</v>
      </c>
      <c r="M135" s="1582" t="s">
        <v>571</v>
      </c>
    </row>
    <row r="136" spans="1:13" ht="27.75" customHeight="1" x14ac:dyDescent="0.25">
      <c r="A136" s="114"/>
      <c r="B136" s="115"/>
      <c r="C136" s="280"/>
      <c r="D136" s="123"/>
      <c r="E136" s="253" t="s">
        <v>572</v>
      </c>
      <c r="F136" s="132" t="s">
        <v>573</v>
      </c>
      <c r="G136" s="117" t="s">
        <v>23</v>
      </c>
      <c r="H136" s="800">
        <v>10</v>
      </c>
      <c r="I136" s="124" t="s">
        <v>570</v>
      </c>
      <c r="J136" s="775">
        <v>1</v>
      </c>
      <c r="K136" s="1722"/>
      <c r="L136" s="1682"/>
      <c r="M136" s="1683"/>
    </row>
    <row r="137" spans="1:13" ht="29.25" customHeight="1" x14ac:dyDescent="0.25">
      <c r="A137" s="114"/>
      <c r="B137" s="115"/>
      <c r="C137" s="280"/>
      <c r="D137" s="123"/>
      <c r="E137" s="1631" t="s">
        <v>574</v>
      </c>
      <c r="F137" s="1689" t="s">
        <v>575</v>
      </c>
      <c r="G137" s="124" t="s">
        <v>23</v>
      </c>
      <c r="H137" s="747">
        <v>50</v>
      </c>
      <c r="I137" s="124" t="s">
        <v>576</v>
      </c>
      <c r="J137" s="775">
        <v>97</v>
      </c>
      <c r="K137" s="1722"/>
      <c r="L137" s="1682"/>
      <c r="M137" s="1683"/>
    </row>
    <row r="138" spans="1:13" ht="26.25" customHeight="1" x14ac:dyDescent="0.25">
      <c r="A138" s="114"/>
      <c r="B138" s="115"/>
      <c r="C138" s="280"/>
      <c r="D138" s="123"/>
      <c r="E138" s="1631"/>
      <c r="F138" s="1689"/>
      <c r="G138" s="124" t="s">
        <v>343</v>
      </c>
      <c r="H138" s="800">
        <v>256</v>
      </c>
      <c r="I138" s="124" t="s">
        <v>577</v>
      </c>
      <c r="J138" s="775">
        <v>100</v>
      </c>
      <c r="K138" s="1722"/>
      <c r="L138" s="1544"/>
      <c r="M138" s="1683"/>
    </row>
    <row r="139" spans="1:13" ht="38.450000000000003" customHeight="1" x14ac:dyDescent="0.25">
      <c r="A139" s="114"/>
      <c r="B139" s="115"/>
      <c r="C139" s="280"/>
      <c r="D139" s="123"/>
      <c r="E139" s="412" t="s">
        <v>578</v>
      </c>
      <c r="F139" s="845" t="s">
        <v>579</v>
      </c>
      <c r="G139" s="117" t="s">
        <v>23</v>
      </c>
      <c r="H139" s="800">
        <v>1</v>
      </c>
      <c r="I139" s="124" t="s">
        <v>580</v>
      </c>
      <c r="J139" s="775">
        <v>2</v>
      </c>
      <c r="K139" s="1722"/>
      <c r="L139" s="777" t="s">
        <v>31</v>
      </c>
      <c r="M139" s="772" t="s">
        <v>571</v>
      </c>
    </row>
    <row r="140" spans="1:13" ht="21" customHeight="1" x14ac:dyDescent="0.25">
      <c r="A140" s="114"/>
      <c r="B140" s="115"/>
      <c r="C140" s="280"/>
      <c r="D140" s="123"/>
      <c r="E140" s="1631" t="s">
        <v>581</v>
      </c>
      <c r="F140" s="1688" t="s">
        <v>582</v>
      </c>
      <c r="G140" s="773" t="s">
        <v>212</v>
      </c>
      <c r="H140" s="800">
        <v>0</v>
      </c>
      <c r="I140" s="1545" t="s">
        <v>583</v>
      </c>
      <c r="J140" s="1532">
        <v>0</v>
      </c>
      <c r="K140" s="1723"/>
      <c r="L140" s="1686" t="s">
        <v>584</v>
      </c>
      <c r="M140" s="1687" t="s">
        <v>571</v>
      </c>
    </row>
    <row r="141" spans="1:13" ht="18" customHeight="1" x14ac:dyDescent="0.25">
      <c r="A141" s="114"/>
      <c r="B141" s="115"/>
      <c r="C141" s="280"/>
      <c r="D141" s="123"/>
      <c r="E141" s="1631"/>
      <c r="F141" s="1688"/>
      <c r="G141" s="773" t="s">
        <v>33</v>
      </c>
      <c r="H141" s="800">
        <v>0</v>
      </c>
      <c r="I141" s="1545"/>
      <c r="J141" s="1532"/>
      <c r="K141" s="1723"/>
      <c r="L141" s="1686"/>
      <c r="M141" s="1687"/>
    </row>
    <row r="142" spans="1:13" ht="15.75" customHeight="1" thickBot="1" x14ac:dyDescent="0.3">
      <c r="A142" s="114"/>
      <c r="B142" s="115"/>
      <c r="C142" s="280"/>
      <c r="D142" s="125"/>
      <c r="E142" s="1530" t="s">
        <v>74</v>
      </c>
      <c r="F142" s="1530"/>
      <c r="G142" s="1530"/>
      <c r="H142" s="427">
        <f>SUM(H126:H141)</f>
        <v>6477</v>
      </c>
      <c r="I142" s="121"/>
      <c r="J142" s="126"/>
      <c r="K142" s="126"/>
      <c r="L142" s="126"/>
      <c r="M142" s="127"/>
    </row>
    <row r="143" spans="1:13" ht="15" customHeight="1" thickBot="1" x14ac:dyDescent="0.3">
      <c r="A143" s="114"/>
      <c r="B143" s="115"/>
      <c r="C143" s="418"/>
      <c r="D143" s="1716" t="s">
        <v>90</v>
      </c>
      <c r="E143" s="1716"/>
      <c r="F143" s="1716"/>
      <c r="G143" s="1717"/>
      <c r="H143" s="426">
        <f>SUM(H124+H142)</f>
        <v>8923.2999999999993</v>
      </c>
      <c r="I143" s="1718"/>
      <c r="J143" s="1719"/>
      <c r="K143" s="1719"/>
      <c r="L143" s="1719"/>
      <c r="M143" s="1720"/>
    </row>
    <row r="144" spans="1:13" ht="15" customHeight="1" thickBot="1" x14ac:dyDescent="0.3">
      <c r="A144" s="114"/>
      <c r="B144" s="115"/>
      <c r="C144" s="419" t="s">
        <v>585</v>
      </c>
      <c r="D144" s="1734" t="s">
        <v>586</v>
      </c>
      <c r="E144" s="1734"/>
      <c r="F144" s="1734"/>
      <c r="G144" s="1734"/>
      <c r="H144" s="1734"/>
      <c r="I144" s="1734"/>
      <c r="J144" s="1734"/>
      <c r="K144" s="1734"/>
      <c r="L144" s="1734"/>
      <c r="M144" s="1735"/>
    </row>
    <row r="145" spans="1:13" ht="16.5" customHeight="1" x14ac:dyDescent="0.25">
      <c r="A145" s="114"/>
      <c r="B145" s="115"/>
      <c r="C145" s="134"/>
      <c r="D145" s="1562" t="s">
        <v>587</v>
      </c>
      <c r="E145" s="1563"/>
      <c r="F145" s="1563"/>
      <c r="G145" s="1563"/>
      <c r="H145" s="1563"/>
      <c r="I145" s="1563"/>
      <c r="J145" s="1563"/>
      <c r="K145" s="1563"/>
      <c r="L145" s="1563"/>
      <c r="M145" s="1564"/>
    </row>
    <row r="146" spans="1:13" ht="28.5" customHeight="1" x14ac:dyDescent="0.25">
      <c r="A146" s="114"/>
      <c r="B146" s="115"/>
      <c r="C146" s="134"/>
      <c r="D146" s="128"/>
      <c r="E146" s="428" t="s">
        <v>588</v>
      </c>
      <c r="F146" s="1752" t="s">
        <v>589</v>
      </c>
      <c r="G146" s="1753"/>
      <c r="H146" s="1753"/>
      <c r="I146" s="25" t="s">
        <v>1451</v>
      </c>
      <c r="J146" s="614">
        <v>79</v>
      </c>
      <c r="K146" s="1733" t="s">
        <v>590</v>
      </c>
      <c r="L146" s="1733" t="s">
        <v>591</v>
      </c>
      <c r="M146" s="1681" t="s">
        <v>592</v>
      </c>
    </row>
    <row r="147" spans="1:13" ht="20.100000000000001" customHeight="1" x14ac:dyDescent="0.25">
      <c r="A147" s="114"/>
      <c r="B147" s="115"/>
      <c r="C147" s="134"/>
      <c r="D147" s="128"/>
      <c r="E147" s="1684" t="s">
        <v>593</v>
      </c>
      <c r="F147" s="1733" t="s">
        <v>594</v>
      </c>
      <c r="G147" s="93" t="s">
        <v>67</v>
      </c>
      <c r="H147" s="656">
        <v>7.5</v>
      </c>
      <c r="I147" s="1590" t="s">
        <v>595</v>
      </c>
      <c r="J147" s="1632">
        <v>0</v>
      </c>
      <c r="K147" s="1733"/>
      <c r="L147" s="1733"/>
      <c r="M147" s="1681"/>
    </row>
    <row r="148" spans="1:13" ht="20.45" customHeight="1" x14ac:dyDescent="0.25">
      <c r="A148" s="114"/>
      <c r="B148" s="115"/>
      <c r="C148" s="134"/>
      <c r="D148" s="128"/>
      <c r="E148" s="1684"/>
      <c r="F148" s="1733"/>
      <c r="G148" s="93" t="s">
        <v>33</v>
      </c>
      <c r="H148" s="656">
        <v>42.5</v>
      </c>
      <c r="I148" s="1592"/>
      <c r="J148" s="1633"/>
      <c r="K148" s="1733"/>
      <c r="L148" s="1733"/>
      <c r="M148" s="1681"/>
    </row>
    <row r="149" spans="1:13" ht="21.6" customHeight="1" x14ac:dyDescent="0.25">
      <c r="A149" s="114"/>
      <c r="B149" s="115"/>
      <c r="C149" s="134"/>
      <c r="D149" s="128"/>
      <c r="E149" s="1684" t="s">
        <v>596</v>
      </c>
      <c r="F149" s="1685" t="s">
        <v>597</v>
      </c>
      <c r="G149" s="223" t="s">
        <v>67</v>
      </c>
      <c r="H149" s="804">
        <v>0</v>
      </c>
      <c r="I149" s="1590" t="s">
        <v>595</v>
      </c>
      <c r="J149" s="1632">
        <v>0</v>
      </c>
      <c r="K149" s="1733"/>
      <c r="L149" s="1733"/>
      <c r="M149" s="1681"/>
    </row>
    <row r="150" spans="1:13" ht="20.100000000000001" customHeight="1" x14ac:dyDescent="0.25">
      <c r="A150" s="114"/>
      <c r="B150" s="115"/>
      <c r="C150" s="134"/>
      <c r="D150" s="128"/>
      <c r="E150" s="1684"/>
      <c r="F150" s="1685"/>
      <c r="G150" s="223" t="s">
        <v>33</v>
      </c>
      <c r="H150" s="804">
        <v>0</v>
      </c>
      <c r="I150" s="1592"/>
      <c r="J150" s="1633"/>
      <c r="K150" s="1733"/>
      <c r="L150" s="1733"/>
      <c r="M150" s="1681"/>
    </row>
    <row r="151" spans="1:13" ht="25.9" customHeight="1" x14ac:dyDescent="0.25">
      <c r="A151" s="114"/>
      <c r="B151" s="115"/>
      <c r="C151" s="134"/>
      <c r="D151" s="128"/>
      <c r="E151" s="93" t="s">
        <v>598</v>
      </c>
      <c r="F151" s="130" t="s">
        <v>599</v>
      </c>
      <c r="G151" s="129" t="s">
        <v>67</v>
      </c>
      <c r="H151" s="653">
        <v>10</v>
      </c>
      <c r="I151" s="124" t="s">
        <v>600</v>
      </c>
      <c r="J151" s="119">
        <v>200</v>
      </c>
      <c r="K151" s="1733"/>
      <c r="L151" s="1733"/>
      <c r="M151" s="1681"/>
    </row>
    <row r="152" spans="1:13" ht="25.9" customHeight="1" x14ac:dyDescent="0.25">
      <c r="A152" s="114"/>
      <c r="B152" s="115"/>
      <c r="C152" s="134"/>
      <c r="D152" s="128"/>
      <c r="E152" s="93" t="s">
        <v>601</v>
      </c>
      <c r="F152" s="130" t="s">
        <v>602</v>
      </c>
      <c r="G152" s="129" t="s">
        <v>67</v>
      </c>
      <c r="H152" s="653">
        <v>0</v>
      </c>
      <c r="I152" s="124" t="s">
        <v>603</v>
      </c>
      <c r="J152" s="119">
        <v>0</v>
      </c>
      <c r="K152" s="1733"/>
      <c r="L152" s="1733"/>
      <c r="M152" s="1681"/>
    </row>
    <row r="153" spans="1:13" ht="25.9" customHeight="1" x14ac:dyDescent="0.25">
      <c r="A153" s="114"/>
      <c r="B153" s="115"/>
      <c r="C153" s="134"/>
      <c r="D153" s="128"/>
      <c r="E153" s="428" t="s">
        <v>604</v>
      </c>
      <c r="F153" s="842" t="s">
        <v>605</v>
      </c>
      <c r="G153" s="803" t="s">
        <v>67</v>
      </c>
      <c r="H153" s="774">
        <v>0</v>
      </c>
      <c r="I153" s="25" t="s">
        <v>606</v>
      </c>
      <c r="J153" s="150">
        <v>30</v>
      </c>
      <c r="K153" s="1733"/>
      <c r="L153" s="1733"/>
      <c r="M153" s="1681"/>
    </row>
    <row r="154" spans="1:13" ht="57" customHeight="1" x14ac:dyDescent="0.25">
      <c r="A154" s="114"/>
      <c r="B154" s="115"/>
      <c r="C154" s="134"/>
      <c r="D154" s="128"/>
      <c r="E154" s="428" t="s">
        <v>607</v>
      </c>
      <c r="F154" s="842" t="s">
        <v>608</v>
      </c>
      <c r="G154" s="223" t="s">
        <v>23</v>
      </c>
      <c r="H154" s="804">
        <v>1</v>
      </c>
      <c r="I154" s="25" t="s">
        <v>609</v>
      </c>
      <c r="J154" s="150">
        <v>1</v>
      </c>
      <c r="K154" s="1733"/>
      <c r="L154" s="1733"/>
      <c r="M154" s="1681"/>
    </row>
    <row r="155" spans="1:13" ht="25.5" customHeight="1" x14ac:dyDescent="0.25">
      <c r="A155" s="114"/>
      <c r="B155" s="115"/>
      <c r="C155" s="420"/>
      <c r="D155" s="128"/>
      <c r="E155" s="93" t="s">
        <v>610</v>
      </c>
      <c r="F155" s="26" t="s">
        <v>611</v>
      </c>
      <c r="G155" s="93" t="s">
        <v>612</v>
      </c>
      <c r="H155" s="656">
        <v>1</v>
      </c>
      <c r="I155" s="25" t="s">
        <v>613</v>
      </c>
      <c r="J155" s="614">
        <v>1</v>
      </c>
      <c r="K155" s="1733"/>
      <c r="L155" s="1733"/>
      <c r="M155" s="1681"/>
    </row>
    <row r="156" spans="1:13" ht="15" customHeight="1" thickBot="1" x14ac:dyDescent="0.3">
      <c r="A156" s="114"/>
      <c r="B156" s="115"/>
      <c r="C156" s="420"/>
      <c r="D156" s="1529" t="s">
        <v>74</v>
      </c>
      <c r="E156" s="1530"/>
      <c r="F156" s="1530"/>
      <c r="G156" s="1531"/>
      <c r="H156" s="501">
        <f>SUM(H146:H155)</f>
        <v>62</v>
      </c>
      <c r="I156" s="449"/>
      <c r="J156" s="449"/>
      <c r="K156" s="449"/>
      <c r="L156" s="449"/>
      <c r="M156" s="502"/>
    </row>
    <row r="157" spans="1:13" ht="18" customHeight="1" x14ac:dyDescent="0.25">
      <c r="A157" s="114"/>
      <c r="B157" s="115"/>
      <c r="C157" s="420"/>
      <c r="D157" s="1442" t="s">
        <v>614</v>
      </c>
      <c r="E157" s="1443"/>
      <c r="F157" s="1444"/>
      <c r="G157" s="1444"/>
      <c r="H157" s="1444"/>
      <c r="I157" s="1443"/>
      <c r="J157" s="1444"/>
      <c r="K157" s="1443"/>
      <c r="L157" s="1443"/>
      <c r="M157" s="1445"/>
    </row>
    <row r="158" spans="1:13" ht="27.6" customHeight="1" x14ac:dyDescent="0.25">
      <c r="A158" s="114"/>
      <c r="B158" s="115"/>
      <c r="C158" s="420"/>
      <c r="D158" s="128"/>
      <c r="E158" s="1448" t="s">
        <v>615</v>
      </c>
      <c r="F158" s="1450" t="s">
        <v>616</v>
      </c>
      <c r="G158" s="1446" t="s">
        <v>612</v>
      </c>
      <c r="H158" s="1447">
        <v>25</v>
      </c>
      <c r="I158" s="888" t="s">
        <v>617</v>
      </c>
      <c r="J158" s="799">
        <v>5</v>
      </c>
      <c r="K158" s="1745" t="s">
        <v>618</v>
      </c>
      <c r="L158" s="1263" t="s">
        <v>591</v>
      </c>
      <c r="M158" s="1739" t="s">
        <v>571</v>
      </c>
    </row>
    <row r="159" spans="1:13" ht="52.15" customHeight="1" x14ac:dyDescent="0.25">
      <c r="A159" s="114"/>
      <c r="B159" s="115"/>
      <c r="C159" s="420"/>
      <c r="D159" s="128"/>
      <c r="E159" s="1449"/>
      <c r="F159" s="1450"/>
      <c r="G159" s="1446"/>
      <c r="H159" s="1447"/>
      <c r="I159" s="829" t="s">
        <v>619</v>
      </c>
      <c r="J159" s="799">
        <v>6</v>
      </c>
      <c r="K159" s="1746"/>
      <c r="L159" s="1274"/>
      <c r="M159" s="1740"/>
    </row>
    <row r="160" spans="1:13" ht="30" customHeight="1" x14ac:dyDescent="0.25">
      <c r="A160" s="114"/>
      <c r="B160" s="115"/>
      <c r="C160" s="420"/>
      <c r="D160" s="128"/>
      <c r="E160" s="1440" t="s">
        <v>620</v>
      </c>
      <c r="F160" s="1742" t="s">
        <v>621</v>
      </c>
      <c r="G160" s="1743"/>
      <c r="H160" s="1743"/>
      <c r="I160" s="232" t="s">
        <v>622</v>
      </c>
      <c r="J160" s="861">
        <v>1856</v>
      </c>
      <c r="K160" s="1747"/>
      <c r="L160" s="1274"/>
      <c r="M160" s="1740"/>
    </row>
    <row r="161" spans="1:13" ht="29.25" customHeight="1" x14ac:dyDescent="0.25">
      <c r="A161" s="114"/>
      <c r="B161" s="115"/>
      <c r="C161" s="420"/>
      <c r="D161" s="128"/>
      <c r="E161" s="1441"/>
      <c r="F161" s="1465"/>
      <c r="G161" s="1466"/>
      <c r="H161" s="1466"/>
      <c r="I161" s="232" t="s">
        <v>623</v>
      </c>
      <c r="J161" s="861">
        <v>5</v>
      </c>
      <c r="K161" s="1747"/>
      <c r="L161" s="1274"/>
      <c r="M161" s="1740"/>
    </row>
    <row r="162" spans="1:13" ht="42.6" customHeight="1" x14ac:dyDescent="0.25">
      <c r="A162" s="114"/>
      <c r="B162" s="115"/>
      <c r="C162" s="420"/>
      <c r="D162" s="128"/>
      <c r="E162" s="93" t="s">
        <v>624</v>
      </c>
      <c r="F162" s="26" t="s">
        <v>625</v>
      </c>
      <c r="G162" s="93" t="s">
        <v>612</v>
      </c>
      <c r="H162" s="804">
        <v>4</v>
      </c>
      <c r="I162" s="25" t="s">
        <v>359</v>
      </c>
      <c r="J162" s="150">
        <v>100</v>
      </c>
      <c r="K162" s="1747"/>
      <c r="L162" s="1274"/>
      <c r="M162" s="1740"/>
    </row>
    <row r="163" spans="1:13" ht="25.5" customHeight="1" x14ac:dyDescent="0.25">
      <c r="A163" s="114"/>
      <c r="B163" s="115"/>
      <c r="C163" s="420"/>
      <c r="D163" s="128"/>
      <c r="E163" s="93" t="s">
        <v>626</v>
      </c>
      <c r="F163" s="26" t="s">
        <v>627</v>
      </c>
      <c r="G163" s="93" t="s">
        <v>23</v>
      </c>
      <c r="H163" s="804">
        <v>20</v>
      </c>
      <c r="I163" s="25" t="s">
        <v>628</v>
      </c>
      <c r="J163" s="150">
        <v>6</v>
      </c>
      <c r="K163" s="1747"/>
      <c r="L163" s="1274"/>
      <c r="M163" s="1740"/>
    </row>
    <row r="164" spans="1:13" ht="25.9" customHeight="1" x14ac:dyDescent="0.25">
      <c r="A164" s="114"/>
      <c r="B164" s="115"/>
      <c r="C164" s="420"/>
      <c r="D164" s="128"/>
      <c r="E164" s="436" t="s">
        <v>629</v>
      </c>
      <c r="F164" s="1401" t="s">
        <v>630</v>
      </c>
      <c r="G164" s="1402"/>
      <c r="H164" s="1402"/>
      <c r="I164" s="895" t="s">
        <v>631</v>
      </c>
      <c r="J164" s="993">
        <v>4</v>
      </c>
      <c r="K164" s="1747"/>
      <c r="L164" s="1274"/>
      <c r="M164" s="1740"/>
    </row>
    <row r="165" spans="1:13" ht="25.9" customHeight="1" x14ac:dyDescent="0.25">
      <c r="A165" s="114"/>
      <c r="B165" s="115"/>
      <c r="C165" s="420"/>
      <c r="D165" s="128"/>
      <c r="E165" s="437" t="s">
        <v>632</v>
      </c>
      <c r="F165" s="289" t="s">
        <v>633</v>
      </c>
      <c r="G165" s="290" t="s">
        <v>23</v>
      </c>
      <c r="H165" s="291">
        <v>5</v>
      </c>
      <c r="I165" s="285" t="s">
        <v>634</v>
      </c>
      <c r="J165" s="292">
        <v>2</v>
      </c>
      <c r="K165" s="1746"/>
      <c r="L165" s="1274"/>
      <c r="M165" s="1740"/>
    </row>
    <row r="166" spans="1:13" ht="25.9" customHeight="1" x14ac:dyDescent="0.25">
      <c r="A166" s="114"/>
      <c r="B166" s="115"/>
      <c r="C166" s="420"/>
      <c r="D166" s="128"/>
      <c r="E166" s="93" t="s">
        <v>635</v>
      </c>
      <c r="F166" s="129" t="s">
        <v>636</v>
      </c>
      <c r="G166" s="93" t="s">
        <v>100</v>
      </c>
      <c r="H166" s="1049">
        <v>30</v>
      </c>
      <c r="I166" s="124" t="s">
        <v>637</v>
      </c>
      <c r="J166" s="279">
        <v>150</v>
      </c>
      <c r="K166" s="1746"/>
      <c r="L166" s="1274"/>
      <c r="M166" s="1740"/>
    </row>
    <row r="167" spans="1:13" ht="25.9" customHeight="1" x14ac:dyDescent="0.25">
      <c r="A167" s="114"/>
      <c r="B167" s="115"/>
      <c r="C167" s="420"/>
      <c r="D167" s="128"/>
      <c r="E167" s="258" t="s">
        <v>638</v>
      </c>
      <c r="F167" s="293" t="s">
        <v>639</v>
      </c>
      <c r="G167" s="294" t="s">
        <v>33</v>
      </c>
      <c r="H167" s="748">
        <v>5</v>
      </c>
      <c r="I167" s="797" t="s">
        <v>640</v>
      </c>
      <c r="J167" s="797">
        <v>20</v>
      </c>
      <c r="K167" s="1746"/>
      <c r="L167" s="1274"/>
      <c r="M167" s="1740"/>
    </row>
    <row r="168" spans="1:13" ht="25.9" customHeight="1" x14ac:dyDescent="0.25">
      <c r="A168" s="114"/>
      <c r="B168" s="115"/>
      <c r="C168" s="420"/>
      <c r="D168" s="128"/>
      <c r="E168" s="437" t="s">
        <v>641</v>
      </c>
      <c r="F168" s="288" t="s">
        <v>642</v>
      </c>
      <c r="G168" s="287" t="s">
        <v>612</v>
      </c>
      <c r="H168" s="896">
        <v>5</v>
      </c>
      <c r="I168" s="286" t="s">
        <v>637</v>
      </c>
      <c r="J168" s="897">
        <v>25</v>
      </c>
      <c r="K168" s="1746"/>
      <c r="L168" s="1274"/>
      <c r="M168" s="1740"/>
    </row>
    <row r="169" spans="1:13" ht="41.25" customHeight="1" x14ac:dyDescent="0.25">
      <c r="A169" s="114"/>
      <c r="B169" s="115"/>
      <c r="C169" s="420"/>
      <c r="D169" s="128"/>
      <c r="E169" s="814" t="s">
        <v>643</v>
      </c>
      <c r="F169" s="847" t="s">
        <v>644</v>
      </c>
      <c r="G169" s="778" t="s">
        <v>612</v>
      </c>
      <c r="H169" s="994">
        <v>5</v>
      </c>
      <c r="I169" s="198" t="s">
        <v>645</v>
      </c>
      <c r="J169" s="995">
        <v>0.2</v>
      </c>
      <c r="K169" s="1747"/>
      <c r="L169" s="1274"/>
      <c r="M169" s="1740"/>
    </row>
    <row r="170" spans="1:13" ht="25.9" customHeight="1" x14ac:dyDescent="0.25">
      <c r="A170" s="114"/>
      <c r="B170" s="115"/>
      <c r="C170" s="420"/>
      <c r="D170" s="128"/>
      <c r="E170" s="1690" t="s">
        <v>646</v>
      </c>
      <c r="F170" s="1464" t="s">
        <v>647</v>
      </c>
      <c r="G170" s="544" t="s">
        <v>23</v>
      </c>
      <c r="H170" s="889">
        <v>10</v>
      </c>
      <c r="I170" s="1237" t="s">
        <v>648</v>
      </c>
      <c r="J170" s="1749">
        <v>10</v>
      </c>
      <c r="K170" s="1746"/>
      <c r="L170" s="1274"/>
      <c r="M170" s="1740"/>
    </row>
    <row r="171" spans="1:13" ht="22.9" customHeight="1" x14ac:dyDescent="0.25">
      <c r="A171" s="114"/>
      <c r="B171" s="115"/>
      <c r="C171" s="420"/>
      <c r="D171" s="128"/>
      <c r="E171" s="1691"/>
      <c r="F171" s="1692"/>
      <c r="G171" s="544" t="s">
        <v>100</v>
      </c>
      <c r="H171" s="889">
        <v>52</v>
      </c>
      <c r="I171" s="1237"/>
      <c r="J171" s="1749"/>
      <c r="K171" s="1746"/>
      <c r="L171" s="1274"/>
      <c r="M171" s="1740"/>
    </row>
    <row r="172" spans="1:13" ht="27" customHeight="1" x14ac:dyDescent="0.25">
      <c r="A172" s="114"/>
      <c r="B172" s="115"/>
      <c r="C172" s="420"/>
      <c r="D172" s="128"/>
      <c r="E172" s="438" t="s">
        <v>649</v>
      </c>
      <c r="F172" s="1744" t="s">
        <v>650</v>
      </c>
      <c r="G172" s="1466"/>
      <c r="H172" s="1466"/>
      <c r="I172" s="366" t="s">
        <v>651</v>
      </c>
      <c r="J172" s="948">
        <v>1</v>
      </c>
      <c r="K172" s="1746"/>
      <c r="L172" s="1274"/>
      <c r="M172" s="1740"/>
    </row>
    <row r="173" spans="1:13" ht="19.5" customHeight="1" x14ac:dyDescent="0.25">
      <c r="A173" s="114"/>
      <c r="B173" s="115"/>
      <c r="C173" s="420"/>
      <c r="D173" s="128"/>
      <c r="E173" s="223" t="s">
        <v>652</v>
      </c>
      <c r="F173" s="48" t="s">
        <v>653</v>
      </c>
      <c r="G173" s="223" t="s">
        <v>23</v>
      </c>
      <c r="H173" s="804">
        <v>16</v>
      </c>
      <c r="I173" s="25" t="s">
        <v>654</v>
      </c>
      <c r="J173" s="150">
        <v>1</v>
      </c>
      <c r="K173" s="1746"/>
      <c r="L173" s="1274"/>
      <c r="M173" s="1740"/>
    </row>
    <row r="174" spans="1:13" ht="25.5" customHeight="1" x14ac:dyDescent="0.25">
      <c r="A174" s="114"/>
      <c r="B174" s="115"/>
      <c r="C174" s="420"/>
      <c r="D174" s="128"/>
      <c r="E174" s="439" t="s">
        <v>655</v>
      </c>
      <c r="F174" s="996" t="s">
        <v>656</v>
      </c>
      <c r="G174" s="295" t="s">
        <v>612</v>
      </c>
      <c r="H174" s="945">
        <v>128.5</v>
      </c>
      <c r="I174" s="946" t="s">
        <v>657</v>
      </c>
      <c r="J174" s="947">
        <v>10</v>
      </c>
      <c r="K174" s="1748"/>
      <c r="L174" s="1264"/>
      <c r="M174" s="1741"/>
    </row>
    <row r="175" spans="1:13" ht="15" customHeight="1" thickBot="1" x14ac:dyDescent="0.3">
      <c r="A175" s="114"/>
      <c r="B175" s="115"/>
      <c r="C175" s="420"/>
      <c r="D175" s="421"/>
      <c r="E175" s="1754" t="s">
        <v>74</v>
      </c>
      <c r="F175" s="1755"/>
      <c r="G175" s="1756"/>
      <c r="H175" s="435">
        <f>SUM(H158:H174)</f>
        <v>305.5</v>
      </c>
      <c r="I175" s="423"/>
      <c r="J175" s="136"/>
      <c r="K175" s="136"/>
      <c r="L175" s="136"/>
      <c r="M175" s="137"/>
    </row>
    <row r="176" spans="1:13" ht="16.899999999999999" customHeight="1" thickBot="1" x14ac:dyDescent="0.3">
      <c r="A176" s="114"/>
      <c r="B176" s="115"/>
      <c r="C176" s="1726" t="s">
        <v>658</v>
      </c>
      <c r="D176" s="1727"/>
      <c r="E176" s="1727"/>
      <c r="F176" s="1727"/>
      <c r="G176" s="440"/>
      <c r="H176" s="440"/>
      <c r="I176" s="440"/>
      <c r="J176" s="440"/>
      <c r="K176" s="440"/>
      <c r="L176" s="440"/>
      <c r="M176" s="441"/>
    </row>
    <row r="177" spans="1:19" ht="17.25" customHeight="1" thickBot="1" x14ac:dyDescent="0.3">
      <c r="A177" s="114"/>
      <c r="B177" s="115"/>
      <c r="C177" s="420"/>
      <c r="D177" s="1736" t="s">
        <v>659</v>
      </c>
      <c r="E177" s="1737"/>
      <c r="F177" s="1737"/>
      <c r="G177" s="1737"/>
      <c r="H177" s="1737"/>
      <c r="I177" s="1737"/>
      <c r="J177" s="1737"/>
      <c r="K177" s="1737"/>
      <c r="L177" s="1737"/>
      <c r="M177" s="1738"/>
      <c r="N177" s="196"/>
      <c r="O177" s="196"/>
      <c r="P177" s="196"/>
      <c r="Q177" s="196"/>
      <c r="R177" s="196"/>
      <c r="S177" s="196"/>
    </row>
    <row r="178" spans="1:19" ht="66" customHeight="1" x14ac:dyDescent="0.25">
      <c r="A178" s="114"/>
      <c r="B178" s="115"/>
      <c r="C178" s="420"/>
      <c r="D178" s="900"/>
      <c r="E178" s="997" t="s">
        <v>660</v>
      </c>
      <c r="F178" s="1004" t="s">
        <v>661</v>
      </c>
      <c r="G178" s="998" t="s">
        <v>23</v>
      </c>
      <c r="H178" s="999">
        <v>6</v>
      </c>
      <c r="I178" s="901" t="s">
        <v>662</v>
      </c>
      <c r="J178" s="902">
        <v>2</v>
      </c>
      <c r="K178" s="1539" t="s">
        <v>663</v>
      </c>
      <c r="L178" s="903" t="s">
        <v>134</v>
      </c>
      <c r="M178" s="904" t="s">
        <v>32</v>
      </c>
      <c r="N178" s="196"/>
      <c r="O178" s="196"/>
      <c r="P178" s="196"/>
      <c r="Q178" s="196"/>
      <c r="R178" s="196"/>
      <c r="S178" s="196"/>
    </row>
    <row r="179" spans="1:19" ht="30.75" customHeight="1" x14ac:dyDescent="0.25">
      <c r="A179" s="114"/>
      <c r="B179" s="115"/>
      <c r="C179" s="420"/>
      <c r="D179" s="905"/>
      <c r="E179" s="1533" t="s">
        <v>664</v>
      </c>
      <c r="F179" s="1535" t="s">
        <v>1454</v>
      </c>
      <c r="G179" s="1000" t="s">
        <v>23</v>
      </c>
      <c r="H179" s="1001">
        <v>10</v>
      </c>
      <c r="I179" s="1537" t="s">
        <v>665</v>
      </c>
      <c r="J179" s="1757">
        <v>5</v>
      </c>
      <c r="K179" s="1540"/>
      <c r="L179" s="1750" t="s">
        <v>666</v>
      </c>
      <c r="M179" s="1724" t="s">
        <v>667</v>
      </c>
      <c r="N179" s="196"/>
      <c r="O179" s="196"/>
      <c r="P179" s="196"/>
      <c r="Q179" s="196"/>
      <c r="R179" s="196"/>
      <c r="S179" s="196"/>
    </row>
    <row r="180" spans="1:19" ht="45.75" customHeight="1" x14ac:dyDescent="0.25">
      <c r="A180" s="114"/>
      <c r="B180" s="115"/>
      <c r="C180" s="420"/>
      <c r="D180" s="905"/>
      <c r="E180" s="1534"/>
      <c r="F180" s="1536"/>
      <c r="G180" s="1002" t="s">
        <v>100</v>
      </c>
      <c r="H180" s="1003">
        <v>200</v>
      </c>
      <c r="I180" s="1538"/>
      <c r="J180" s="1758"/>
      <c r="K180" s="1541"/>
      <c r="L180" s="1751"/>
      <c r="M180" s="1725"/>
      <c r="N180" s="196"/>
      <c r="O180" s="196"/>
      <c r="P180" s="196"/>
      <c r="Q180" s="196"/>
      <c r="R180" s="196"/>
      <c r="S180" s="196"/>
    </row>
    <row r="181" spans="1:19" ht="13.9" customHeight="1" x14ac:dyDescent="0.25">
      <c r="A181" s="114"/>
      <c r="B181" s="115"/>
      <c r="C181" s="134"/>
      <c r="D181" s="1728" t="s">
        <v>74</v>
      </c>
      <c r="E181" s="1729"/>
      <c r="F181" s="1729"/>
      <c r="G181" s="1729"/>
      <c r="H181" s="898">
        <f>SUM(H178:H180)</f>
        <v>216</v>
      </c>
      <c r="I181" s="1730"/>
      <c r="J181" s="1731"/>
      <c r="K181" s="1731"/>
      <c r="L181" s="1731"/>
      <c r="M181" s="1732"/>
    </row>
    <row r="182" spans="1:19" ht="15.75" customHeight="1" x14ac:dyDescent="0.25">
      <c r="A182" s="114"/>
      <c r="B182" s="115"/>
      <c r="C182" s="420"/>
      <c r="D182" s="1398" t="s">
        <v>668</v>
      </c>
      <c r="E182" s="1399"/>
      <c r="F182" s="1399"/>
      <c r="G182" s="1399"/>
      <c r="H182" s="1399"/>
      <c r="I182" s="1399"/>
      <c r="J182" s="1399"/>
      <c r="K182" s="1399"/>
      <c r="L182" s="1399"/>
      <c r="M182" s="1400"/>
    </row>
    <row r="183" spans="1:19" ht="31.5" customHeight="1" x14ac:dyDescent="0.25">
      <c r="A183" s="114"/>
      <c r="B183" s="115"/>
      <c r="C183" s="420"/>
      <c r="D183" s="905"/>
      <c r="E183" s="370" t="s">
        <v>669</v>
      </c>
      <c r="F183" s="1401" t="s">
        <v>670</v>
      </c>
      <c r="G183" s="1402"/>
      <c r="H183" s="1402"/>
      <c r="I183" s="371" t="s">
        <v>671</v>
      </c>
      <c r="J183" s="799">
        <v>10</v>
      </c>
      <c r="K183" s="1638" t="s">
        <v>672</v>
      </c>
      <c r="L183" s="1361" t="s">
        <v>673</v>
      </c>
      <c r="M183" s="1693" t="s">
        <v>674</v>
      </c>
    </row>
    <row r="184" spans="1:19" ht="18" customHeight="1" x14ac:dyDescent="0.25">
      <c r="A184" s="114"/>
      <c r="B184" s="115"/>
      <c r="C184" s="420"/>
      <c r="D184" s="905"/>
      <c r="E184" s="442" t="s">
        <v>675</v>
      </c>
      <c r="F184" s="131" t="s">
        <v>676</v>
      </c>
      <c r="G184" s="118" t="s">
        <v>67</v>
      </c>
      <c r="H184" s="652">
        <v>50</v>
      </c>
      <c r="I184" s="232" t="s">
        <v>359</v>
      </c>
      <c r="J184" s="655">
        <v>100</v>
      </c>
      <c r="K184" s="1639"/>
      <c r="L184" s="1362"/>
      <c r="M184" s="1694"/>
    </row>
    <row r="185" spans="1:19" ht="14.45" customHeight="1" x14ac:dyDescent="0.25">
      <c r="A185" s="114"/>
      <c r="B185" s="115"/>
      <c r="C185" s="420"/>
      <c r="D185" s="905"/>
      <c r="E185" s="1547" t="s">
        <v>677</v>
      </c>
      <c r="F185" s="1634" t="s">
        <v>678</v>
      </c>
      <c r="G185" s="1636" t="s">
        <v>343</v>
      </c>
      <c r="H185" s="1696">
        <v>0</v>
      </c>
      <c r="I185" s="1636" t="s">
        <v>679</v>
      </c>
      <c r="J185" s="1642">
        <v>0</v>
      </c>
      <c r="K185" s="1639"/>
      <c r="L185" s="1362"/>
      <c r="M185" s="1694"/>
      <c r="N185" s="149"/>
    </row>
    <row r="186" spans="1:19" ht="14.45" customHeight="1" x14ac:dyDescent="0.25">
      <c r="A186" s="114"/>
      <c r="B186" s="115"/>
      <c r="C186" s="420"/>
      <c r="D186" s="905"/>
      <c r="E186" s="1548"/>
      <c r="F186" s="1635"/>
      <c r="G186" s="1637"/>
      <c r="H186" s="1697"/>
      <c r="I186" s="1637"/>
      <c r="J186" s="1643"/>
      <c r="K186" s="1639"/>
      <c r="L186" s="1362"/>
      <c r="M186" s="1694"/>
    </row>
    <row r="187" spans="1:19" ht="14.45" customHeight="1" x14ac:dyDescent="0.25">
      <c r="A187" s="114"/>
      <c r="B187" s="115"/>
      <c r="C187" s="420"/>
      <c r="D187" s="905"/>
      <c r="E187" s="1430" t="s">
        <v>680</v>
      </c>
      <c r="F187" s="1513" t="s">
        <v>681</v>
      </c>
      <c r="G187" s="1435" t="s">
        <v>23</v>
      </c>
      <c r="H187" s="1641">
        <v>10</v>
      </c>
      <c r="I187" s="117" t="s">
        <v>359</v>
      </c>
      <c r="J187" s="119">
        <v>0</v>
      </c>
      <c r="K187" s="1639"/>
      <c r="L187" s="1362"/>
      <c r="M187" s="1694"/>
    </row>
    <row r="188" spans="1:19" ht="15" customHeight="1" x14ac:dyDescent="0.25">
      <c r="A188" s="114"/>
      <c r="B188" s="657"/>
      <c r="C188" s="420"/>
      <c r="D188" s="905"/>
      <c r="E188" s="1430"/>
      <c r="F188" s="1513"/>
      <c r="G188" s="1435"/>
      <c r="H188" s="1641"/>
      <c r="I188" s="117" t="s">
        <v>418</v>
      </c>
      <c r="J188" s="119">
        <v>1</v>
      </c>
      <c r="K188" s="1639"/>
      <c r="L188" s="1362"/>
      <c r="M188" s="1694"/>
    </row>
    <row r="189" spans="1:19" ht="14.45" customHeight="1" x14ac:dyDescent="0.25">
      <c r="A189" s="114"/>
      <c r="B189" s="133"/>
      <c r="C189" s="420"/>
      <c r="D189" s="905"/>
      <c r="E189" s="1437" t="s">
        <v>682</v>
      </c>
      <c r="F189" s="1407" t="s">
        <v>683</v>
      </c>
      <c r="G189" s="117" t="s">
        <v>23</v>
      </c>
      <c r="H189" s="653">
        <v>60</v>
      </c>
      <c r="I189" s="1409" t="s">
        <v>359</v>
      </c>
      <c r="J189" s="1411">
        <v>100</v>
      </c>
      <c r="K189" s="1639"/>
      <c r="L189" s="1362"/>
      <c r="M189" s="1694"/>
    </row>
    <row r="190" spans="1:19" ht="27.75" customHeight="1" x14ac:dyDescent="0.25">
      <c r="A190" s="114"/>
      <c r="B190" s="115"/>
      <c r="C190" s="420"/>
      <c r="D190" s="905"/>
      <c r="E190" s="1434"/>
      <c r="F190" s="1408"/>
      <c r="G190" s="117" t="s">
        <v>33</v>
      </c>
      <c r="H190" s="653">
        <v>312</v>
      </c>
      <c r="I190" s="1410"/>
      <c r="J190" s="1412"/>
      <c r="K190" s="1639"/>
      <c r="L190" s="1362"/>
      <c r="M190" s="1694"/>
    </row>
    <row r="191" spans="1:19" ht="13.5" customHeight="1" x14ac:dyDescent="0.25">
      <c r="A191" s="114"/>
      <c r="B191" s="115"/>
      <c r="C191" s="420"/>
      <c r="D191" s="905"/>
      <c r="E191" s="1437" t="s">
        <v>684</v>
      </c>
      <c r="F191" s="1407" t="s">
        <v>685</v>
      </c>
      <c r="G191" s="117" t="s">
        <v>23</v>
      </c>
      <c r="H191" s="653">
        <v>12</v>
      </c>
      <c r="I191" s="117" t="s">
        <v>418</v>
      </c>
      <c r="J191" s="119">
        <v>1</v>
      </c>
      <c r="K191" s="1639"/>
      <c r="L191" s="1362"/>
      <c r="M191" s="1694"/>
    </row>
    <row r="192" spans="1:19" ht="14.45" customHeight="1" x14ac:dyDescent="0.25">
      <c r="A192" s="114"/>
      <c r="B192" s="115"/>
      <c r="C192" s="420"/>
      <c r="D192" s="905"/>
      <c r="E192" s="1434"/>
      <c r="F192" s="1408"/>
      <c r="G192" s="117" t="s">
        <v>33</v>
      </c>
      <c r="H192" s="653">
        <v>0</v>
      </c>
      <c r="I192" s="117" t="s">
        <v>359</v>
      </c>
      <c r="J192" s="119">
        <v>0</v>
      </c>
      <c r="K192" s="1639"/>
      <c r="L192" s="1362"/>
      <c r="M192" s="1694"/>
    </row>
    <row r="193" spans="1:13" ht="28.9" customHeight="1" x14ac:dyDescent="0.25">
      <c r="A193" s="114"/>
      <c r="B193" s="115"/>
      <c r="C193" s="420"/>
      <c r="D193" s="905"/>
      <c r="E193" s="1437" t="s">
        <v>686</v>
      </c>
      <c r="F193" s="1407" t="s">
        <v>687</v>
      </c>
      <c r="G193" s="117" t="s">
        <v>23</v>
      </c>
      <c r="H193" s="653">
        <v>30</v>
      </c>
      <c r="I193" s="117" t="s">
        <v>418</v>
      </c>
      <c r="J193" s="119">
        <v>1</v>
      </c>
      <c r="K193" s="1639"/>
      <c r="L193" s="1362"/>
      <c r="M193" s="1694"/>
    </row>
    <row r="194" spans="1:13" ht="18.600000000000001" customHeight="1" x14ac:dyDescent="0.25">
      <c r="A194" s="114"/>
      <c r="B194" s="115"/>
      <c r="C194" s="420"/>
      <c r="D194" s="905"/>
      <c r="E194" s="1434"/>
      <c r="F194" s="1408"/>
      <c r="G194" s="250" t="s">
        <v>33</v>
      </c>
      <c r="H194" s="654">
        <v>0</v>
      </c>
      <c r="I194" s="119" t="s">
        <v>359</v>
      </c>
      <c r="J194" s="119">
        <v>0</v>
      </c>
      <c r="K194" s="1639"/>
      <c r="L194" s="1362"/>
      <c r="M194" s="1694"/>
    </row>
    <row r="195" spans="1:13" ht="18" customHeight="1" x14ac:dyDescent="0.25">
      <c r="A195" s="114"/>
      <c r="B195" s="115"/>
      <c r="C195" s="420"/>
      <c r="D195" s="905"/>
      <c r="E195" s="1632" t="s">
        <v>688</v>
      </c>
      <c r="F195" s="1714" t="s">
        <v>689</v>
      </c>
      <c r="G195" s="250" t="s">
        <v>23</v>
      </c>
      <c r="H195" s="654">
        <v>5</v>
      </c>
      <c r="I195" s="1405" t="s">
        <v>690</v>
      </c>
      <c r="J195" s="1405">
        <v>2</v>
      </c>
      <c r="K195" s="1639"/>
      <c r="L195" s="1362"/>
      <c r="M195" s="1694"/>
    </row>
    <row r="196" spans="1:13" ht="14.45" customHeight="1" x14ac:dyDescent="0.25">
      <c r="A196" s="114"/>
      <c r="B196" s="115"/>
      <c r="C196" s="420"/>
      <c r="D196" s="905"/>
      <c r="E196" s="1633"/>
      <c r="F196" s="1715"/>
      <c r="G196" s="250" t="s">
        <v>67</v>
      </c>
      <c r="H196" s="654">
        <v>3</v>
      </c>
      <c r="I196" s="1406"/>
      <c r="J196" s="1406"/>
      <c r="K196" s="1639"/>
      <c r="L196" s="1362"/>
      <c r="M196" s="1694"/>
    </row>
    <row r="197" spans="1:13" ht="18.95" customHeight="1" x14ac:dyDescent="0.25">
      <c r="A197" s="114"/>
      <c r="B197" s="115"/>
      <c r="C197" s="420"/>
      <c r="D197" s="905"/>
      <c r="E197" s="1632" t="s">
        <v>691</v>
      </c>
      <c r="F197" s="1615" t="s">
        <v>692</v>
      </c>
      <c r="G197" s="1405" t="s">
        <v>67</v>
      </c>
      <c r="H197" s="1413">
        <v>15</v>
      </c>
      <c r="I197" s="119" t="s">
        <v>314</v>
      </c>
      <c r="J197" s="119">
        <v>1</v>
      </c>
      <c r="K197" s="1639"/>
      <c r="L197" s="1362"/>
      <c r="M197" s="1694"/>
    </row>
    <row r="198" spans="1:13" ht="15.6" customHeight="1" x14ac:dyDescent="0.25">
      <c r="A198" s="114"/>
      <c r="B198" s="115"/>
      <c r="C198" s="420"/>
      <c r="D198" s="905"/>
      <c r="E198" s="1633"/>
      <c r="F198" s="1616"/>
      <c r="G198" s="1406"/>
      <c r="H198" s="1414"/>
      <c r="I198" s="119" t="s">
        <v>693</v>
      </c>
      <c r="J198" s="119">
        <v>0</v>
      </c>
      <c r="K198" s="1639"/>
      <c r="L198" s="1362"/>
      <c r="M198" s="1694"/>
    </row>
    <row r="199" spans="1:13" ht="15" customHeight="1" x14ac:dyDescent="0.25">
      <c r="A199" s="114"/>
      <c r="B199" s="115"/>
      <c r="C199" s="420"/>
      <c r="D199" s="905"/>
      <c r="E199" s="1632" t="s">
        <v>694</v>
      </c>
      <c r="F199" s="1403" t="s">
        <v>695</v>
      </c>
      <c r="G199" s="1354" t="s">
        <v>23</v>
      </c>
      <c r="H199" s="1413">
        <v>0</v>
      </c>
      <c r="I199" s="124" t="s">
        <v>314</v>
      </c>
      <c r="J199" s="119">
        <v>0</v>
      </c>
      <c r="K199" s="1639"/>
      <c r="L199" s="1362"/>
      <c r="M199" s="1694"/>
    </row>
    <row r="200" spans="1:13" ht="14.45" customHeight="1" x14ac:dyDescent="0.25">
      <c r="A200" s="114"/>
      <c r="B200" s="115"/>
      <c r="C200" s="420"/>
      <c r="D200" s="905"/>
      <c r="E200" s="1633"/>
      <c r="F200" s="1404"/>
      <c r="G200" s="1355"/>
      <c r="H200" s="1414"/>
      <c r="I200" s="198" t="s">
        <v>359</v>
      </c>
      <c r="J200" s="119">
        <v>0</v>
      </c>
      <c r="K200" s="1639"/>
      <c r="L200" s="1362"/>
      <c r="M200" s="1694"/>
    </row>
    <row r="201" spans="1:13" ht="29.25" customHeight="1" x14ac:dyDescent="0.25">
      <c r="A201" s="114"/>
      <c r="B201" s="115"/>
      <c r="C201" s="420"/>
      <c r="D201" s="905"/>
      <c r="E201" s="443" t="s">
        <v>696</v>
      </c>
      <c r="F201" s="224" t="s">
        <v>697</v>
      </c>
      <c r="G201" s="213" t="s">
        <v>23</v>
      </c>
      <c r="H201" s="654">
        <v>0</v>
      </c>
      <c r="I201" s="124" t="s">
        <v>359</v>
      </c>
      <c r="J201" s="119">
        <v>0</v>
      </c>
      <c r="K201" s="1639"/>
      <c r="L201" s="1362"/>
      <c r="M201" s="1694"/>
    </row>
    <row r="202" spans="1:13" ht="15.6" customHeight="1" x14ac:dyDescent="0.25">
      <c r="A202" s="114"/>
      <c r="B202" s="115"/>
      <c r="C202" s="420"/>
      <c r="D202" s="905"/>
      <c r="E202" s="1632" t="s">
        <v>698</v>
      </c>
      <c r="F202" s="1403" t="s">
        <v>699</v>
      </c>
      <c r="G202" s="224" t="s">
        <v>23</v>
      </c>
      <c r="H202" s="908">
        <v>0</v>
      </c>
      <c r="I202" s="1403" t="s">
        <v>595</v>
      </c>
      <c r="J202" s="1405">
        <v>1</v>
      </c>
      <c r="K202" s="1639"/>
      <c r="L202" s="1362"/>
      <c r="M202" s="1694"/>
    </row>
    <row r="203" spans="1:13" x14ac:dyDescent="0.25">
      <c r="A203" s="114"/>
      <c r="B203" s="115"/>
      <c r="C203" s="420"/>
      <c r="D203" s="905"/>
      <c r="E203" s="1633"/>
      <c r="F203" s="1404"/>
      <c r="G203" s="224" t="s">
        <v>67</v>
      </c>
      <c r="H203" s="908">
        <v>40</v>
      </c>
      <c r="I203" s="1404"/>
      <c r="J203" s="1406"/>
      <c r="K203" s="1639"/>
      <c r="L203" s="1362"/>
      <c r="M203" s="1694"/>
    </row>
    <row r="204" spans="1:13" ht="15" customHeight="1" x14ac:dyDescent="0.25">
      <c r="A204" s="114"/>
      <c r="B204" s="115"/>
      <c r="C204" s="134"/>
      <c r="D204" s="905"/>
      <c r="E204" s="444" t="s">
        <v>700</v>
      </c>
      <c r="F204" s="365" t="s">
        <v>701</v>
      </c>
      <c r="G204" s="213" t="s">
        <v>23</v>
      </c>
      <c r="H204" s="654">
        <v>3</v>
      </c>
      <c r="I204" s="124" t="s">
        <v>702</v>
      </c>
      <c r="J204" s="119">
        <v>5</v>
      </c>
      <c r="K204" s="1639"/>
      <c r="L204" s="1363"/>
      <c r="M204" s="1694"/>
    </row>
    <row r="205" spans="1:13" ht="42" customHeight="1" x14ac:dyDescent="0.25">
      <c r="A205" s="114"/>
      <c r="B205" s="115"/>
      <c r="C205" s="134"/>
      <c r="D205" s="906"/>
      <c r="E205" s="1006" t="s">
        <v>703</v>
      </c>
      <c r="F205" s="1007" t="s">
        <v>704</v>
      </c>
      <c r="G205" s="1008" t="s">
        <v>343</v>
      </c>
      <c r="H205" s="1009">
        <v>50</v>
      </c>
      <c r="I205" s="1010" t="s">
        <v>705</v>
      </c>
      <c r="J205" s="1011">
        <v>1</v>
      </c>
      <c r="K205" s="1639"/>
      <c r="L205" s="1005" t="s">
        <v>134</v>
      </c>
      <c r="M205" s="1694"/>
    </row>
    <row r="206" spans="1:13" ht="38.25" x14ac:dyDescent="0.25">
      <c r="A206" s="114"/>
      <c r="B206" s="115"/>
      <c r="C206" s="134"/>
      <c r="D206" s="906"/>
      <c r="E206" s="445" t="s">
        <v>706</v>
      </c>
      <c r="F206" s="786" t="s">
        <v>707</v>
      </c>
      <c r="G206" s="284" t="s">
        <v>23</v>
      </c>
      <c r="H206" s="650">
        <v>420</v>
      </c>
      <c r="I206" s="285" t="s">
        <v>708</v>
      </c>
      <c r="J206" s="651">
        <v>3000</v>
      </c>
      <c r="K206" s="1639"/>
      <c r="L206" s="1519" t="s">
        <v>709</v>
      </c>
      <c r="M206" s="1694"/>
    </row>
    <row r="207" spans="1:13" ht="24.75" customHeight="1" x14ac:dyDescent="0.25">
      <c r="A207" s="114"/>
      <c r="B207" s="115"/>
      <c r="C207" s="134"/>
      <c r="D207" s="906"/>
      <c r="E207" s="446" t="s">
        <v>710</v>
      </c>
      <c r="F207" s="299" t="s">
        <v>711</v>
      </c>
      <c r="G207" s="284" t="s">
        <v>23</v>
      </c>
      <c r="H207" s="650">
        <v>300</v>
      </c>
      <c r="I207" s="285" t="s">
        <v>712</v>
      </c>
      <c r="J207" s="651">
        <v>48</v>
      </c>
      <c r="K207" s="1639"/>
      <c r="L207" s="1519"/>
      <c r="M207" s="1694"/>
    </row>
    <row r="208" spans="1:13" ht="25.5" x14ac:dyDescent="0.25">
      <c r="A208" s="114"/>
      <c r="B208" s="115"/>
      <c r="C208" s="134"/>
      <c r="D208" s="906"/>
      <c r="E208" s="446" t="s">
        <v>713</v>
      </c>
      <c r="F208" s="285" t="s">
        <v>714</v>
      </c>
      <c r="G208" s="284" t="s">
        <v>23</v>
      </c>
      <c r="H208" s="650">
        <v>250</v>
      </c>
      <c r="I208" s="285" t="s">
        <v>715</v>
      </c>
      <c r="J208" s="651">
        <v>2360</v>
      </c>
      <c r="K208" s="1639"/>
      <c r="L208" s="1519"/>
      <c r="M208" s="1694"/>
    </row>
    <row r="209" spans="1:13" ht="25.5" x14ac:dyDescent="0.25">
      <c r="A209" s="114"/>
      <c r="B209" s="115"/>
      <c r="C209" s="134"/>
      <c r="D209" s="906"/>
      <c r="E209" s="446" t="s">
        <v>716</v>
      </c>
      <c r="F209" s="909" t="s">
        <v>717</v>
      </c>
      <c r="G209" s="909" t="s">
        <v>23</v>
      </c>
      <c r="H209" s="1009">
        <v>19</v>
      </c>
      <c r="I209" s="909" t="s">
        <v>718</v>
      </c>
      <c r="J209" s="1012">
        <v>1</v>
      </c>
      <c r="K209" s="1639"/>
      <c r="L209" s="300" t="s">
        <v>719</v>
      </c>
      <c r="M209" s="1694"/>
    </row>
    <row r="210" spans="1:13" ht="15" customHeight="1" x14ac:dyDescent="0.25">
      <c r="A210" s="114"/>
      <c r="B210" s="115"/>
      <c r="C210" s="134"/>
      <c r="D210" s="906"/>
      <c r="E210" s="446" t="s">
        <v>720</v>
      </c>
      <c r="F210" s="299" t="s">
        <v>721</v>
      </c>
      <c r="G210" s="284" t="s">
        <v>23</v>
      </c>
      <c r="H210" s="650">
        <v>95</v>
      </c>
      <c r="I210" s="285" t="s">
        <v>722</v>
      </c>
      <c r="J210" s="651">
        <v>42.5</v>
      </c>
      <c r="K210" s="1639"/>
      <c r="L210" s="300" t="s">
        <v>584</v>
      </c>
      <c r="M210" s="1694"/>
    </row>
    <row r="211" spans="1:13" ht="25.5" x14ac:dyDescent="0.25">
      <c r="A211" s="114"/>
      <c r="B211" s="115"/>
      <c r="C211" s="134"/>
      <c r="D211" s="906"/>
      <c r="E211" s="446" t="s">
        <v>723</v>
      </c>
      <c r="F211" s="285" t="s">
        <v>724</v>
      </c>
      <c r="G211" s="284" t="s">
        <v>23</v>
      </c>
      <c r="H211" s="650">
        <v>30</v>
      </c>
      <c r="I211" s="285" t="s">
        <v>725</v>
      </c>
      <c r="J211" s="651">
        <v>1</v>
      </c>
      <c r="K211" s="1639"/>
      <c r="L211" s="300" t="s">
        <v>726</v>
      </c>
      <c r="M211" s="1694"/>
    </row>
    <row r="212" spans="1:13" ht="15" customHeight="1" x14ac:dyDescent="0.25">
      <c r="A212" s="114"/>
      <c r="B212" s="115"/>
      <c r="C212" s="134"/>
      <c r="D212" s="906"/>
      <c r="E212" s="446" t="s">
        <v>727</v>
      </c>
      <c r="F212" s="285" t="s">
        <v>728</v>
      </c>
      <c r="G212" s="284" t="s">
        <v>23</v>
      </c>
      <c r="H212" s="650">
        <v>0</v>
      </c>
      <c r="I212" s="285" t="s">
        <v>359</v>
      </c>
      <c r="J212" s="651">
        <v>0</v>
      </c>
      <c r="K212" s="1639"/>
      <c r="L212" s="1612" t="s">
        <v>729</v>
      </c>
      <c r="M212" s="1694"/>
    </row>
    <row r="213" spans="1:13" ht="15" customHeight="1" x14ac:dyDescent="0.25">
      <c r="A213" s="114"/>
      <c r="B213" s="115"/>
      <c r="C213" s="134"/>
      <c r="D213" s="906"/>
      <c r="E213" s="446" t="s">
        <v>730</v>
      </c>
      <c r="F213" s="285" t="s">
        <v>731</v>
      </c>
      <c r="G213" s="284" t="s">
        <v>23</v>
      </c>
      <c r="H213" s="1013">
        <v>150</v>
      </c>
      <c r="I213" s="285" t="s">
        <v>732</v>
      </c>
      <c r="J213" s="1011">
        <v>50</v>
      </c>
      <c r="K213" s="1639"/>
      <c r="L213" s="1613"/>
      <c r="M213" s="1694"/>
    </row>
    <row r="214" spans="1:13" ht="15" customHeight="1" x14ac:dyDescent="0.25">
      <c r="A214" s="114"/>
      <c r="B214" s="115"/>
      <c r="C214" s="134"/>
      <c r="D214" s="906"/>
      <c r="E214" s="446" t="s">
        <v>733</v>
      </c>
      <c r="F214" s="285" t="s">
        <v>734</v>
      </c>
      <c r="G214" s="284" t="s">
        <v>23</v>
      </c>
      <c r="H214" s="1013">
        <v>0</v>
      </c>
      <c r="I214" s="285" t="s">
        <v>732</v>
      </c>
      <c r="J214" s="1014">
        <v>0</v>
      </c>
      <c r="K214" s="1639"/>
      <c r="L214" s="1614"/>
      <c r="M214" s="1694"/>
    </row>
    <row r="215" spans="1:13" ht="25.5" customHeight="1" x14ac:dyDescent="0.25">
      <c r="A215" s="114"/>
      <c r="B215" s="115"/>
      <c r="C215" s="134"/>
      <c r="D215" s="906"/>
      <c r="E215" s="1649" t="s">
        <v>735</v>
      </c>
      <c r="F215" s="1674" t="s">
        <v>736</v>
      </c>
      <c r="G215" s="1708" t="s">
        <v>343</v>
      </c>
      <c r="H215" s="1711">
        <v>70</v>
      </c>
      <c r="I215" s="1698" t="s">
        <v>595</v>
      </c>
      <c r="J215" s="1701">
        <v>1</v>
      </c>
      <c r="K215" s="1639"/>
      <c r="L215" s="1622" t="s">
        <v>31</v>
      </c>
      <c r="M215" s="1694"/>
    </row>
    <row r="216" spans="1:13" ht="14.45" customHeight="1" x14ac:dyDescent="0.25">
      <c r="A216" s="114"/>
      <c r="B216" s="115"/>
      <c r="C216" s="134"/>
      <c r="D216" s="906"/>
      <c r="E216" s="1649"/>
      <c r="F216" s="1674"/>
      <c r="G216" s="1709"/>
      <c r="H216" s="1712"/>
      <c r="I216" s="1699"/>
      <c r="J216" s="1702"/>
      <c r="K216" s="1639"/>
      <c r="L216" s="1623"/>
      <c r="M216" s="1694"/>
    </row>
    <row r="217" spans="1:13" ht="3.75" customHeight="1" x14ac:dyDescent="0.25">
      <c r="A217" s="114"/>
      <c r="B217" s="115"/>
      <c r="C217" s="134"/>
      <c r="D217" s="906"/>
      <c r="E217" s="1649"/>
      <c r="F217" s="1674"/>
      <c r="G217" s="1710"/>
      <c r="H217" s="1713"/>
      <c r="I217" s="1700"/>
      <c r="J217" s="1703"/>
      <c r="K217" s="1639"/>
      <c r="L217" s="1623"/>
      <c r="M217" s="1694"/>
    </row>
    <row r="218" spans="1:13" ht="14.45" customHeight="1" x14ac:dyDescent="0.25">
      <c r="A218" s="114"/>
      <c r="B218" s="115"/>
      <c r="C218" s="134"/>
      <c r="D218" s="906"/>
      <c r="E218" s="1649" t="s">
        <v>737</v>
      </c>
      <c r="F218" s="1674" t="s">
        <v>738</v>
      </c>
      <c r="G218" s="286" t="s">
        <v>23</v>
      </c>
      <c r="H218" s="896">
        <v>0</v>
      </c>
      <c r="I218" s="286" t="s">
        <v>732</v>
      </c>
      <c r="J218" s="770">
        <v>0</v>
      </c>
      <c r="K218" s="1639"/>
      <c r="L218" s="1623"/>
      <c r="M218" s="1694"/>
    </row>
    <row r="219" spans="1:13" ht="14.45" customHeight="1" x14ac:dyDescent="0.25">
      <c r="A219" s="114"/>
      <c r="B219" s="115"/>
      <c r="C219" s="134"/>
      <c r="D219" s="906"/>
      <c r="E219" s="1649"/>
      <c r="F219" s="1674"/>
      <c r="G219" s="1704" t="s">
        <v>33</v>
      </c>
      <c r="H219" s="1706">
        <v>0</v>
      </c>
      <c r="I219" s="1674" t="s">
        <v>739</v>
      </c>
      <c r="J219" s="1675">
        <v>0</v>
      </c>
      <c r="K219" s="1639"/>
      <c r="L219" s="1623"/>
      <c r="M219" s="1694"/>
    </row>
    <row r="220" spans="1:13" ht="14.45" customHeight="1" x14ac:dyDescent="0.25">
      <c r="A220" s="114"/>
      <c r="B220" s="115"/>
      <c r="C220" s="134"/>
      <c r="D220" s="906"/>
      <c r="E220" s="1649"/>
      <c r="F220" s="1674"/>
      <c r="G220" s="1705"/>
      <c r="H220" s="1707"/>
      <c r="I220" s="1674"/>
      <c r="J220" s="1675"/>
      <c r="K220" s="1639"/>
      <c r="L220" s="1623"/>
      <c r="M220" s="1694"/>
    </row>
    <row r="221" spans="1:13" ht="38.25" x14ac:dyDescent="0.25">
      <c r="A221" s="114"/>
      <c r="B221" s="115"/>
      <c r="C221" s="134"/>
      <c r="D221" s="906"/>
      <c r="E221" s="296" t="s">
        <v>740</v>
      </c>
      <c r="F221" s="286" t="s">
        <v>741</v>
      </c>
      <c r="G221" s="298" t="s">
        <v>343</v>
      </c>
      <c r="H221" s="1015">
        <v>0</v>
      </c>
      <c r="I221" s="298" t="s">
        <v>705</v>
      </c>
      <c r="J221" s="1016">
        <v>0</v>
      </c>
      <c r="K221" s="1639"/>
      <c r="L221" s="1623"/>
      <c r="M221" s="1694"/>
    </row>
    <row r="222" spans="1:13" ht="25.5" x14ac:dyDescent="0.25">
      <c r="A222" s="114"/>
      <c r="B222" s="115"/>
      <c r="C222" s="134"/>
      <c r="D222" s="906"/>
      <c r="E222" s="296" t="s">
        <v>742</v>
      </c>
      <c r="F222" s="1007" t="s">
        <v>743</v>
      </c>
      <c r="G222" s="1010" t="s">
        <v>23</v>
      </c>
      <c r="H222" s="1015">
        <v>30</v>
      </c>
      <c r="I222" s="1010" t="s">
        <v>359</v>
      </c>
      <c r="J222" s="1016">
        <v>100</v>
      </c>
      <c r="K222" s="1640"/>
      <c r="L222" s="1624"/>
      <c r="M222" s="1695"/>
    </row>
    <row r="223" spans="1:13" ht="13.9" customHeight="1" thickBot="1" x14ac:dyDescent="0.3">
      <c r="A223" s="114"/>
      <c r="B223" s="115"/>
      <c r="C223" s="134"/>
      <c r="D223" s="1647" t="s">
        <v>74</v>
      </c>
      <c r="E223" s="1648"/>
      <c r="F223" s="1648"/>
      <c r="G223" s="1648"/>
      <c r="H223" s="907">
        <f>SUM(H183:H222)</f>
        <v>1954</v>
      </c>
      <c r="I223" s="1644"/>
      <c r="J223" s="1645"/>
      <c r="K223" s="1645"/>
      <c r="L223" s="1645"/>
      <c r="M223" s="1646"/>
    </row>
    <row r="224" spans="1:13" ht="13.9" customHeight="1" thickBot="1" x14ac:dyDescent="0.3">
      <c r="A224" s="114"/>
      <c r="B224" s="115"/>
      <c r="C224" s="422"/>
      <c r="D224" s="1620" t="s">
        <v>90</v>
      </c>
      <c r="E224" s="1620"/>
      <c r="F224" s="1620"/>
      <c r="G224" s="1621"/>
      <c r="H224" s="899">
        <f>SUM(H223+H181+H175+H156)</f>
        <v>2537.5</v>
      </c>
      <c r="I224" s="1671"/>
      <c r="J224" s="1672"/>
      <c r="K224" s="1672"/>
      <c r="L224" s="1672"/>
      <c r="M224" s="1673"/>
    </row>
    <row r="225" spans="1:13" ht="13.9" customHeight="1" thickBot="1" x14ac:dyDescent="0.3">
      <c r="A225" s="114"/>
      <c r="B225" s="1668" t="s">
        <v>744</v>
      </c>
      <c r="C225" s="1669"/>
      <c r="D225" s="1669"/>
      <c r="E225" s="1669"/>
      <c r="F225" s="1669"/>
      <c r="G225" s="1670"/>
      <c r="H225" s="499">
        <f>H81+H143+H224</f>
        <v>14141.099999999999</v>
      </c>
      <c r="I225" s="1628"/>
      <c r="J225" s="1629"/>
      <c r="K225" s="1629"/>
      <c r="L225" s="1629"/>
      <c r="M225" s="1630"/>
    </row>
    <row r="226" spans="1:13" ht="13.5" thickBot="1" x14ac:dyDescent="0.3">
      <c r="A226" s="140"/>
      <c r="B226" s="141"/>
      <c r="C226" s="141"/>
      <c r="D226" s="141"/>
      <c r="E226" s="141"/>
      <c r="F226" s="1679" t="s">
        <v>745</v>
      </c>
      <c r="G226" s="1680"/>
      <c r="H226" s="500">
        <f>H225</f>
        <v>14141.099999999999</v>
      </c>
      <c r="I226" s="1625"/>
      <c r="J226" s="1626"/>
      <c r="K226" s="1626"/>
      <c r="L226" s="1626"/>
      <c r="M226" s="1627"/>
    </row>
    <row r="227" spans="1:13" ht="13.5" thickBot="1" x14ac:dyDescent="0.3">
      <c r="H227" s="247"/>
      <c r="J227" s="96"/>
    </row>
    <row r="228" spans="1:13" ht="48.75" customHeight="1" thickBot="1" x14ac:dyDescent="0.3">
      <c r="C228" s="1653" t="s">
        <v>138</v>
      </c>
      <c r="D228" s="1654"/>
      <c r="E228" s="1654"/>
      <c r="F228" s="1654"/>
      <c r="G228" s="1655"/>
      <c r="H228" s="720" t="s">
        <v>139</v>
      </c>
      <c r="J228" s="96"/>
    </row>
    <row r="229" spans="1:13" ht="12.75" customHeight="1" x14ac:dyDescent="0.25">
      <c r="C229" s="1656" t="s">
        <v>140</v>
      </c>
      <c r="D229" s="1657"/>
      <c r="E229" s="1657"/>
      <c r="F229" s="1657"/>
      <c r="G229" s="1658"/>
      <c r="H229" s="715">
        <f>SUMIF($G$5:$G$226,"SB",H$5:H$226)</f>
        <v>3351.8</v>
      </c>
      <c r="J229" s="96"/>
    </row>
    <row r="230" spans="1:13" ht="13.9" customHeight="1" thickBot="1" x14ac:dyDescent="0.3">
      <c r="C230" s="1659" t="s">
        <v>141</v>
      </c>
      <c r="D230" s="1660"/>
      <c r="E230" s="1660"/>
      <c r="F230" s="1660"/>
      <c r="G230" s="1661"/>
      <c r="H230" s="718">
        <f>H231+H232+H233+H234+H235+H236</f>
        <v>10789.3</v>
      </c>
      <c r="J230" s="96"/>
    </row>
    <row r="231" spans="1:13" ht="13.15" customHeight="1" x14ac:dyDescent="0.25">
      <c r="C231" s="1662" t="s">
        <v>746</v>
      </c>
      <c r="D231" s="1663"/>
      <c r="E231" s="1663"/>
      <c r="F231" s="1663"/>
      <c r="G231" s="1664"/>
      <c r="H231" s="721">
        <f>SUMIF($G$5:$G$226,"VB",H$5:H$226)</f>
        <v>282</v>
      </c>
      <c r="J231" s="96"/>
    </row>
    <row r="232" spans="1:13" ht="13.15" customHeight="1" x14ac:dyDescent="0.25">
      <c r="C232" s="1665" t="s">
        <v>747</v>
      </c>
      <c r="D232" s="1666"/>
      <c r="E232" s="1666"/>
      <c r="F232" s="1666"/>
      <c r="G232" s="1667"/>
      <c r="H232" s="721">
        <f>SUMIF($G$5:$G$226,"ES",H$5:H$226)</f>
        <v>1274.2</v>
      </c>
      <c r="J232" s="96"/>
    </row>
    <row r="233" spans="1:13" ht="13.15" customHeight="1" x14ac:dyDescent="0.25">
      <c r="C233" s="1665" t="s">
        <v>748</v>
      </c>
      <c r="D233" s="1666"/>
      <c r="E233" s="1666"/>
      <c r="F233" s="1666"/>
      <c r="G233" s="1667"/>
      <c r="H233" s="721">
        <f>SUMIF($G$5:$G$226,"SL",H$5:H$226)</f>
        <v>610</v>
      </c>
      <c r="J233" s="96"/>
    </row>
    <row r="234" spans="1:13" ht="13.15" customHeight="1" x14ac:dyDescent="0.25">
      <c r="C234" s="1665" t="s">
        <v>749</v>
      </c>
      <c r="D234" s="1666"/>
      <c r="E234" s="1666"/>
      <c r="F234" s="1666"/>
      <c r="G234" s="1667"/>
      <c r="H234" s="721">
        <f>SUMIF($G$5:$G$226,"Kt",H$5:H$226)</f>
        <v>6434.8</v>
      </c>
      <c r="J234" s="96"/>
    </row>
    <row r="235" spans="1:13" ht="13.15" customHeight="1" x14ac:dyDescent="0.2">
      <c r="C235" s="1676" t="s">
        <v>750</v>
      </c>
      <c r="D235" s="1677"/>
      <c r="E235" s="1677"/>
      <c r="F235" s="1677"/>
      <c r="G235" s="1678"/>
      <c r="H235" s="721">
        <f>SUMIF($G$5:$G$226,"SAARP",H$5:H$226)</f>
        <v>168.5</v>
      </c>
      <c r="J235" s="96"/>
    </row>
    <row r="236" spans="1:13" ht="13.9" customHeight="1" thickBot="1" x14ac:dyDescent="0.25">
      <c r="C236" s="1617" t="s">
        <v>751</v>
      </c>
      <c r="D236" s="1618"/>
      <c r="E236" s="1618"/>
      <c r="F236" s="1618"/>
      <c r="G236" s="1619"/>
      <c r="H236" s="721">
        <f>SUMIF($G$5:$G$222,"KPP",H$5:H$226)</f>
        <v>2019.8</v>
      </c>
      <c r="I236" s="429"/>
      <c r="J236" s="96"/>
    </row>
    <row r="237" spans="1:13" ht="13.9" customHeight="1" thickBot="1" x14ac:dyDescent="0.3">
      <c r="C237" s="1650" t="s">
        <v>148</v>
      </c>
      <c r="D237" s="1651"/>
      <c r="E237" s="1651"/>
      <c r="F237" s="1651"/>
      <c r="G237" s="1652"/>
      <c r="H237" s="711">
        <f>SUM(H229,H230)</f>
        <v>14141.099999999999</v>
      </c>
      <c r="I237" s="528">
        <f>H237-H226</f>
        <v>0</v>
      </c>
      <c r="J237" s="96"/>
    </row>
    <row r="238" spans="1:13" x14ac:dyDescent="0.25">
      <c r="H238" s="247"/>
      <c r="I238" s="528" t="e">
        <f>#REF!-#REF!</f>
        <v>#REF!</v>
      </c>
      <c r="J238" s="96"/>
    </row>
    <row r="239" spans="1:13" x14ac:dyDescent="0.25">
      <c r="H239" s="247"/>
      <c r="I239" s="528" t="e">
        <f>#REF!-#REF!</f>
        <v>#REF!</v>
      </c>
      <c r="J239" s="96"/>
    </row>
    <row r="240" spans="1:13" ht="15" x14ac:dyDescent="0.25">
      <c r="F240" s="1028" t="s">
        <v>1444</v>
      </c>
      <c r="H240" s="247"/>
      <c r="J240" s="96"/>
    </row>
    <row r="241" spans="8:10" x14ac:dyDescent="0.25">
      <c r="H241" s="247"/>
      <c r="J241" s="96"/>
    </row>
    <row r="242" spans="8:10" x14ac:dyDescent="0.25">
      <c r="H242" s="247"/>
      <c r="J242" s="96"/>
    </row>
    <row r="243" spans="8:10" x14ac:dyDescent="0.25">
      <c r="H243" s="247"/>
      <c r="J243" s="96"/>
    </row>
    <row r="244" spans="8:10" x14ac:dyDescent="0.25">
      <c r="H244" s="247"/>
      <c r="J244" s="96"/>
    </row>
    <row r="245" spans="8:10" x14ac:dyDescent="0.25">
      <c r="H245" s="247"/>
      <c r="J245" s="96"/>
    </row>
    <row r="246" spans="8:10" x14ac:dyDescent="0.25">
      <c r="H246" s="247"/>
      <c r="J246" s="96"/>
    </row>
    <row r="247" spans="8:10" x14ac:dyDescent="0.25">
      <c r="H247" s="247"/>
      <c r="J247" s="96"/>
    </row>
    <row r="248" spans="8:10" x14ac:dyDescent="0.25">
      <c r="H248" s="247"/>
      <c r="J248" s="96"/>
    </row>
    <row r="249" spans="8:10" x14ac:dyDescent="0.25">
      <c r="H249" s="247"/>
      <c r="J249" s="96"/>
    </row>
    <row r="250" spans="8:10" x14ac:dyDescent="0.25">
      <c r="H250" s="247"/>
      <c r="J250" s="96"/>
    </row>
    <row r="251" spans="8:10" x14ac:dyDescent="0.25">
      <c r="H251" s="247"/>
      <c r="J251" s="96"/>
    </row>
    <row r="252" spans="8:10" x14ac:dyDescent="0.25">
      <c r="H252" s="247"/>
      <c r="J252" s="96"/>
    </row>
    <row r="253" spans="8:10" x14ac:dyDescent="0.25">
      <c r="H253" s="247"/>
      <c r="J253" s="96"/>
    </row>
    <row r="254" spans="8:10" x14ac:dyDescent="0.25">
      <c r="H254" s="247"/>
      <c r="J254" s="96"/>
    </row>
    <row r="255" spans="8:10" x14ac:dyDescent="0.25">
      <c r="H255" s="247"/>
      <c r="J255" s="96"/>
    </row>
    <row r="256" spans="8:10" x14ac:dyDescent="0.25">
      <c r="H256" s="247"/>
      <c r="J256" s="96"/>
    </row>
    <row r="257" spans="8:10" x14ac:dyDescent="0.25">
      <c r="H257" s="247"/>
      <c r="J257" s="96"/>
    </row>
    <row r="258" spans="8:10" x14ac:dyDescent="0.25">
      <c r="H258" s="247"/>
      <c r="J258" s="96"/>
    </row>
    <row r="259" spans="8:10" x14ac:dyDescent="0.25">
      <c r="H259" s="247"/>
      <c r="J259" s="96"/>
    </row>
    <row r="260" spans="8:10" x14ac:dyDescent="0.25">
      <c r="H260" s="247"/>
      <c r="J260" s="96"/>
    </row>
    <row r="261" spans="8:10" x14ac:dyDescent="0.25">
      <c r="H261" s="247"/>
      <c r="J261" s="96"/>
    </row>
    <row r="262" spans="8:10" x14ac:dyDescent="0.25">
      <c r="H262" s="247"/>
      <c r="J262" s="96"/>
    </row>
    <row r="263" spans="8:10" x14ac:dyDescent="0.25">
      <c r="H263" s="247"/>
      <c r="J263" s="96"/>
    </row>
    <row r="264" spans="8:10" x14ac:dyDescent="0.25">
      <c r="H264" s="247"/>
      <c r="J264" s="96"/>
    </row>
    <row r="265" spans="8:10" x14ac:dyDescent="0.25">
      <c r="H265" s="247"/>
      <c r="J265" s="96"/>
    </row>
    <row r="266" spans="8:10" x14ac:dyDescent="0.25">
      <c r="H266" s="247"/>
      <c r="J266" s="96"/>
    </row>
    <row r="267" spans="8:10" x14ac:dyDescent="0.25">
      <c r="H267" s="247"/>
      <c r="J267" s="96"/>
    </row>
    <row r="268" spans="8:10" x14ac:dyDescent="0.25">
      <c r="H268" s="247"/>
      <c r="J268" s="96"/>
    </row>
    <row r="269" spans="8:10" x14ac:dyDescent="0.25">
      <c r="H269" s="247"/>
      <c r="J269" s="96"/>
    </row>
    <row r="270" spans="8:10" x14ac:dyDescent="0.25">
      <c r="H270" s="247"/>
      <c r="J270" s="96"/>
    </row>
    <row r="271" spans="8:10" x14ac:dyDescent="0.25">
      <c r="H271" s="247"/>
      <c r="J271" s="96"/>
    </row>
    <row r="272" spans="8:10" x14ac:dyDescent="0.25">
      <c r="H272" s="247"/>
      <c r="J272" s="96"/>
    </row>
    <row r="273" spans="8:10" x14ac:dyDescent="0.25">
      <c r="H273" s="247"/>
      <c r="J273" s="96"/>
    </row>
    <row r="274" spans="8:10" x14ac:dyDescent="0.25">
      <c r="H274" s="247"/>
      <c r="J274" s="96"/>
    </row>
    <row r="275" spans="8:10" x14ac:dyDescent="0.25">
      <c r="H275" s="247"/>
      <c r="J275" s="96"/>
    </row>
    <row r="276" spans="8:10" x14ac:dyDescent="0.25">
      <c r="H276" s="247"/>
      <c r="J276" s="96"/>
    </row>
    <row r="277" spans="8:10" x14ac:dyDescent="0.25">
      <c r="H277" s="247"/>
      <c r="J277" s="96"/>
    </row>
    <row r="278" spans="8:10" x14ac:dyDescent="0.25">
      <c r="H278" s="247"/>
      <c r="J278" s="96"/>
    </row>
    <row r="279" spans="8:10" x14ac:dyDescent="0.25">
      <c r="H279" s="247"/>
      <c r="J279" s="96"/>
    </row>
    <row r="280" spans="8:10" x14ac:dyDescent="0.25">
      <c r="H280" s="247"/>
      <c r="J280" s="96"/>
    </row>
    <row r="281" spans="8:10" x14ac:dyDescent="0.25">
      <c r="H281" s="247"/>
      <c r="J281" s="96"/>
    </row>
    <row r="282" spans="8:10" x14ac:dyDescent="0.25">
      <c r="H282" s="247"/>
      <c r="J282" s="96"/>
    </row>
    <row r="283" spans="8:10" x14ac:dyDescent="0.25">
      <c r="H283" s="247"/>
      <c r="J283" s="96"/>
    </row>
    <row r="284" spans="8:10" x14ac:dyDescent="0.25">
      <c r="H284" s="247"/>
      <c r="J284" s="96"/>
    </row>
    <row r="285" spans="8:10" x14ac:dyDescent="0.25">
      <c r="H285" s="247"/>
      <c r="J285" s="96"/>
    </row>
    <row r="286" spans="8:10" x14ac:dyDescent="0.25">
      <c r="H286" s="247"/>
      <c r="J286" s="96"/>
    </row>
    <row r="287" spans="8:10" x14ac:dyDescent="0.25">
      <c r="H287" s="247"/>
      <c r="J287" s="96"/>
    </row>
    <row r="288" spans="8:10" x14ac:dyDescent="0.25">
      <c r="H288" s="247"/>
      <c r="J288" s="96"/>
    </row>
    <row r="289" spans="8:10" x14ac:dyDescent="0.25">
      <c r="H289" s="247"/>
      <c r="J289" s="96"/>
    </row>
    <row r="290" spans="8:10" x14ac:dyDescent="0.25">
      <c r="H290" s="247"/>
      <c r="J290" s="96"/>
    </row>
    <row r="291" spans="8:10" x14ac:dyDescent="0.25">
      <c r="H291" s="247"/>
      <c r="J291" s="96"/>
    </row>
    <row r="292" spans="8:10" x14ac:dyDescent="0.25">
      <c r="H292" s="247"/>
      <c r="J292" s="96"/>
    </row>
    <row r="293" spans="8:10" x14ac:dyDescent="0.25">
      <c r="H293" s="247"/>
      <c r="J293" s="96"/>
    </row>
    <row r="294" spans="8:10" x14ac:dyDescent="0.25">
      <c r="H294" s="247"/>
      <c r="J294" s="96"/>
    </row>
    <row r="295" spans="8:10" x14ac:dyDescent="0.25">
      <c r="H295" s="247"/>
      <c r="J295" s="96"/>
    </row>
    <row r="296" spans="8:10" x14ac:dyDescent="0.25">
      <c r="H296" s="247"/>
      <c r="J296" s="96"/>
    </row>
    <row r="297" spans="8:10" x14ac:dyDescent="0.25">
      <c r="H297" s="247"/>
      <c r="J297" s="96"/>
    </row>
    <row r="298" spans="8:10" x14ac:dyDescent="0.25">
      <c r="H298" s="247"/>
      <c r="J298" s="96"/>
    </row>
    <row r="299" spans="8:10" x14ac:dyDescent="0.25">
      <c r="H299" s="247"/>
      <c r="J299" s="96"/>
    </row>
    <row r="300" spans="8:10" x14ac:dyDescent="0.25">
      <c r="H300" s="247"/>
      <c r="J300" s="96"/>
    </row>
    <row r="301" spans="8:10" x14ac:dyDescent="0.25">
      <c r="H301" s="247"/>
      <c r="J301" s="96"/>
    </row>
    <row r="302" spans="8:10" x14ac:dyDescent="0.25">
      <c r="H302" s="247"/>
      <c r="J302" s="96"/>
    </row>
    <row r="303" spans="8:10" x14ac:dyDescent="0.25">
      <c r="H303" s="247"/>
      <c r="J303" s="96"/>
    </row>
    <row r="304" spans="8:10" x14ac:dyDescent="0.25">
      <c r="H304" s="247"/>
      <c r="J304" s="96"/>
    </row>
    <row r="305" spans="8:10" x14ac:dyDescent="0.25">
      <c r="H305" s="247"/>
      <c r="J305" s="96"/>
    </row>
    <row r="306" spans="8:10" x14ac:dyDescent="0.25">
      <c r="H306" s="247"/>
      <c r="J306" s="96"/>
    </row>
    <row r="307" spans="8:10" x14ac:dyDescent="0.25">
      <c r="H307" s="247"/>
      <c r="J307" s="96"/>
    </row>
    <row r="308" spans="8:10" x14ac:dyDescent="0.25">
      <c r="H308" s="247"/>
      <c r="J308" s="96"/>
    </row>
    <row r="309" spans="8:10" x14ac:dyDescent="0.25">
      <c r="H309" s="247"/>
      <c r="J309" s="96"/>
    </row>
    <row r="310" spans="8:10" x14ac:dyDescent="0.25">
      <c r="H310" s="247"/>
      <c r="J310" s="96"/>
    </row>
    <row r="311" spans="8:10" x14ac:dyDescent="0.25">
      <c r="H311" s="247"/>
      <c r="J311" s="96"/>
    </row>
    <row r="312" spans="8:10" x14ac:dyDescent="0.25">
      <c r="H312" s="247"/>
      <c r="J312" s="96"/>
    </row>
    <row r="313" spans="8:10" x14ac:dyDescent="0.25">
      <c r="H313" s="247"/>
      <c r="J313" s="96"/>
    </row>
    <row r="314" spans="8:10" x14ac:dyDescent="0.25">
      <c r="H314" s="247"/>
      <c r="J314" s="96"/>
    </row>
    <row r="315" spans="8:10" x14ac:dyDescent="0.25">
      <c r="H315" s="247"/>
      <c r="J315" s="96"/>
    </row>
    <row r="316" spans="8:10" x14ac:dyDescent="0.25">
      <c r="H316" s="247"/>
      <c r="J316" s="96"/>
    </row>
    <row r="317" spans="8:10" x14ac:dyDescent="0.25">
      <c r="H317" s="247"/>
      <c r="J317" s="96"/>
    </row>
    <row r="318" spans="8:10" x14ac:dyDescent="0.25">
      <c r="H318" s="247"/>
      <c r="J318" s="96"/>
    </row>
    <row r="319" spans="8:10" x14ac:dyDescent="0.25">
      <c r="H319" s="247"/>
      <c r="J319" s="96"/>
    </row>
    <row r="320" spans="8:10" x14ac:dyDescent="0.25">
      <c r="H320" s="247"/>
      <c r="J320" s="96"/>
    </row>
    <row r="321" spans="8:10" x14ac:dyDescent="0.25">
      <c r="H321" s="247"/>
      <c r="J321" s="96"/>
    </row>
    <row r="322" spans="8:10" x14ac:dyDescent="0.25">
      <c r="H322" s="247"/>
      <c r="J322" s="96"/>
    </row>
    <row r="323" spans="8:10" x14ac:dyDescent="0.25">
      <c r="H323" s="247"/>
      <c r="J323" s="96"/>
    </row>
    <row r="324" spans="8:10" x14ac:dyDescent="0.25">
      <c r="H324" s="247"/>
      <c r="J324" s="96"/>
    </row>
    <row r="325" spans="8:10" x14ac:dyDescent="0.25">
      <c r="H325" s="247"/>
      <c r="J325" s="96"/>
    </row>
    <row r="326" spans="8:10" x14ac:dyDescent="0.25">
      <c r="H326" s="247"/>
      <c r="J326" s="96"/>
    </row>
    <row r="327" spans="8:10" x14ac:dyDescent="0.25">
      <c r="H327" s="247"/>
      <c r="J327" s="96"/>
    </row>
    <row r="328" spans="8:10" x14ac:dyDescent="0.25">
      <c r="H328" s="247"/>
      <c r="J328" s="96"/>
    </row>
    <row r="329" spans="8:10" x14ac:dyDescent="0.25">
      <c r="H329" s="247"/>
      <c r="J329" s="96"/>
    </row>
    <row r="330" spans="8:10" x14ac:dyDescent="0.25">
      <c r="H330" s="247"/>
      <c r="J330" s="96"/>
    </row>
    <row r="331" spans="8:10" x14ac:dyDescent="0.25">
      <c r="H331" s="247"/>
      <c r="J331" s="96"/>
    </row>
    <row r="332" spans="8:10" x14ac:dyDescent="0.25">
      <c r="H332" s="247"/>
      <c r="J332" s="96"/>
    </row>
    <row r="333" spans="8:10" x14ac:dyDescent="0.25">
      <c r="H333" s="247"/>
      <c r="J333" s="96"/>
    </row>
    <row r="334" spans="8:10" x14ac:dyDescent="0.25">
      <c r="H334" s="247"/>
      <c r="J334" s="96"/>
    </row>
    <row r="335" spans="8:10" x14ac:dyDescent="0.25">
      <c r="H335" s="247"/>
      <c r="J335" s="96"/>
    </row>
    <row r="336" spans="8:10" x14ac:dyDescent="0.25">
      <c r="H336" s="247"/>
      <c r="J336" s="96"/>
    </row>
    <row r="337" spans="8:10" x14ac:dyDescent="0.25">
      <c r="H337" s="247"/>
      <c r="J337" s="96"/>
    </row>
    <row r="338" spans="8:10" x14ac:dyDescent="0.25">
      <c r="H338" s="247"/>
      <c r="J338" s="96"/>
    </row>
    <row r="339" spans="8:10" x14ac:dyDescent="0.25">
      <c r="H339" s="247"/>
      <c r="J339" s="96"/>
    </row>
    <row r="340" spans="8:10" x14ac:dyDescent="0.25">
      <c r="H340" s="247"/>
      <c r="J340" s="96"/>
    </row>
    <row r="341" spans="8:10" x14ac:dyDescent="0.25">
      <c r="H341" s="247"/>
      <c r="J341" s="96"/>
    </row>
    <row r="342" spans="8:10" x14ac:dyDescent="0.25">
      <c r="H342" s="247"/>
      <c r="J342" s="96"/>
    </row>
    <row r="343" spans="8:10" x14ac:dyDescent="0.25">
      <c r="H343" s="247"/>
      <c r="J343" s="96"/>
    </row>
    <row r="344" spans="8:10" x14ac:dyDescent="0.25">
      <c r="H344" s="247"/>
      <c r="J344" s="96"/>
    </row>
    <row r="345" spans="8:10" x14ac:dyDescent="0.25">
      <c r="H345" s="247"/>
      <c r="J345" s="96"/>
    </row>
    <row r="346" spans="8:10" x14ac:dyDescent="0.25">
      <c r="H346" s="247"/>
      <c r="J346" s="96"/>
    </row>
    <row r="347" spans="8:10" x14ac:dyDescent="0.25">
      <c r="H347" s="247"/>
      <c r="J347" s="96"/>
    </row>
    <row r="348" spans="8:10" x14ac:dyDescent="0.25">
      <c r="H348" s="247"/>
      <c r="J348" s="96"/>
    </row>
    <row r="349" spans="8:10" x14ac:dyDescent="0.25">
      <c r="H349" s="247"/>
      <c r="J349" s="96"/>
    </row>
    <row r="350" spans="8:10" x14ac:dyDescent="0.25">
      <c r="H350" s="247"/>
      <c r="J350" s="96"/>
    </row>
    <row r="351" spans="8:10" x14ac:dyDescent="0.25">
      <c r="H351" s="247"/>
      <c r="J351" s="96"/>
    </row>
    <row r="352" spans="8:10" x14ac:dyDescent="0.25">
      <c r="H352" s="247"/>
      <c r="J352" s="96"/>
    </row>
    <row r="353" spans="8:10" x14ac:dyDescent="0.25">
      <c r="H353" s="247"/>
      <c r="J353" s="96"/>
    </row>
    <row r="354" spans="8:10" x14ac:dyDescent="0.25">
      <c r="H354" s="247"/>
      <c r="J354" s="96"/>
    </row>
    <row r="355" spans="8:10" x14ac:dyDescent="0.25">
      <c r="H355" s="247"/>
      <c r="J355" s="96"/>
    </row>
    <row r="356" spans="8:10" x14ac:dyDescent="0.25">
      <c r="H356" s="247"/>
      <c r="J356" s="96"/>
    </row>
    <row r="357" spans="8:10" x14ac:dyDescent="0.25">
      <c r="H357" s="247"/>
      <c r="J357" s="96"/>
    </row>
    <row r="358" spans="8:10" x14ac:dyDescent="0.25">
      <c r="H358" s="247"/>
      <c r="J358" s="96"/>
    </row>
    <row r="359" spans="8:10" x14ac:dyDescent="0.25">
      <c r="H359" s="247"/>
      <c r="J359" s="96"/>
    </row>
    <row r="360" spans="8:10" x14ac:dyDescent="0.25">
      <c r="H360" s="247"/>
      <c r="J360" s="96"/>
    </row>
    <row r="361" spans="8:10" x14ac:dyDescent="0.25">
      <c r="H361" s="247"/>
      <c r="J361" s="96"/>
    </row>
    <row r="362" spans="8:10" x14ac:dyDescent="0.25">
      <c r="H362" s="247"/>
      <c r="J362" s="96"/>
    </row>
    <row r="363" spans="8:10" x14ac:dyDescent="0.25">
      <c r="H363" s="247"/>
      <c r="J363" s="96"/>
    </row>
    <row r="364" spans="8:10" x14ac:dyDescent="0.25">
      <c r="H364" s="247"/>
      <c r="J364" s="96"/>
    </row>
    <row r="365" spans="8:10" x14ac:dyDescent="0.25">
      <c r="H365" s="247"/>
      <c r="J365" s="96"/>
    </row>
    <row r="366" spans="8:10" x14ac:dyDescent="0.25">
      <c r="H366" s="247"/>
      <c r="J366" s="96"/>
    </row>
    <row r="367" spans="8:10" x14ac:dyDescent="0.25">
      <c r="H367" s="247"/>
      <c r="J367" s="96"/>
    </row>
    <row r="368" spans="8:10" x14ac:dyDescent="0.25">
      <c r="H368" s="247"/>
      <c r="J368" s="96"/>
    </row>
    <row r="369" spans="8:10" x14ac:dyDescent="0.25">
      <c r="H369" s="247"/>
      <c r="J369" s="96"/>
    </row>
    <row r="370" spans="8:10" x14ac:dyDescent="0.25">
      <c r="H370" s="247"/>
      <c r="J370" s="96"/>
    </row>
    <row r="371" spans="8:10" x14ac:dyDescent="0.25">
      <c r="H371" s="247"/>
      <c r="J371" s="96"/>
    </row>
    <row r="372" spans="8:10" x14ac:dyDescent="0.25">
      <c r="H372" s="247"/>
      <c r="J372" s="96"/>
    </row>
    <row r="373" spans="8:10" x14ac:dyDescent="0.25">
      <c r="H373" s="247"/>
      <c r="J373" s="96"/>
    </row>
    <row r="374" spans="8:10" x14ac:dyDescent="0.25">
      <c r="H374" s="247"/>
      <c r="J374" s="96"/>
    </row>
    <row r="375" spans="8:10" x14ac:dyDescent="0.25">
      <c r="H375" s="247"/>
      <c r="J375" s="96"/>
    </row>
    <row r="376" spans="8:10" x14ac:dyDescent="0.25">
      <c r="H376" s="247"/>
      <c r="J376" s="96"/>
    </row>
    <row r="377" spans="8:10" x14ac:dyDescent="0.25">
      <c r="H377" s="247"/>
      <c r="J377" s="96"/>
    </row>
    <row r="378" spans="8:10" x14ac:dyDescent="0.25">
      <c r="H378" s="247"/>
      <c r="J378" s="96"/>
    </row>
    <row r="379" spans="8:10" x14ac:dyDescent="0.25">
      <c r="H379" s="247"/>
      <c r="J379" s="96"/>
    </row>
    <row r="380" spans="8:10" x14ac:dyDescent="0.25">
      <c r="H380" s="247"/>
      <c r="J380" s="96"/>
    </row>
    <row r="381" spans="8:10" x14ac:dyDescent="0.25">
      <c r="H381" s="247"/>
      <c r="J381" s="96"/>
    </row>
    <row r="382" spans="8:10" x14ac:dyDescent="0.25">
      <c r="H382" s="247"/>
      <c r="J382" s="96"/>
    </row>
    <row r="383" spans="8:10" x14ac:dyDescent="0.25">
      <c r="H383" s="247"/>
      <c r="J383" s="96"/>
    </row>
    <row r="384" spans="8:10" x14ac:dyDescent="0.25">
      <c r="H384" s="247"/>
      <c r="J384" s="96"/>
    </row>
    <row r="385" spans="8:10" x14ac:dyDescent="0.25">
      <c r="H385" s="247"/>
      <c r="J385" s="96"/>
    </row>
    <row r="386" spans="8:10" x14ac:dyDescent="0.25">
      <c r="H386" s="247"/>
      <c r="J386" s="96"/>
    </row>
    <row r="387" spans="8:10" x14ac:dyDescent="0.25">
      <c r="H387" s="247"/>
      <c r="J387" s="96"/>
    </row>
    <row r="388" spans="8:10" x14ac:dyDescent="0.25">
      <c r="H388" s="247"/>
      <c r="J388" s="96"/>
    </row>
    <row r="389" spans="8:10" x14ac:dyDescent="0.25">
      <c r="H389" s="247"/>
      <c r="J389" s="96"/>
    </row>
    <row r="390" spans="8:10" x14ac:dyDescent="0.25">
      <c r="H390" s="247"/>
      <c r="J390" s="96"/>
    </row>
    <row r="391" spans="8:10" x14ac:dyDescent="0.25">
      <c r="H391" s="247"/>
      <c r="J391" s="96"/>
    </row>
    <row r="392" spans="8:10" x14ac:dyDescent="0.25">
      <c r="H392" s="247"/>
      <c r="J392" s="96"/>
    </row>
    <row r="393" spans="8:10" x14ac:dyDescent="0.25">
      <c r="H393" s="247"/>
      <c r="J393" s="96"/>
    </row>
    <row r="394" spans="8:10" x14ac:dyDescent="0.25">
      <c r="H394" s="247"/>
      <c r="J394" s="96"/>
    </row>
    <row r="395" spans="8:10" x14ac:dyDescent="0.25">
      <c r="H395" s="247"/>
      <c r="J395" s="96"/>
    </row>
    <row r="396" spans="8:10" x14ac:dyDescent="0.25">
      <c r="H396" s="247"/>
      <c r="J396" s="96"/>
    </row>
    <row r="397" spans="8:10" x14ac:dyDescent="0.25">
      <c r="H397" s="247"/>
      <c r="J397" s="96"/>
    </row>
    <row r="398" spans="8:10" x14ac:dyDescent="0.25">
      <c r="H398" s="247"/>
      <c r="J398" s="96"/>
    </row>
    <row r="399" spans="8:10" x14ac:dyDescent="0.25">
      <c r="H399" s="247"/>
      <c r="J399" s="96"/>
    </row>
    <row r="400" spans="8:10" x14ac:dyDescent="0.25">
      <c r="H400" s="247"/>
      <c r="J400" s="96"/>
    </row>
    <row r="401" spans="8:10" x14ac:dyDescent="0.25">
      <c r="H401" s="247"/>
      <c r="J401" s="96"/>
    </row>
    <row r="402" spans="8:10" x14ac:dyDescent="0.25">
      <c r="H402" s="247"/>
      <c r="J402" s="96"/>
    </row>
    <row r="403" spans="8:10" x14ac:dyDescent="0.25">
      <c r="H403" s="247"/>
      <c r="J403" s="96"/>
    </row>
    <row r="404" spans="8:10" x14ac:dyDescent="0.25">
      <c r="H404" s="247"/>
      <c r="J404" s="96"/>
    </row>
    <row r="405" spans="8:10" x14ac:dyDescent="0.25">
      <c r="H405" s="247"/>
      <c r="J405" s="96"/>
    </row>
    <row r="406" spans="8:10" x14ac:dyDescent="0.25">
      <c r="H406" s="247"/>
      <c r="J406" s="96"/>
    </row>
    <row r="407" spans="8:10" x14ac:dyDescent="0.25">
      <c r="H407" s="247"/>
      <c r="J407" s="96"/>
    </row>
    <row r="408" spans="8:10" x14ac:dyDescent="0.25">
      <c r="H408" s="247"/>
      <c r="J408" s="96"/>
    </row>
    <row r="409" spans="8:10" x14ac:dyDescent="0.25">
      <c r="H409" s="247"/>
      <c r="J409" s="96"/>
    </row>
    <row r="410" spans="8:10" x14ac:dyDescent="0.25">
      <c r="H410" s="247"/>
      <c r="J410" s="96"/>
    </row>
    <row r="411" spans="8:10" x14ac:dyDescent="0.25">
      <c r="H411" s="247"/>
      <c r="J411" s="96"/>
    </row>
    <row r="412" spans="8:10" x14ac:dyDescent="0.25">
      <c r="H412" s="247"/>
      <c r="J412" s="96"/>
    </row>
    <row r="413" spans="8:10" x14ac:dyDescent="0.25">
      <c r="H413" s="247"/>
      <c r="J413" s="96"/>
    </row>
    <row r="414" spans="8:10" x14ac:dyDescent="0.25">
      <c r="H414" s="247"/>
      <c r="J414" s="96"/>
    </row>
    <row r="415" spans="8:10" x14ac:dyDescent="0.25">
      <c r="H415" s="247"/>
      <c r="J415" s="96"/>
    </row>
    <row r="416" spans="8:10" x14ac:dyDescent="0.25">
      <c r="H416" s="247"/>
      <c r="J416" s="96"/>
    </row>
    <row r="417" spans="8:10" x14ac:dyDescent="0.25">
      <c r="H417" s="247"/>
      <c r="J417" s="96"/>
    </row>
    <row r="418" spans="8:10" x14ac:dyDescent="0.25">
      <c r="H418" s="247"/>
      <c r="J418" s="96"/>
    </row>
    <row r="419" spans="8:10" x14ac:dyDescent="0.25">
      <c r="H419" s="247"/>
      <c r="J419" s="96"/>
    </row>
    <row r="420" spans="8:10" x14ac:dyDescent="0.25">
      <c r="H420" s="247"/>
      <c r="J420" s="96"/>
    </row>
    <row r="421" spans="8:10" x14ac:dyDescent="0.25">
      <c r="H421" s="247"/>
      <c r="J421" s="96"/>
    </row>
    <row r="422" spans="8:10" x14ac:dyDescent="0.25">
      <c r="H422" s="247"/>
      <c r="J422" s="96"/>
    </row>
    <row r="423" spans="8:10" x14ac:dyDescent="0.25">
      <c r="H423" s="247"/>
      <c r="J423" s="96"/>
    </row>
    <row r="424" spans="8:10" x14ac:dyDescent="0.25">
      <c r="H424" s="247"/>
      <c r="J424" s="96"/>
    </row>
    <row r="425" spans="8:10" x14ac:dyDescent="0.25">
      <c r="H425" s="247"/>
      <c r="J425" s="96"/>
    </row>
    <row r="426" spans="8:10" x14ac:dyDescent="0.25">
      <c r="H426" s="247"/>
      <c r="J426" s="96"/>
    </row>
    <row r="427" spans="8:10" x14ac:dyDescent="0.25">
      <c r="H427" s="247"/>
      <c r="J427" s="96"/>
    </row>
    <row r="428" spans="8:10" x14ac:dyDescent="0.25">
      <c r="H428" s="247"/>
      <c r="J428" s="96"/>
    </row>
    <row r="429" spans="8:10" x14ac:dyDescent="0.25">
      <c r="H429" s="247"/>
      <c r="J429" s="96"/>
    </row>
    <row r="430" spans="8:10" x14ac:dyDescent="0.25">
      <c r="H430" s="247"/>
      <c r="J430" s="96"/>
    </row>
    <row r="431" spans="8:10" x14ac:dyDescent="0.25">
      <c r="H431" s="247"/>
      <c r="J431" s="96"/>
    </row>
    <row r="432" spans="8:10" x14ac:dyDescent="0.25">
      <c r="H432" s="247"/>
      <c r="J432" s="96"/>
    </row>
    <row r="433" spans="8:10" x14ac:dyDescent="0.25">
      <c r="H433" s="247"/>
      <c r="J433" s="96"/>
    </row>
    <row r="434" spans="8:10" x14ac:dyDescent="0.25">
      <c r="H434" s="247"/>
      <c r="J434" s="96"/>
    </row>
    <row r="435" spans="8:10" x14ac:dyDescent="0.25">
      <c r="H435" s="247"/>
      <c r="J435" s="96"/>
    </row>
    <row r="436" spans="8:10" x14ac:dyDescent="0.25">
      <c r="H436" s="247"/>
      <c r="J436" s="96"/>
    </row>
    <row r="437" spans="8:10" x14ac:dyDescent="0.25">
      <c r="H437" s="247"/>
      <c r="J437" s="96"/>
    </row>
    <row r="438" spans="8:10" x14ac:dyDescent="0.25">
      <c r="H438" s="247"/>
      <c r="J438" s="96"/>
    </row>
    <row r="439" spans="8:10" x14ac:dyDescent="0.25">
      <c r="H439" s="247"/>
      <c r="J439" s="96"/>
    </row>
    <row r="440" spans="8:10" x14ac:dyDescent="0.25">
      <c r="H440" s="247"/>
      <c r="J440" s="96"/>
    </row>
    <row r="441" spans="8:10" x14ac:dyDescent="0.25">
      <c r="H441" s="247"/>
      <c r="J441" s="96"/>
    </row>
    <row r="442" spans="8:10" x14ac:dyDescent="0.25">
      <c r="H442" s="247"/>
      <c r="J442" s="96"/>
    </row>
    <row r="443" spans="8:10" x14ac:dyDescent="0.25">
      <c r="H443" s="247"/>
      <c r="J443" s="96"/>
    </row>
    <row r="444" spans="8:10" x14ac:dyDescent="0.25">
      <c r="H444" s="247"/>
      <c r="J444" s="96"/>
    </row>
    <row r="445" spans="8:10" x14ac:dyDescent="0.25">
      <c r="H445" s="247"/>
      <c r="J445" s="96"/>
    </row>
    <row r="446" spans="8:10" x14ac:dyDescent="0.25">
      <c r="H446" s="247"/>
      <c r="J446" s="96"/>
    </row>
    <row r="447" spans="8:10" x14ac:dyDescent="0.25">
      <c r="H447" s="247"/>
      <c r="J447" s="96"/>
    </row>
    <row r="448" spans="8:10" x14ac:dyDescent="0.25">
      <c r="H448" s="247"/>
      <c r="J448" s="96"/>
    </row>
    <row r="449" spans="8:10" x14ac:dyDescent="0.25">
      <c r="H449" s="247"/>
      <c r="J449" s="96"/>
    </row>
    <row r="450" spans="8:10" x14ac:dyDescent="0.25">
      <c r="H450" s="247"/>
      <c r="J450" s="96"/>
    </row>
    <row r="451" spans="8:10" x14ac:dyDescent="0.25">
      <c r="H451" s="247"/>
      <c r="J451" s="96"/>
    </row>
    <row r="452" spans="8:10" x14ac:dyDescent="0.25">
      <c r="H452" s="247"/>
      <c r="J452" s="96"/>
    </row>
    <row r="453" spans="8:10" x14ac:dyDescent="0.25">
      <c r="H453" s="247"/>
      <c r="J453" s="96"/>
    </row>
    <row r="454" spans="8:10" x14ac:dyDescent="0.25">
      <c r="H454" s="247"/>
      <c r="J454" s="96"/>
    </row>
    <row r="455" spans="8:10" x14ac:dyDescent="0.25">
      <c r="H455" s="247"/>
      <c r="J455" s="96"/>
    </row>
    <row r="456" spans="8:10" x14ac:dyDescent="0.25">
      <c r="H456" s="247"/>
      <c r="J456" s="96"/>
    </row>
    <row r="457" spans="8:10" x14ac:dyDescent="0.25">
      <c r="H457" s="247"/>
      <c r="J457" s="96"/>
    </row>
    <row r="458" spans="8:10" x14ac:dyDescent="0.25">
      <c r="H458" s="247"/>
      <c r="J458" s="96"/>
    </row>
    <row r="459" spans="8:10" x14ac:dyDescent="0.25">
      <c r="H459" s="247"/>
      <c r="J459" s="96"/>
    </row>
    <row r="460" spans="8:10" x14ac:dyDescent="0.25">
      <c r="H460" s="247"/>
      <c r="J460" s="96"/>
    </row>
    <row r="461" spans="8:10" x14ac:dyDescent="0.25">
      <c r="H461" s="247"/>
      <c r="J461" s="96"/>
    </row>
    <row r="462" spans="8:10" x14ac:dyDescent="0.25">
      <c r="H462" s="247"/>
      <c r="J462" s="96"/>
    </row>
    <row r="463" spans="8:10" x14ac:dyDescent="0.25">
      <c r="H463" s="247"/>
      <c r="J463" s="96"/>
    </row>
    <row r="464" spans="8:10" x14ac:dyDescent="0.25">
      <c r="H464" s="247"/>
      <c r="J464" s="96"/>
    </row>
    <row r="465" spans="8:10" x14ac:dyDescent="0.25">
      <c r="H465" s="247"/>
      <c r="J465" s="96"/>
    </row>
    <row r="466" spans="8:10" x14ac:dyDescent="0.25">
      <c r="H466" s="247"/>
      <c r="J466" s="96"/>
    </row>
    <row r="467" spans="8:10" x14ac:dyDescent="0.25">
      <c r="H467" s="247"/>
      <c r="J467" s="96"/>
    </row>
    <row r="468" spans="8:10" x14ac:dyDescent="0.25">
      <c r="H468" s="247"/>
      <c r="J468" s="96"/>
    </row>
    <row r="469" spans="8:10" x14ac:dyDescent="0.25">
      <c r="H469" s="247"/>
      <c r="J469" s="96"/>
    </row>
    <row r="470" spans="8:10" x14ac:dyDescent="0.25">
      <c r="H470" s="247"/>
      <c r="J470" s="96"/>
    </row>
    <row r="471" spans="8:10" x14ac:dyDescent="0.25">
      <c r="H471" s="247"/>
      <c r="J471" s="96"/>
    </row>
    <row r="472" spans="8:10" x14ac:dyDescent="0.25">
      <c r="H472" s="247"/>
      <c r="J472" s="96"/>
    </row>
    <row r="473" spans="8:10" x14ac:dyDescent="0.25">
      <c r="H473" s="247"/>
      <c r="J473" s="96"/>
    </row>
    <row r="474" spans="8:10" x14ac:dyDescent="0.25">
      <c r="H474" s="247"/>
      <c r="J474" s="96"/>
    </row>
    <row r="475" spans="8:10" x14ac:dyDescent="0.25">
      <c r="H475" s="247"/>
      <c r="J475" s="96"/>
    </row>
    <row r="476" spans="8:10" x14ac:dyDescent="0.25">
      <c r="H476" s="247"/>
      <c r="J476" s="96"/>
    </row>
    <row r="477" spans="8:10" x14ac:dyDescent="0.25">
      <c r="H477" s="247"/>
      <c r="J477" s="96"/>
    </row>
    <row r="478" spans="8:10" x14ac:dyDescent="0.25">
      <c r="H478" s="247"/>
      <c r="J478" s="96"/>
    </row>
    <row r="479" spans="8:10" x14ac:dyDescent="0.25">
      <c r="H479" s="247"/>
      <c r="J479" s="96"/>
    </row>
    <row r="480" spans="8:10" x14ac:dyDescent="0.25">
      <c r="H480" s="247"/>
      <c r="J480" s="96"/>
    </row>
    <row r="481" spans="8:10" x14ac:dyDescent="0.25">
      <c r="H481" s="247"/>
      <c r="J481" s="96"/>
    </row>
    <row r="482" spans="8:10" x14ac:dyDescent="0.25">
      <c r="H482" s="247"/>
      <c r="J482" s="96"/>
    </row>
    <row r="483" spans="8:10" x14ac:dyDescent="0.25">
      <c r="H483" s="247"/>
      <c r="J483" s="96"/>
    </row>
    <row r="484" spans="8:10" x14ac:dyDescent="0.25">
      <c r="H484" s="247"/>
      <c r="J484" s="96"/>
    </row>
    <row r="485" spans="8:10" x14ac:dyDescent="0.25">
      <c r="H485" s="247"/>
      <c r="J485" s="96"/>
    </row>
    <row r="486" spans="8:10" x14ac:dyDescent="0.25">
      <c r="H486" s="247"/>
      <c r="J486" s="96"/>
    </row>
    <row r="487" spans="8:10" x14ac:dyDescent="0.25">
      <c r="H487" s="247"/>
      <c r="J487" s="96"/>
    </row>
    <row r="488" spans="8:10" x14ac:dyDescent="0.25">
      <c r="H488" s="247"/>
      <c r="J488" s="96"/>
    </row>
    <row r="489" spans="8:10" x14ac:dyDescent="0.25">
      <c r="H489" s="247"/>
      <c r="J489" s="96"/>
    </row>
    <row r="490" spans="8:10" x14ac:dyDescent="0.25">
      <c r="H490" s="247"/>
      <c r="J490" s="96"/>
    </row>
    <row r="491" spans="8:10" x14ac:dyDescent="0.25">
      <c r="H491" s="247"/>
      <c r="J491" s="96"/>
    </row>
    <row r="492" spans="8:10" x14ac:dyDescent="0.25">
      <c r="H492" s="247"/>
      <c r="J492" s="96"/>
    </row>
    <row r="493" spans="8:10" x14ac:dyDescent="0.25">
      <c r="H493" s="247"/>
      <c r="J493" s="96"/>
    </row>
    <row r="494" spans="8:10" x14ac:dyDescent="0.25">
      <c r="H494" s="247"/>
      <c r="J494" s="96"/>
    </row>
    <row r="495" spans="8:10" x14ac:dyDescent="0.25">
      <c r="H495" s="247"/>
      <c r="J495" s="96"/>
    </row>
    <row r="496" spans="8:10" x14ac:dyDescent="0.25">
      <c r="H496" s="247"/>
      <c r="J496" s="96"/>
    </row>
    <row r="497" spans="8:10" x14ac:dyDescent="0.25">
      <c r="H497" s="247"/>
      <c r="J497" s="96"/>
    </row>
    <row r="498" spans="8:10" x14ac:dyDescent="0.25">
      <c r="H498" s="247"/>
      <c r="J498" s="96"/>
    </row>
    <row r="499" spans="8:10" x14ac:dyDescent="0.25">
      <c r="H499" s="247"/>
      <c r="J499" s="96"/>
    </row>
    <row r="500" spans="8:10" x14ac:dyDescent="0.25">
      <c r="H500" s="247"/>
      <c r="J500" s="96"/>
    </row>
    <row r="501" spans="8:10" x14ac:dyDescent="0.25">
      <c r="H501" s="247"/>
      <c r="J501" s="96"/>
    </row>
    <row r="502" spans="8:10" x14ac:dyDescent="0.25">
      <c r="H502" s="247"/>
      <c r="J502" s="96"/>
    </row>
    <row r="503" spans="8:10" x14ac:dyDescent="0.25">
      <c r="H503" s="247"/>
      <c r="J503" s="96"/>
    </row>
    <row r="504" spans="8:10" x14ac:dyDescent="0.25">
      <c r="H504" s="247"/>
      <c r="J504" s="96"/>
    </row>
    <row r="505" spans="8:10" x14ac:dyDescent="0.25">
      <c r="H505" s="247"/>
      <c r="J505" s="96"/>
    </row>
    <row r="506" spans="8:10" x14ac:dyDescent="0.25">
      <c r="H506" s="247"/>
      <c r="J506" s="96"/>
    </row>
    <row r="507" spans="8:10" x14ac:dyDescent="0.25">
      <c r="H507" s="247"/>
      <c r="J507" s="96"/>
    </row>
    <row r="508" spans="8:10" x14ac:dyDescent="0.25">
      <c r="H508" s="247"/>
      <c r="J508" s="96"/>
    </row>
    <row r="509" spans="8:10" x14ac:dyDescent="0.25">
      <c r="H509" s="247"/>
      <c r="J509" s="96"/>
    </row>
    <row r="510" spans="8:10" x14ac:dyDescent="0.25">
      <c r="H510" s="247"/>
      <c r="J510" s="96"/>
    </row>
    <row r="511" spans="8:10" x14ac:dyDescent="0.25">
      <c r="H511" s="247"/>
      <c r="J511" s="96"/>
    </row>
    <row r="512" spans="8:10" x14ac:dyDescent="0.25">
      <c r="H512" s="247"/>
      <c r="J512" s="96"/>
    </row>
    <row r="513" spans="8:10" x14ac:dyDescent="0.25">
      <c r="H513" s="247"/>
      <c r="J513" s="96"/>
    </row>
    <row r="514" spans="8:10" x14ac:dyDescent="0.25">
      <c r="H514" s="247"/>
      <c r="J514" s="96"/>
    </row>
    <row r="515" spans="8:10" x14ac:dyDescent="0.25">
      <c r="H515" s="247"/>
      <c r="J515" s="96"/>
    </row>
    <row r="516" spans="8:10" x14ac:dyDescent="0.25">
      <c r="H516" s="247"/>
      <c r="J516" s="96"/>
    </row>
    <row r="517" spans="8:10" x14ac:dyDescent="0.25">
      <c r="H517" s="247"/>
      <c r="J517" s="96"/>
    </row>
    <row r="518" spans="8:10" x14ac:dyDescent="0.25">
      <c r="H518" s="247"/>
      <c r="J518" s="96"/>
    </row>
    <row r="519" spans="8:10" x14ac:dyDescent="0.25">
      <c r="H519" s="247"/>
      <c r="J519" s="96"/>
    </row>
    <row r="520" spans="8:10" x14ac:dyDescent="0.25">
      <c r="H520" s="247"/>
      <c r="J520" s="96"/>
    </row>
    <row r="521" spans="8:10" x14ac:dyDescent="0.25">
      <c r="H521" s="247"/>
      <c r="J521" s="96"/>
    </row>
    <row r="522" spans="8:10" x14ac:dyDescent="0.25">
      <c r="H522" s="247"/>
      <c r="J522" s="96"/>
    </row>
    <row r="523" spans="8:10" x14ac:dyDescent="0.25">
      <c r="H523" s="247"/>
      <c r="J523" s="96"/>
    </row>
    <row r="524" spans="8:10" x14ac:dyDescent="0.25">
      <c r="H524" s="247"/>
      <c r="J524" s="96"/>
    </row>
    <row r="525" spans="8:10" x14ac:dyDescent="0.25">
      <c r="H525" s="247"/>
      <c r="J525" s="96"/>
    </row>
    <row r="526" spans="8:10" x14ac:dyDescent="0.25">
      <c r="H526" s="247"/>
      <c r="J526" s="96"/>
    </row>
    <row r="527" spans="8:10" x14ac:dyDescent="0.25">
      <c r="H527" s="247"/>
      <c r="J527" s="96"/>
    </row>
    <row r="528" spans="8:10" x14ac:dyDescent="0.25">
      <c r="H528" s="247"/>
      <c r="J528" s="96"/>
    </row>
    <row r="529" spans="8:10" x14ac:dyDescent="0.25">
      <c r="H529" s="247"/>
      <c r="J529" s="96"/>
    </row>
    <row r="530" spans="8:10" x14ac:dyDescent="0.25">
      <c r="H530" s="247"/>
      <c r="J530" s="96"/>
    </row>
    <row r="531" spans="8:10" x14ac:dyDescent="0.25">
      <c r="H531" s="247"/>
      <c r="J531" s="96"/>
    </row>
    <row r="532" spans="8:10" x14ac:dyDescent="0.25">
      <c r="H532" s="247"/>
      <c r="J532" s="96"/>
    </row>
    <row r="533" spans="8:10" x14ac:dyDescent="0.25">
      <c r="H533" s="247"/>
      <c r="J533" s="96"/>
    </row>
    <row r="534" spans="8:10" x14ac:dyDescent="0.25">
      <c r="H534" s="247"/>
      <c r="J534" s="96"/>
    </row>
    <row r="535" spans="8:10" x14ac:dyDescent="0.25">
      <c r="H535" s="247"/>
      <c r="J535" s="96"/>
    </row>
    <row r="536" spans="8:10" x14ac:dyDescent="0.25">
      <c r="H536" s="247"/>
      <c r="J536" s="96"/>
    </row>
    <row r="537" spans="8:10" x14ac:dyDescent="0.25">
      <c r="H537" s="247"/>
      <c r="J537" s="96"/>
    </row>
    <row r="538" spans="8:10" x14ac:dyDescent="0.25">
      <c r="H538" s="247"/>
      <c r="J538" s="96"/>
    </row>
    <row r="539" spans="8:10" x14ac:dyDescent="0.25">
      <c r="H539" s="247"/>
      <c r="J539" s="96"/>
    </row>
    <row r="540" spans="8:10" x14ac:dyDescent="0.25">
      <c r="H540" s="247"/>
      <c r="J540" s="96"/>
    </row>
    <row r="541" spans="8:10" x14ac:dyDescent="0.25">
      <c r="H541" s="247"/>
      <c r="J541" s="96"/>
    </row>
    <row r="542" spans="8:10" x14ac:dyDescent="0.25">
      <c r="H542" s="247"/>
      <c r="J542" s="96"/>
    </row>
    <row r="543" spans="8:10" x14ac:dyDescent="0.25">
      <c r="H543" s="247"/>
      <c r="J543" s="96"/>
    </row>
    <row r="544" spans="8:10" x14ac:dyDescent="0.25">
      <c r="H544" s="247"/>
      <c r="J544" s="96"/>
    </row>
    <row r="545" spans="8:10" x14ac:dyDescent="0.25">
      <c r="H545" s="247"/>
      <c r="J545" s="96"/>
    </row>
    <row r="546" spans="8:10" x14ac:dyDescent="0.25">
      <c r="H546" s="247"/>
      <c r="J546" s="96"/>
    </row>
    <row r="547" spans="8:10" x14ac:dyDescent="0.25">
      <c r="H547" s="247"/>
      <c r="J547" s="96"/>
    </row>
    <row r="548" spans="8:10" x14ac:dyDescent="0.25">
      <c r="H548" s="247"/>
      <c r="J548" s="96"/>
    </row>
    <row r="549" spans="8:10" x14ac:dyDescent="0.25">
      <c r="H549" s="247"/>
      <c r="J549" s="96"/>
    </row>
    <row r="550" spans="8:10" x14ac:dyDescent="0.25">
      <c r="H550" s="247"/>
      <c r="J550" s="96"/>
    </row>
    <row r="551" spans="8:10" x14ac:dyDescent="0.25">
      <c r="H551" s="247"/>
      <c r="J551" s="96"/>
    </row>
    <row r="552" spans="8:10" x14ac:dyDescent="0.25">
      <c r="H552" s="247"/>
      <c r="J552" s="96"/>
    </row>
    <row r="553" spans="8:10" x14ac:dyDescent="0.25">
      <c r="H553" s="247"/>
      <c r="J553" s="96"/>
    </row>
    <row r="554" spans="8:10" x14ac:dyDescent="0.25">
      <c r="H554" s="247"/>
      <c r="J554" s="96"/>
    </row>
    <row r="555" spans="8:10" x14ac:dyDescent="0.25">
      <c r="H555" s="247"/>
      <c r="J555" s="96"/>
    </row>
    <row r="556" spans="8:10" x14ac:dyDescent="0.25">
      <c r="H556" s="247"/>
      <c r="J556" s="96"/>
    </row>
    <row r="557" spans="8:10" x14ac:dyDescent="0.25">
      <c r="H557" s="247"/>
      <c r="J557" s="96"/>
    </row>
    <row r="558" spans="8:10" x14ac:dyDescent="0.25">
      <c r="H558" s="247"/>
      <c r="J558" s="96"/>
    </row>
    <row r="559" spans="8:10" x14ac:dyDescent="0.25">
      <c r="H559" s="247"/>
      <c r="J559" s="96"/>
    </row>
    <row r="560" spans="8:10" x14ac:dyDescent="0.25">
      <c r="H560" s="247"/>
      <c r="J560" s="96"/>
    </row>
    <row r="561" spans="8:10" x14ac:dyDescent="0.25">
      <c r="H561" s="247"/>
      <c r="J561" s="96"/>
    </row>
    <row r="562" spans="8:10" x14ac:dyDescent="0.25">
      <c r="H562" s="247"/>
      <c r="J562" s="96"/>
    </row>
    <row r="563" spans="8:10" x14ac:dyDescent="0.25">
      <c r="H563" s="247"/>
      <c r="J563" s="96"/>
    </row>
    <row r="564" spans="8:10" x14ac:dyDescent="0.25">
      <c r="H564" s="247"/>
      <c r="J564" s="96"/>
    </row>
    <row r="565" spans="8:10" x14ac:dyDescent="0.25">
      <c r="H565" s="247"/>
      <c r="J565" s="96"/>
    </row>
    <row r="566" spans="8:10" x14ac:dyDescent="0.25">
      <c r="H566" s="247"/>
      <c r="J566" s="96"/>
    </row>
    <row r="567" spans="8:10" x14ac:dyDescent="0.25">
      <c r="H567" s="247"/>
      <c r="J567" s="96"/>
    </row>
    <row r="568" spans="8:10" x14ac:dyDescent="0.25">
      <c r="H568" s="247"/>
      <c r="J568" s="96"/>
    </row>
    <row r="569" spans="8:10" x14ac:dyDescent="0.25">
      <c r="H569" s="247"/>
      <c r="J569" s="96"/>
    </row>
    <row r="570" spans="8:10" x14ac:dyDescent="0.25">
      <c r="H570" s="247"/>
      <c r="J570" s="96"/>
    </row>
    <row r="571" spans="8:10" x14ac:dyDescent="0.25">
      <c r="H571" s="247"/>
      <c r="J571" s="96"/>
    </row>
    <row r="572" spans="8:10" x14ac:dyDescent="0.25">
      <c r="H572" s="247"/>
      <c r="J572" s="96"/>
    </row>
    <row r="573" spans="8:10" x14ac:dyDescent="0.25">
      <c r="H573" s="247"/>
      <c r="J573" s="96"/>
    </row>
    <row r="574" spans="8:10" x14ac:dyDescent="0.25">
      <c r="H574" s="247"/>
      <c r="J574" s="96"/>
    </row>
    <row r="575" spans="8:10" x14ac:dyDescent="0.25">
      <c r="H575" s="247"/>
      <c r="J575" s="96"/>
    </row>
    <row r="576" spans="8:10" x14ac:dyDescent="0.25">
      <c r="H576" s="247"/>
      <c r="J576" s="96"/>
    </row>
    <row r="577" spans="8:10" x14ac:dyDescent="0.25">
      <c r="H577" s="247"/>
      <c r="J577" s="96"/>
    </row>
    <row r="578" spans="8:10" x14ac:dyDescent="0.25">
      <c r="H578" s="247"/>
      <c r="J578" s="96"/>
    </row>
    <row r="579" spans="8:10" x14ac:dyDescent="0.25">
      <c r="H579" s="247"/>
      <c r="J579" s="96"/>
    </row>
    <row r="580" spans="8:10" x14ac:dyDescent="0.25">
      <c r="H580" s="247"/>
      <c r="J580" s="96"/>
    </row>
    <row r="581" spans="8:10" x14ac:dyDescent="0.25">
      <c r="H581" s="247"/>
      <c r="J581" s="96"/>
    </row>
    <row r="582" spans="8:10" x14ac:dyDescent="0.25">
      <c r="H582" s="247"/>
      <c r="J582" s="96"/>
    </row>
    <row r="583" spans="8:10" x14ac:dyDescent="0.25">
      <c r="H583" s="247"/>
      <c r="J583" s="96"/>
    </row>
    <row r="584" spans="8:10" x14ac:dyDescent="0.25">
      <c r="H584" s="247"/>
      <c r="J584" s="96"/>
    </row>
    <row r="585" spans="8:10" x14ac:dyDescent="0.25">
      <c r="H585" s="247"/>
      <c r="J585" s="96"/>
    </row>
    <row r="586" spans="8:10" x14ac:dyDescent="0.25">
      <c r="H586" s="247"/>
      <c r="J586" s="96"/>
    </row>
    <row r="587" spans="8:10" x14ac:dyDescent="0.25">
      <c r="H587" s="247"/>
      <c r="J587" s="96"/>
    </row>
    <row r="588" spans="8:10" x14ac:dyDescent="0.25">
      <c r="H588" s="247"/>
      <c r="J588" s="96"/>
    </row>
    <row r="589" spans="8:10" x14ac:dyDescent="0.25">
      <c r="H589" s="247"/>
      <c r="J589" s="96"/>
    </row>
    <row r="590" spans="8:10" x14ac:dyDescent="0.25">
      <c r="H590" s="247"/>
      <c r="J590" s="96"/>
    </row>
    <row r="591" spans="8:10" x14ac:dyDescent="0.25">
      <c r="H591" s="247"/>
      <c r="J591" s="96"/>
    </row>
    <row r="592" spans="8:10" x14ac:dyDescent="0.25">
      <c r="H592" s="247"/>
      <c r="J592" s="96"/>
    </row>
    <row r="593" spans="8:10" x14ac:dyDescent="0.25">
      <c r="H593" s="247"/>
      <c r="J593" s="96"/>
    </row>
    <row r="594" spans="8:10" x14ac:dyDescent="0.25">
      <c r="H594" s="247"/>
      <c r="J594" s="96"/>
    </row>
    <row r="595" spans="8:10" x14ac:dyDescent="0.25">
      <c r="H595" s="247"/>
      <c r="J595" s="96"/>
    </row>
    <row r="596" spans="8:10" x14ac:dyDescent="0.25">
      <c r="H596" s="247"/>
      <c r="J596" s="96"/>
    </row>
    <row r="597" spans="8:10" x14ac:dyDescent="0.25">
      <c r="H597" s="247"/>
      <c r="J597" s="96"/>
    </row>
    <row r="598" spans="8:10" x14ac:dyDescent="0.25">
      <c r="H598" s="247"/>
      <c r="J598" s="96"/>
    </row>
    <row r="599" spans="8:10" x14ac:dyDescent="0.25">
      <c r="H599" s="247"/>
      <c r="J599" s="96"/>
    </row>
    <row r="600" spans="8:10" x14ac:dyDescent="0.25">
      <c r="H600" s="247"/>
      <c r="J600" s="96"/>
    </row>
    <row r="601" spans="8:10" x14ac:dyDescent="0.25">
      <c r="H601" s="247"/>
      <c r="J601" s="96"/>
    </row>
    <row r="602" spans="8:10" x14ac:dyDescent="0.25">
      <c r="H602" s="247"/>
      <c r="J602" s="96"/>
    </row>
    <row r="603" spans="8:10" x14ac:dyDescent="0.25">
      <c r="H603" s="247"/>
      <c r="J603" s="96"/>
    </row>
    <row r="604" spans="8:10" x14ac:dyDescent="0.25">
      <c r="H604" s="247"/>
      <c r="J604" s="96"/>
    </row>
    <row r="605" spans="8:10" x14ac:dyDescent="0.25">
      <c r="H605" s="247"/>
      <c r="J605" s="96"/>
    </row>
    <row r="606" spans="8:10" x14ac:dyDescent="0.25">
      <c r="H606" s="247"/>
      <c r="J606" s="96"/>
    </row>
    <row r="607" spans="8:10" x14ac:dyDescent="0.25">
      <c r="H607" s="247"/>
      <c r="J607" s="96"/>
    </row>
    <row r="608" spans="8:10" x14ac:dyDescent="0.25">
      <c r="H608" s="247"/>
      <c r="J608" s="96"/>
    </row>
    <row r="609" spans="8:10" x14ac:dyDescent="0.25">
      <c r="H609" s="247"/>
      <c r="J609" s="96"/>
    </row>
    <row r="610" spans="8:10" x14ac:dyDescent="0.25">
      <c r="H610" s="247"/>
      <c r="J610" s="96"/>
    </row>
    <row r="611" spans="8:10" x14ac:dyDescent="0.25">
      <c r="H611" s="247"/>
      <c r="J611" s="96"/>
    </row>
    <row r="612" spans="8:10" x14ac:dyDescent="0.25">
      <c r="H612" s="247"/>
      <c r="J612" s="96"/>
    </row>
    <row r="613" spans="8:10" x14ac:dyDescent="0.25">
      <c r="H613" s="247"/>
      <c r="J613" s="96"/>
    </row>
    <row r="614" spans="8:10" x14ac:dyDescent="0.25">
      <c r="H614" s="247"/>
      <c r="J614" s="96"/>
    </row>
    <row r="615" spans="8:10" x14ac:dyDescent="0.25">
      <c r="H615" s="247"/>
      <c r="J615" s="96"/>
    </row>
    <row r="616" spans="8:10" x14ac:dyDescent="0.25">
      <c r="H616" s="247"/>
      <c r="J616" s="96"/>
    </row>
    <row r="617" spans="8:10" x14ac:dyDescent="0.25">
      <c r="H617" s="247"/>
      <c r="J617" s="96"/>
    </row>
    <row r="618" spans="8:10" x14ac:dyDescent="0.25">
      <c r="H618" s="247"/>
      <c r="J618" s="96"/>
    </row>
    <row r="619" spans="8:10" x14ac:dyDescent="0.25">
      <c r="H619" s="247"/>
      <c r="J619" s="96"/>
    </row>
    <row r="620" spans="8:10" x14ac:dyDescent="0.25">
      <c r="H620" s="247"/>
      <c r="J620" s="96"/>
    </row>
    <row r="621" spans="8:10" x14ac:dyDescent="0.25">
      <c r="H621" s="247"/>
      <c r="J621" s="96"/>
    </row>
    <row r="622" spans="8:10" x14ac:dyDescent="0.25">
      <c r="H622" s="247"/>
      <c r="J622" s="96"/>
    </row>
    <row r="623" spans="8:10" x14ac:dyDescent="0.25">
      <c r="H623" s="247"/>
      <c r="J623" s="96"/>
    </row>
    <row r="624" spans="8:10" x14ac:dyDescent="0.25">
      <c r="H624" s="247"/>
      <c r="J624" s="96"/>
    </row>
    <row r="625" spans="8:10" x14ac:dyDescent="0.25">
      <c r="H625" s="247"/>
      <c r="J625" s="96"/>
    </row>
    <row r="626" spans="8:10" x14ac:dyDescent="0.25">
      <c r="H626" s="247"/>
      <c r="J626" s="96"/>
    </row>
    <row r="627" spans="8:10" x14ac:dyDescent="0.25">
      <c r="H627" s="247"/>
      <c r="J627" s="96"/>
    </row>
    <row r="628" spans="8:10" x14ac:dyDescent="0.25">
      <c r="H628" s="247"/>
      <c r="J628" s="96"/>
    </row>
    <row r="629" spans="8:10" x14ac:dyDescent="0.25">
      <c r="H629" s="247"/>
      <c r="J629" s="96"/>
    </row>
    <row r="630" spans="8:10" x14ac:dyDescent="0.25">
      <c r="H630" s="247"/>
      <c r="J630" s="96"/>
    </row>
    <row r="631" spans="8:10" x14ac:dyDescent="0.25">
      <c r="H631" s="247"/>
      <c r="J631" s="96"/>
    </row>
    <row r="632" spans="8:10" x14ac:dyDescent="0.25">
      <c r="H632" s="247"/>
      <c r="J632" s="96"/>
    </row>
    <row r="633" spans="8:10" x14ac:dyDescent="0.25">
      <c r="H633" s="247"/>
      <c r="J633" s="96"/>
    </row>
    <row r="634" spans="8:10" x14ac:dyDescent="0.25">
      <c r="H634" s="247"/>
      <c r="J634" s="96"/>
    </row>
    <row r="635" spans="8:10" x14ac:dyDescent="0.25">
      <c r="H635" s="247"/>
      <c r="J635" s="96"/>
    </row>
    <row r="636" spans="8:10" x14ac:dyDescent="0.25">
      <c r="H636" s="247"/>
      <c r="J636" s="96"/>
    </row>
    <row r="637" spans="8:10" x14ac:dyDescent="0.25">
      <c r="H637" s="247"/>
      <c r="J637" s="96"/>
    </row>
    <row r="638" spans="8:10" x14ac:dyDescent="0.25">
      <c r="H638" s="247"/>
      <c r="J638" s="96"/>
    </row>
    <row r="639" spans="8:10" x14ac:dyDescent="0.25">
      <c r="H639" s="247"/>
      <c r="J639" s="96"/>
    </row>
    <row r="640" spans="8:10" x14ac:dyDescent="0.25">
      <c r="H640" s="247"/>
      <c r="J640" s="96"/>
    </row>
    <row r="641" spans="8:10" x14ac:dyDescent="0.25">
      <c r="H641" s="247"/>
      <c r="J641" s="96"/>
    </row>
    <row r="642" spans="8:10" x14ac:dyDescent="0.25">
      <c r="H642" s="247"/>
      <c r="J642" s="96"/>
    </row>
    <row r="643" spans="8:10" x14ac:dyDescent="0.25">
      <c r="H643" s="247"/>
      <c r="J643" s="96"/>
    </row>
    <row r="644" spans="8:10" x14ac:dyDescent="0.25">
      <c r="H644" s="247"/>
      <c r="J644" s="96"/>
    </row>
    <row r="645" spans="8:10" x14ac:dyDescent="0.25">
      <c r="H645" s="247"/>
      <c r="J645" s="96"/>
    </row>
    <row r="646" spans="8:10" x14ac:dyDescent="0.25">
      <c r="H646" s="247"/>
      <c r="J646" s="96"/>
    </row>
    <row r="647" spans="8:10" x14ac:dyDescent="0.25">
      <c r="H647" s="247"/>
      <c r="J647" s="96"/>
    </row>
    <row r="648" spans="8:10" x14ac:dyDescent="0.25">
      <c r="H648" s="247"/>
      <c r="J648" s="96"/>
    </row>
    <row r="649" spans="8:10" x14ac:dyDescent="0.25">
      <c r="H649" s="247"/>
      <c r="J649" s="96"/>
    </row>
    <row r="650" spans="8:10" x14ac:dyDescent="0.25">
      <c r="H650" s="247"/>
      <c r="J650" s="96"/>
    </row>
    <row r="651" spans="8:10" x14ac:dyDescent="0.25">
      <c r="H651" s="247"/>
      <c r="J651" s="96"/>
    </row>
    <row r="652" spans="8:10" x14ac:dyDescent="0.25">
      <c r="H652" s="247"/>
      <c r="J652" s="96"/>
    </row>
    <row r="653" spans="8:10" x14ac:dyDescent="0.25">
      <c r="H653" s="247"/>
      <c r="J653" s="96"/>
    </row>
    <row r="654" spans="8:10" x14ac:dyDescent="0.25">
      <c r="H654" s="247"/>
      <c r="J654" s="96"/>
    </row>
    <row r="655" spans="8:10" x14ac:dyDescent="0.25">
      <c r="H655" s="247"/>
      <c r="J655" s="96"/>
    </row>
    <row r="656" spans="8:10" x14ac:dyDescent="0.25">
      <c r="H656" s="247"/>
      <c r="J656" s="96"/>
    </row>
    <row r="657" spans="8:10" x14ac:dyDescent="0.25">
      <c r="H657" s="247"/>
      <c r="J657" s="96"/>
    </row>
    <row r="658" spans="8:10" x14ac:dyDescent="0.25">
      <c r="H658" s="247"/>
      <c r="J658" s="96"/>
    </row>
    <row r="659" spans="8:10" x14ac:dyDescent="0.25">
      <c r="H659" s="247"/>
      <c r="J659" s="96"/>
    </row>
    <row r="660" spans="8:10" x14ac:dyDescent="0.25">
      <c r="H660" s="247"/>
      <c r="J660" s="96"/>
    </row>
    <row r="661" spans="8:10" x14ac:dyDescent="0.25">
      <c r="H661" s="247"/>
      <c r="J661" s="96"/>
    </row>
    <row r="662" spans="8:10" x14ac:dyDescent="0.25">
      <c r="H662" s="247"/>
      <c r="J662" s="96"/>
    </row>
    <row r="663" spans="8:10" x14ac:dyDescent="0.25">
      <c r="H663" s="247"/>
      <c r="J663" s="96"/>
    </row>
    <row r="664" spans="8:10" x14ac:dyDescent="0.25">
      <c r="H664" s="247"/>
      <c r="J664" s="96"/>
    </row>
    <row r="665" spans="8:10" x14ac:dyDescent="0.25">
      <c r="H665" s="247"/>
      <c r="J665" s="96"/>
    </row>
    <row r="666" spans="8:10" x14ac:dyDescent="0.25">
      <c r="H666" s="247"/>
      <c r="J666" s="96"/>
    </row>
    <row r="667" spans="8:10" x14ac:dyDescent="0.25">
      <c r="H667" s="247"/>
      <c r="J667" s="96"/>
    </row>
    <row r="668" spans="8:10" x14ac:dyDescent="0.25">
      <c r="H668" s="247"/>
      <c r="J668" s="96"/>
    </row>
    <row r="669" spans="8:10" x14ac:dyDescent="0.25">
      <c r="H669" s="247"/>
      <c r="J669" s="96"/>
    </row>
    <row r="670" spans="8:10" x14ac:dyDescent="0.25">
      <c r="H670" s="247"/>
      <c r="J670" s="96"/>
    </row>
    <row r="671" spans="8:10" x14ac:dyDescent="0.25">
      <c r="H671" s="247"/>
      <c r="J671" s="96"/>
    </row>
    <row r="672" spans="8:10" x14ac:dyDescent="0.25">
      <c r="H672" s="247"/>
      <c r="J672" s="96"/>
    </row>
    <row r="673" spans="8:10" x14ac:dyDescent="0.25">
      <c r="H673" s="247"/>
      <c r="J673" s="96"/>
    </row>
    <row r="674" spans="8:10" x14ac:dyDescent="0.25">
      <c r="H674" s="247"/>
      <c r="J674" s="96"/>
    </row>
    <row r="675" spans="8:10" x14ac:dyDescent="0.25">
      <c r="H675" s="247"/>
      <c r="J675" s="96"/>
    </row>
    <row r="676" spans="8:10" x14ac:dyDescent="0.25">
      <c r="H676" s="247"/>
      <c r="J676" s="96"/>
    </row>
    <row r="677" spans="8:10" x14ac:dyDescent="0.25">
      <c r="H677" s="247"/>
      <c r="J677" s="96"/>
    </row>
    <row r="678" spans="8:10" x14ac:dyDescent="0.25">
      <c r="H678" s="247"/>
      <c r="J678" s="96"/>
    </row>
    <row r="679" spans="8:10" x14ac:dyDescent="0.25">
      <c r="H679" s="247"/>
      <c r="J679" s="96"/>
    </row>
    <row r="680" spans="8:10" x14ac:dyDescent="0.25">
      <c r="H680" s="247"/>
      <c r="J680" s="96"/>
    </row>
    <row r="681" spans="8:10" x14ac:dyDescent="0.25">
      <c r="H681" s="247"/>
      <c r="J681" s="96"/>
    </row>
    <row r="682" spans="8:10" x14ac:dyDescent="0.25">
      <c r="H682" s="247"/>
      <c r="J682" s="96"/>
    </row>
    <row r="683" spans="8:10" x14ac:dyDescent="0.25">
      <c r="H683" s="247"/>
      <c r="J683" s="96"/>
    </row>
    <row r="684" spans="8:10" x14ac:dyDescent="0.25">
      <c r="H684" s="247"/>
      <c r="J684" s="96"/>
    </row>
    <row r="685" spans="8:10" x14ac:dyDescent="0.25">
      <c r="H685" s="247"/>
      <c r="J685" s="96"/>
    </row>
    <row r="686" spans="8:10" x14ac:dyDescent="0.25">
      <c r="H686" s="247"/>
      <c r="J686" s="96"/>
    </row>
    <row r="687" spans="8:10" x14ac:dyDescent="0.25">
      <c r="H687" s="247"/>
      <c r="J687" s="96"/>
    </row>
    <row r="688" spans="8:10" x14ac:dyDescent="0.25">
      <c r="H688" s="247"/>
      <c r="J688" s="96"/>
    </row>
    <row r="689" spans="8:10" x14ac:dyDescent="0.25">
      <c r="H689" s="247"/>
      <c r="J689" s="96"/>
    </row>
    <row r="690" spans="8:10" x14ac:dyDescent="0.25">
      <c r="H690" s="247"/>
      <c r="J690" s="96"/>
    </row>
    <row r="691" spans="8:10" x14ac:dyDescent="0.25">
      <c r="H691" s="247"/>
      <c r="J691" s="96"/>
    </row>
    <row r="692" spans="8:10" x14ac:dyDescent="0.25">
      <c r="H692" s="247"/>
      <c r="J692" s="96"/>
    </row>
    <row r="693" spans="8:10" x14ac:dyDescent="0.25">
      <c r="H693" s="247"/>
      <c r="J693" s="96"/>
    </row>
    <row r="694" spans="8:10" x14ac:dyDescent="0.25">
      <c r="H694" s="247"/>
      <c r="J694" s="96"/>
    </row>
    <row r="695" spans="8:10" x14ac:dyDescent="0.25">
      <c r="H695" s="247"/>
      <c r="J695" s="96"/>
    </row>
    <row r="696" spans="8:10" x14ac:dyDescent="0.25">
      <c r="H696" s="247"/>
      <c r="J696" s="96"/>
    </row>
    <row r="697" spans="8:10" x14ac:dyDescent="0.25">
      <c r="H697" s="247"/>
      <c r="J697" s="96"/>
    </row>
    <row r="698" spans="8:10" x14ac:dyDescent="0.25">
      <c r="H698" s="247"/>
      <c r="J698" s="96"/>
    </row>
    <row r="699" spans="8:10" x14ac:dyDescent="0.25">
      <c r="H699" s="247"/>
      <c r="J699" s="96"/>
    </row>
    <row r="700" spans="8:10" x14ac:dyDescent="0.25">
      <c r="H700" s="247"/>
      <c r="J700" s="96"/>
    </row>
    <row r="701" spans="8:10" x14ac:dyDescent="0.25">
      <c r="H701" s="247"/>
      <c r="J701" s="96"/>
    </row>
    <row r="702" spans="8:10" x14ac:dyDescent="0.25">
      <c r="H702" s="247"/>
      <c r="J702" s="96"/>
    </row>
    <row r="703" spans="8:10" x14ac:dyDescent="0.25">
      <c r="H703" s="247"/>
      <c r="J703" s="96"/>
    </row>
    <row r="704" spans="8:10" x14ac:dyDescent="0.25">
      <c r="H704" s="247"/>
      <c r="J704" s="96"/>
    </row>
    <row r="705" spans="8:10" x14ac:dyDescent="0.25">
      <c r="H705" s="247"/>
      <c r="J705" s="96"/>
    </row>
    <row r="706" spans="8:10" x14ac:dyDescent="0.25">
      <c r="H706" s="247"/>
      <c r="J706" s="96"/>
    </row>
    <row r="707" spans="8:10" x14ac:dyDescent="0.25">
      <c r="H707" s="247"/>
      <c r="J707" s="96"/>
    </row>
    <row r="708" spans="8:10" x14ac:dyDescent="0.25">
      <c r="H708" s="247"/>
      <c r="J708" s="96"/>
    </row>
    <row r="709" spans="8:10" x14ac:dyDescent="0.25">
      <c r="H709" s="247"/>
      <c r="J709" s="96"/>
    </row>
    <row r="710" spans="8:10" x14ac:dyDescent="0.25">
      <c r="H710" s="247"/>
      <c r="J710" s="96"/>
    </row>
    <row r="711" spans="8:10" x14ac:dyDescent="0.25">
      <c r="H711" s="247"/>
      <c r="J711" s="96"/>
    </row>
    <row r="712" spans="8:10" x14ac:dyDescent="0.25">
      <c r="H712" s="247"/>
      <c r="J712" s="96"/>
    </row>
    <row r="713" spans="8:10" x14ac:dyDescent="0.25">
      <c r="H713" s="247"/>
      <c r="J713" s="96"/>
    </row>
    <row r="714" spans="8:10" x14ac:dyDescent="0.25">
      <c r="H714" s="247"/>
      <c r="J714" s="96"/>
    </row>
    <row r="715" spans="8:10" x14ac:dyDescent="0.25">
      <c r="H715" s="247"/>
      <c r="J715" s="96"/>
    </row>
    <row r="716" spans="8:10" x14ac:dyDescent="0.25">
      <c r="H716" s="247"/>
      <c r="J716" s="96"/>
    </row>
    <row r="717" spans="8:10" x14ac:dyDescent="0.25">
      <c r="H717" s="247"/>
      <c r="J717" s="96"/>
    </row>
    <row r="718" spans="8:10" x14ac:dyDescent="0.25">
      <c r="H718" s="247"/>
      <c r="J718" s="96"/>
    </row>
    <row r="719" spans="8:10" x14ac:dyDescent="0.25">
      <c r="H719" s="247"/>
      <c r="J719" s="96"/>
    </row>
    <row r="720" spans="8:10" x14ac:dyDescent="0.25">
      <c r="H720" s="247"/>
      <c r="J720" s="96"/>
    </row>
    <row r="721" spans="8:10" x14ac:dyDescent="0.25">
      <c r="H721" s="247"/>
      <c r="J721" s="96"/>
    </row>
    <row r="722" spans="8:10" x14ac:dyDescent="0.25">
      <c r="H722" s="247"/>
      <c r="J722" s="96"/>
    </row>
    <row r="723" spans="8:10" x14ac:dyDescent="0.25">
      <c r="H723" s="247"/>
      <c r="J723" s="96"/>
    </row>
    <row r="724" spans="8:10" x14ac:dyDescent="0.25">
      <c r="H724" s="247"/>
      <c r="J724" s="96"/>
    </row>
    <row r="725" spans="8:10" x14ac:dyDescent="0.25">
      <c r="H725" s="247"/>
      <c r="J725" s="96"/>
    </row>
    <row r="726" spans="8:10" x14ac:dyDescent="0.25">
      <c r="H726" s="247"/>
      <c r="J726" s="96"/>
    </row>
    <row r="727" spans="8:10" x14ac:dyDescent="0.25">
      <c r="H727" s="247"/>
      <c r="J727" s="96"/>
    </row>
    <row r="728" spans="8:10" x14ac:dyDescent="0.25">
      <c r="H728" s="247"/>
      <c r="J728" s="96"/>
    </row>
    <row r="729" spans="8:10" x14ac:dyDescent="0.25">
      <c r="H729" s="247"/>
      <c r="J729" s="96"/>
    </row>
    <row r="730" spans="8:10" x14ac:dyDescent="0.25">
      <c r="H730" s="247"/>
      <c r="J730" s="96"/>
    </row>
    <row r="731" spans="8:10" x14ac:dyDescent="0.25">
      <c r="H731" s="247"/>
      <c r="J731" s="96"/>
    </row>
    <row r="732" spans="8:10" x14ac:dyDescent="0.25">
      <c r="H732" s="247"/>
      <c r="J732" s="96"/>
    </row>
    <row r="733" spans="8:10" x14ac:dyDescent="0.25">
      <c r="H733" s="247"/>
      <c r="J733" s="96"/>
    </row>
    <row r="734" spans="8:10" x14ac:dyDescent="0.25">
      <c r="H734" s="247"/>
      <c r="J734" s="96"/>
    </row>
    <row r="735" spans="8:10" x14ac:dyDescent="0.25">
      <c r="H735" s="247"/>
      <c r="J735" s="96"/>
    </row>
    <row r="736" spans="8:10" x14ac:dyDescent="0.25">
      <c r="H736" s="247"/>
      <c r="J736" s="96"/>
    </row>
    <row r="737" spans="8:10" x14ac:dyDescent="0.25">
      <c r="H737" s="247"/>
      <c r="J737" s="96"/>
    </row>
    <row r="738" spans="8:10" x14ac:dyDescent="0.25">
      <c r="H738" s="247"/>
      <c r="J738" s="96"/>
    </row>
    <row r="739" spans="8:10" x14ac:dyDescent="0.25">
      <c r="H739" s="247"/>
      <c r="J739" s="96"/>
    </row>
    <row r="740" spans="8:10" x14ac:dyDescent="0.25">
      <c r="H740" s="247"/>
      <c r="J740" s="96"/>
    </row>
    <row r="741" spans="8:10" x14ac:dyDescent="0.25">
      <c r="H741" s="247"/>
      <c r="J741" s="96"/>
    </row>
    <row r="742" spans="8:10" x14ac:dyDescent="0.25">
      <c r="H742" s="247"/>
      <c r="J742" s="96"/>
    </row>
    <row r="743" spans="8:10" x14ac:dyDescent="0.25">
      <c r="H743" s="247"/>
      <c r="J743" s="96"/>
    </row>
    <row r="744" spans="8:10" x14ac:dyDescent="0.25">
      <c r="H744" s="247"/>
      <c r="J744" s="96"/>
    </row>
    <row r="745" spans="8:10" x14ac:dyDescent="0.25">
      <c r="H745" s="247"/>
      <c r="J745" s="96"/>
    </row>
    <row r="746" spans="8:10" x14ac:dyDescent="0.25">
      <c r="H746" s="247"/>
      <c r="J746" s="96"/>
    </row>
    <row r="747" spans="8:10" x14ac:dyDescent="0.25">
      <c r="H747" s="247"/>
      <c r="J747" s="96"/>
    </row>
    <row r="748" spans="8:10" x14ac:dyDescent="0.25">
      <c r="H748" s="247"/>
      <c r="J748" s="96"/>
    </row>
    <row r="749" spans="8:10" x14ac:dyDescent="0.25">
      <c r="H749" s="247"/>
      <c r="J749" s="96"/>
    </row>
    <row r="750" spans="8:10" x14ac:dyDescent="0.25">
      <c r="H750" s="247"/>
      <c r="J750" s="96"/>
    </row>
    <row r="751" spans="8:10" x14ac:dyDescent="0.25">
      <c r="H751" s="247"/>
      <c r="J751" s="96"/>
    </row>
    <row r="752" spans="8:10" x14ac:dyDescent="0.25">
      <c r="H752" s="247"/>
      <c r="J752" s="96"/>
    </row>
    <row r="753" spans="8:10" x14ac:dyDescent="0.25">
      <c r="H753" s="247"/>
      <c r="J753" s="96"/>
    </row>
    <row r="754" spans="8:10" x14ac:dyDescent="0.25">
      <c r="H754" s="247"/>
      <c r="J754" s="96"/>
    </row>
    <row r="755" spans="8:10" x14ac:dyDescent="0.25">
      <c r="H755" s="247"/>
      <c r="J755" s="96"/>
    </row>
    <row r="756" spans="8:10" x14ac:dyDescent="0.25">
      <c r="H756" s="247"/>
      <c r="J756" s="96"/>
    </row>
    <row r="757" spans="8:10" x14ac:dyDescent="0.25">
      <c r="H757" s="247"/>
      <c r="J757" s="96"/>
    </row>
    <row r="758" spans="8:10" x14ac:dyDescent="0.25">
      <c r="H758" s="247"/>
      <c r="J758" s="96"/>
    </row>
    <row r="759" spans="8:10" x14ac:dyDescent="0.25">
      <c r="H759" s="247"/>
      <c r="J759" s="96"/>
    </row>
    <row r="760" spans="8:10" x14ac:dyDescent="0.25">
      <c r="H760" s="247"/>
      <c r="J760" s="96"/>
    </row>
    <row r="761" spans="8:10" x14ac:dyDescent="0.25">
      <c r="H761" s="247"/>
      <c r="J761" s="96"/>
    </row>
    <row r="762" spans="8:10" x14ac:dyDescent="0.25">
      <c r="H762" s="247"/>
      <c r="J762" s="96"/>
    </row>
    <row r="763" spans="8:10" x14ac:dyDescent="0.25">
      <c r="H763" s="247"/>
      <c r="J763" s="96"/>
    </row>
    <row r="764" spans="8:10" x14ac:dyDescent="0.25">
      <c r="H764" s="247"/>
      <c r="J764" s="96"/>
    </row>
    <row r="765" spans="8:10" x14ac:dyDescent="0.25">
      <c r="H765" s="247"/>
      <c r="J765" s="96"/>
    </row>
    <row r="766" spans="8:10" x14ac:dyDescent="0.25">
      <c r="H766" s="247"/>
      <c r="J766" s="96"/>
    </row>
    <row r="767" spans="8:10" x14ac:dyDescent="0.25">
      <c r="H767" s="247"/>
      <c r="J767" s="96"/>
    </row>
    <row r="768" spans="8:10" x14ac:dyDescent="0.25">
      <c r="H768" s="247"/>
      <c r="J768" s="96"/>
    </row>
    <row r="769" spans="8:10" x14ac:dyDescent="0.25">
      <c r="H769" s="247"/>
      <c r="J769" s="96"/>
    </row>
    <row r="770" spans="8:10" x14ac:dyDescent="0.25">
      <c r="H770" s="247"/>
      <c r="J770" s="96"/>
    </row>
    <row r="771" spans="8:10" x14ac:dyDescent="0.25">
      <c r="H771" s="247"/>
      <c r="J771" s="96"/>
    </row>
    <row r="772" spans="8:10" x14ac:dyDescent="0.25">
      <c r="H772" s="247"/>
      <c r="J772" s="96"/>
    </row>
    <row r="773" spans="8:10" x14ac:dyDescent="0.25">
      <c r="H773" s="247"/>
      <c r="J773" s="96"/>
    </row>
    <row r="774" spans="8:10" x14ac:dyDescent="0.25">
      <c r="H774" s="247"/>
      <c r="J774" s="96"/>
    </row>
    <row r="775" spans="8:10" x14ac:dyDescent="0.25">
      <c r="H775" s="247"/>
      <c r="J775" s="96"/>
    </row>
    <row r="776" spans="8:10" x14ac:dyDescent="0.25">
      <c r="H776" s="247"/>
      <c r="J776" s="96"/>
    </row>
    <row r="777" spans="8:10" x14ac:dyDescent="0.25">
      <c r="H777" s="247"/>
      <c r="J777" s="96"/>
    </row>
    <row r="778" spans="8:10" x14ac:dyDescent="0.25">
      <c r="H778" s="247"/>
      <c r="J778" s="96"/>
    </row>
    <row r="779" spans="8:10" x14ac:dyDescent="0.25">
      <c r="H779" s="247"/>
      <c r="J779" s="96"/>
    </row>
    <row r="780" spans="8:10" x14ac:dyDescent="0.25">
      <c r="H780" s="247"/>
      <c r="J780" s="96"/>
    </row>
    <row r="781" spans="8:10" x14ac:dyDescent="0.25">
      <c r="H781" s="247"/>
      <c r="J781" s="96"/>
    </row>
    <row r="782" spans="8:10" x14ac:dyDescent="0.25">
      <c r="H782" s="247"/>
      <c r="J782" s="96"/>
    </row>
    <row r="783" spans="8:10" x14ac:dyDescent="0.25">
      <c r="H783" s="247"/>
      <c r="J783" s="96"/>
    </row>
    <row r="784" spans="8:10" x14ac:dyDescent="0.25">
      <c r="H784" s="247"/>
      <c r="J784" s="96"/>
    </row>
    <row r="785" spans="8:10" x14ac:dyDescent="0.25">
      <c r="H785" s="247"/>
      <c r="J785" s="96"/>
    </row>
    <row r="786" spans="8:10" x14ac:dyDescent="0.25">
      <c r="H786" s="247"/>
      <c r="J786" s="96"/>
    </row>
    <row r="787" spans="8:10" x14ac:dyDescent="0.25">
      <c r="H787" s="247"/>
      <c r="J787" s="96"/>
    </row>
    <row r="788" spans="8:10" x14ac:dyDescent="0.25">
      <c r="H788" s="247"/>
      <c r="J788" s="96"/>
    </row>
    <row r="789" spans="8:10" x14ac:dyDescent="0.25">
      <c r="H789" s="247"/>
      <c r="J789" s="96"/>
    </row>
    <row r="790" spans="8:10" x14ac:dyDescent="0.25">
      <c r="H790" s="247"/>
      <c r="J790" s="96"/>
    </row>
    <row r="791" spans="8:10" x14ac:dyDescent="0.25">
      <c r="H791" s="247"/>
      <c r="J791" s="96"/>
    </row>
    <row r="792" spans="8:10" x14ac:dyDescent="0.25">
      <c r="H792" s="247"/>
      <c r="J792" s="96"/>
    </row>
    <row r="793" spans="8:10" x14ac:dyDescent="0.25">
      <c r="H793" s="247"/>
      <c r="J793" s="96"/>
    </row>
    <row r="794" spans="8:10" x14ac:dyDescent="0.25">
      <c r="H794" s="247"/>
      <c r="J794" s="96"/>
    </row>
    <row r="795" spans="8:10" x14ac:dyDescent="0.25">
      <c r="H795" s="247"/>
      <c r="J795" s="96"/>
    </row>
    <row r="796" spans="8:10" x14ac:dyDescent="0.25">
      <c r="H796" s="247"/>
      <c r="J796" s="96"/>
    </row>
    <row r="797" spans="8:10" x14ac:dyDescent="0.25">
      <c r="H797" s="247"/>
      <c r="J797" s="96"/>
    </row>
    <row r="798" spans="8:10" x14ac:dyDescent="0.25">
      <c r="H798" s="247"/>
      <c r="J798" s="96"/>
    </row>
    <row r="799" spans="8:10" x14ac:dyDescent="0.25">
      <c r="H799" s="247"/>
      <c r="J799" s="96"/>
    </row>
    <row r="800" spans="8:10" x14ac:dyDescent="0.25">
      <c r="H800" s="247"/>
      <c r="J800" s="96"/>
    </row>
    <row r="801" spans="8:10" x14ac:dyDescent="0.25">
      <c r="H801" s="247"/>
      <c r="J801" s="96"/>
    </row>
    <row r="802" spans="8:10" x14ac:dyDescent="0.25">
      <c r="H802" s="247"/>
      <c r="J802" s="96"/>
    </row>
    <row r="803" spans="8:10" x14ac:dyDescent="0.25">
      <c r="H803" s="247"/>
      <c r="J803" s="96"/>
    </row>
    <row r="804" spans="8:10" x14ac:dyDescent="0.25">
      <c r="H804" s="247"/>
      <c r="J804" s="96"/>
    </row>
    <row r="805" spans="8:10" x14ac:dyDescent="0.25">
      <c r="H805" s="247"/>
      <c r="J805" s="96"/>
    </row>
    <row r="806" spans="8:10" x14ac:dyDescent="0.25">
      <c r="H806" s="247"/>
      <c r="J806" s="96"/>
    </row>
    <row r="807" spans="8:10" x14ac:dyDescent="0.25">
      <c r="H807" s="247"/>
      <c r="J807" s="96"/>
    </row>
    <row r="808" spans="8:10" x14ac:dyDescent="0.25">
      <c r="H808" s="247"/>
      <c r="J808" s="96"/>
    </row>
    <row r="809" spans="8:10" x14ac:dyDescent="0.25">
      <c r="H809" s="247"/>
      <c r="J809" s="96"/>
    </row>
    <row r="810" spans="8:10" x14ac:dyDescent="0.25">
      <c r="H810" s="247"/>
      <c r="J810" s="96"/>
    </row>
    <row r="811" spans="8:10" x14ac:dyDescent="0.25">
      <c r="H811" s="247"/>
      <c r="J811" s="96"/>
    </row>
    <row r="812" spans="8:10" x14ac:dyDescent="0.25">
      <c r="H812" s="247"/>
      <c r="J812" s="96"/>
    </row>
    <row r="813" spans="8:10" x14ac:dyDescent="0.25">
      <c r="H813" s="247"/>
      <c r="J813" s="96"/>
    </row>
    <row r="814" spans="8:10" x14ac:dyDescent="0.25">
      <c r="H814" s="247"/>
      <c r="J814" s="96"/>
    </row>
    <row r="815" spans="8:10" x14ac:dyDescent="0.25">
      <c r="H815" s="247"/>
      <c r="J815" s="96"/>
    </row>
    <row r="816" spans="8:10" x14ac:dyDescent="0.25">
      <c r="H816" s="247"/>
      <c r="J816" s="96"/>
    </row>
    <row r="817" spans="8:10" x14ac:dyDescent="0.25">
      <c r="H817" s="247"/>
      <c r="J817" s="96"/>
    </row>
    <row r="818" spans="8:10" x14ac:dyDescent="0.25">
      <c r="H818" s="247"/>
      <c r="J818" s="96"/>
    </row>
    <row r="819" spans="8:10" x14ac:dyDescent="0.25">
      <c r="H819" s="247"/>
      <c r="J819" s="96"/>
    </row>
    <row r="820" spans="8:10" x14ac:dyDescent="0.25">
      <c r="H820" s="247"/>
      <c r="J820" s="96"/>
    </row>
    <row r="821" spans="8:10" x14ac:dyDescent="0.25">
      <c r="H821" s="247"/>
      <c r="J821" s="96"/>
    </row>
    <row r="822" spans="8:10" x14ac:dyDescent="0.25">
      <c r="H822" s="247"/>
      <c r="J822" s="96"/>
    </row>
    <row r="823" spans="8:10" x14ac:dyDescent="0.25">
      <c r="H823" s="247"/>
      <c r="J823" s="96"/>
    </row>
    <row r="824" spans="8:10" x14ac:dyDescent="0.25">
      <c r="H824" s="247"/>
      <c r="J824" s="96"/>
    </row>
    <row r="825" spans="8:10" x14ac:dyDescent="0.25">
      <c r="H825" s="247"/>
      <c r="J825" s="96"/>
    </row>
    <row r="826" spans="8:10" x14ac:dyDescent="0.25">
      <c r="H826" s="247"/>
      <c r="J826" s="96"/>
    </row>
    <row r="827" spans="8:10" x14ac:dyDescent="0.25">
      <c r="H827" s="247"/>
      <c r="J827" s="96"/>
    </row>
    <row r="828" spans="8:10" x14ac:dyDescent="0.25">
      <c r="H828" s="247"/>
      <c r="J828" s="96"/>
    </row>
    <row r="829" spans="8:10" x14ac:dyDescent="0.25">
      <c r="H829" s="247"/>
      <c r="J829" s="96"/>
    </row>
    <row r="830" spans="8:10" x14ac:dyDescent="0.25">
      <c r="H830" s="247"/>
      <c r="J830" s="96"/>
    </row>
    <row r="831" spans="8:10" x14ac:dyDescent="0.25">
      <c r="H831" s="247"/>
      <c r="J831" s="96"/>
    </row>
    <row r="832" spans="8:10" x14ac:dyDescent="0.25">
      <c r="H832" s="247"/>
      <c r="J832" s="96"/>
    </row>
    <row r="833" spans="8:10" x14ac:dyDescent="0.25">
      <c r="H833" s="247"/>
      <c r="J833" s="96"/>
    </row>
    <row r="834" spans="8:10" x14ac:dyDescent="0.25">
      <c r="H834" s="247"/>
      <c r="J834" s="96"/>
    </row>
    <row r="835" spans="8:10" x14ac:dyDescent="0.25">
      <c r="H835" s="247"/>
      <c r="J835" s="96"/>
    </row>
    <row r="836" spans="8:10" x14ac:dyDescent="0.25">
      <c r="H836" s="247"/>
      <c r="J836" s="96"/>
    </row>
    <row r="837" spans="8:10" x14ac:dyDescent="0.25">
      <c r="H837" s="247"/>
      <c r="J837" s="96"/>
    </row>
    <row r="838" spans="8:10" x14ac:dyDescent="0.25">
      <c r="H838" s="247"/>
      <c r="J838" s="96"/>
    </row>
    <row r="839" spans="8:10" x14ac:dyDescent="0.25">
      <c r="H839" s="247"/>
      <c r="J839" s="96"/>
    </row>
    <row r="840" spans="8:10" x14ac:dyDescent="0.25">
      <c r="H840" s="247"/>
      <c r="J840" s="96"/>
    </row>
    <row r="841" spans="8:10" x14ac:dyDescent="0.25">
      <c r="H841" s="247"/>
      <c r="J841" s="96"/>
    </row>
    <row r="842" spans="8:10" x14ac:dyDescent="0.25">
      <c r="H842" s="247"/>
      <c r="J842" s="96"/>
    </row>
    <row r="843" spans="8:10" x14ac:dyDescent="0.25">
      <c r="H843" s="247"/>
      <c r="J843" s="96"/>
    </row>
    <row r="844" spans="8:10" x14ac:dyDescent="0.25">
      <c r="H844" s="247"/>
      <c r="J844" s="96"/>
    </row>
    <row r="845" spans="8:10" x14ac:dyDescent="0.25">
      <c r="H845" s="247"/>
      <c r="J845" s="96"/>
    </row>
    <row r="846" spans="8:10" x14ac:dyDescent="0.25">
      <c r="H846" s="247"/>
      <c r="J846" s="96"/>
    </row>
    <row r="847" spans="8:10" x14ac:dyDescent="0.25">
      <c r="H847" s="247"/>
      <c r="J847" s="96"/>
    </row>
    <row r="848" spans="8:10" x14ac:dyDescent="0.25">
      <c r="H848" s="247"/>
      <c r="J848" s="96"/>
    </row>
    <row r="849" spans="8:10" x14ac:dyDescent="0.25">
      <c r="H849" s="247"/>
      <c r="J849" s="96"/>
    </row>
    <row r="850" spans="8:10" x14ac:dyDescent="0.25">
      <c r="H850" s="247"/>
      <c r="J850" s="96"/>
    </row>
    <row r="851" spans="8:10" x14ac:dyDescent="0.25">
      <c r="H851" s="247"/>
      <c r="J851" s="96"/>
    </row>
    <row r="852" spans="8:10" x14ac:dyDescent="0.25">
      <c r="H852" s="247"/>
      <c r="J852" s="96"/>
    </row>
    <row r="853" spans="8:10" x14ac:dyDescent="0.25">
      <c r="H853" s="247"/>
      <c r="J853" s="96"/>
    </row>
    <row r="854" spans="8:10" x14ac:dyDescent="0.25">
      <c r="H854" s="247"/>
      <c r="J854" s="96"/>
    </row>
    <row r="855" spans="8:10" x14ac:dyDescent="0.25">
      <c r="H855" s="247"/>
      <c r="J855" s="96"/>
    </row>
    <row r="856" spans="8:10" x14ac:dyDescent="0.25">
      <c r="H856" s="247"/>
      <c r="J856" s="96"/>
    </row>
    <row r="857" spans="8:10" x14ac:dyDescent="0.25">
      <c r="H857" s="247"/>
      <c r="J857" s="96"/>
    </row>
    <row r="858" spans="8:10" x14ac:dyDescent="0.25">
      <c r="H858" s="247"/>
      <c r="J858" s="96"/>
    </row>
    <row r="859" spans="8:10" x14ac:dyDescent="0.25">
      <c r="H859" s="247"/>
      <c r="J859" s="96"/>
    </row>
    <row r="860" spans="8:10" x14ac:dyDescent="0.25">
      <c r="H860" s="247"/>
      <c r="J860" s="96"/>
    </row>
    <row r="861" spans="8:10" x14ac:dyDescent="0.25">
      <c r="H861" s="247"/>
      <c r="J861" s="96"/>
    </row>
    <row r="862" spans="8:10" x14ac:dyDescent="0.25">
      <c r="H862" s="247"/>
      <c r="J862" s="96"/>
    </row>
    <row r="863" spans="8:10" x14ac:dyDescent="0.25">
      <c r="H863" s="247"/>
      <c r="J863" s="96"/>
    </row>
    <row r="864" spans="8:10" x14ac:dyDescent="0.25">
      <c r="H864" s="247"/>
      <c r="J864" s="96"/>
    </row>
    <row r="865" spans="8:10" x14ac:dyDescent="0.25">
      <c r="H865" s="247"/>
      <c r="J865" s="96"/>
    </row>
    <row r="866" spans="8:10" x14ac:dyDescent="0.25">
      <c r="H866" s="247"/>
      <c r="J866" s="96"/>
    </row>
    <row r="867" spans="8:10" x14ac:dyDescent="0.25">
      <c r="H867" s="247"/>
      <c r="J867" s="96"/>
    </row>
    <row r="868" spans="8:10" x14ac:dyDescent="0.25">
      <c r="H868" s="247"/>
      <c r="J868" s="96"/>
    </row>
    <row r="869" spans="8:10" x14ac:dyDescent="0.25">
      <c r="H869" s="247"/>
      <c r="J869" s="96"/>
    </row>
    <row r="870" spans="8:10" x14ac:dyDescent="0.25">
      <c r="H870" s="247"/>
      <c r="J870" s="96"/>
    </row>
    <row r="871" spans="8:10" x14ac:dyDescent="0.25">
      <c r="H871" s="247"/>
      <c r="J871" s="96"/>
    </row>
    <row r="872" spans="8:10" x14ac:dyDescent="0.25">
      <c r="H872" s="247"/>
      <c r="J872" s="96"/>
    </row>
    <row r="873" spans="8:10" x14ac:dyDescent="0.25">
      <c r="H873" s="247"/>
      <c r="J873" s="96"/>
    </row>
    <row r="874" spans="8:10" x14ac:dyDescent="0.25">
      <c r="H874" s="247"/>
      <c r="J874" s="96"/>
    </row>
    <row r="875" spans="8:10" x14ac:dyDescent="0.25">
      <c r="H875" s="247"/>
      <c r="J875" s="96"/>
    </row>
    <row r="876" spans="8:10" x14ac:dyDescent="0.25">
      <c r="H876" s="247"/>
      <c r="J876" s="96"/>
    </row>
    <row r="877" spans="8:10" x14ac:dyDescent="0.25">
      <c r="H877" s="247"/>
      <c r="J877" s="96"/>
    </row>
    <row r="878" spans="8:10" x14ac:dyDescent="0.25">
      <c r="H878" s="247"/>
      <c r="J878" s="96"/>
    </row>
    <row r="879" spans="8:10" x14ac:dyDescent="0.25">
      <c r="H879" s="247"/>
      <c r="J879" s="96"/>
    </row>
    <row r="880" spans="8:10" x14ac:dyDescent="0.25">
      <c r="H880" s="247"/>
      <c r="J880" s="96"/>
    </row>
    <row r="881" spans="8:10" x14ac:dyDescent="0.25">
      <c r="H881" s="247"/>
      <c r="J881" s="96"/>
    </row>
    <row r="882" spans="8:10" x14ac:dyDescent="0.25">
      <c r="H882" s="247"/>
      <c r="J882" s="96"/>
    </row>
    <row r="883" spans="8:10" x14ac:dyDescent="0.25">
      <c r="H883" s="247"/>
      <c r="J883" s="96"/>
    </row>
    <row r="884" spans="8:10" x14ac:dyDescent="0.25">
      <c r="H884" s="247"/>
      <c r="J884" s="96"/>
    </row>
    <row r="885" spans="8:10" x14ac:dyDescent="0.25">
      <c r="H885" s="247"/>
      <c r="J885" s="96"/>
    </row>
    <row r="886" spans="8:10" x14ac:dyDescent="0.25">
      <c r="H886" s="247"/>
      <c r="J886" s="96"/>
    </row>
    <row r="887" spans="8:10" x14ac:dyDescent="0.25">
      <c r="H887" s="247"/>
      <c r="J887" s="96"/>
    </row>
    <row r="888" spans="8:10" x14ac:dyDescent="0.25">
      <c r="H888" s="247"/>
      <c r="J888" s="96"/>
    </row>
    <row r="889" spans="8:10" x14ac:dyDescent="0.25">
      <c r="H889" s="247"/>
      <c r="J889" s="96"/>
    </row>
    <row r="890" spans="8:10" x14ac:dyDescent="0.25">
      <c r="H890" s="247"/>
      <c r="J890" s="96"/>
    </row>
    <row r="891" spans="8:10" x14ac:dyDescent="0.25">
      <c r="H891" s="247"/>
      <c r="J891" s="96"/>
    </row>
    <row r="892" spans="8:10" x14ac:dyDescent="0.25">
      <c r="H892" s="247"/>
      <c r="J892" s="96"/>
    </row>
    <row r="893" spans="8:10" x14ac:dyDescent="0.25">
      <c r="H893" s="247"/>
      <c r="J893" s="96"/>
    </row>
    <row r="894" spans="8:10" x14ac:dyDescent="0.25">
      <c r="H894" s="247"/>
      <c r="J894" s="96"/>
    </row>
    <row r="895" spans="8:10" x14ac:dyDescent="0.25">
      <c r="H895" s="247"/>
      <c r="J895" s="96"/>
    </row>
    <row r="896" spans="8:10" x14ac:dyDescent="0.25">
      <c r="H896" s="247"/>
      <c r="J896" s="96"/>
    </row>
    <row r="897" spans="8:10" x14ac:dyDescent="0.25">
      <c r="H897" s="247"/>
      <c r="J897" s="96"/>
    </row>
    <row r="898" spans="8:10" x14ac:dyDescent="0.25">
      <c r="H898" s="247"/>
      <c r="J898" s="96"/>
    </row>
    <row r="899" spans="8:10" x14ac:dyDescent="0.25">
      <c r="H899" s="247"/>
      <c r="J899" s="96"/>
    </row>
    <row r="900" spans="8:10" x14ac:dyDescent="0.25">
      <c r="H900" s="247"/>
      <c r="J900" s="96"/>
    </row>
    <row r="901" spans="8:10" x14ac:dyDescent="0.25">
      <c r="H901" s="247"/>
      <c r="J901" s="96"/>
    </row>
    <row r="902" spans="8:10" x14ac:dyDescent="0.25">
      <c r="H902" s="247"/>
      <c r="J902" s="96"/>
    </row>
    <row r="903" spans="8:10" x14ac:dyDescent="0.25">
      <c r="H903" s="247"/>
      <c r="J903" s="96"/>
    </row>
    <row r="904" spans="8:10" x14ac:dyDescent="0.25">
      <c r="H904" s="247"/>
      <c r="J904" s="96"/>
    </row>
    <row r="905" spans="8:10" x14ac:dyDescent="0.25">
      <c r="H905" s="247"/>
      <c r="J905" s="96"/>
    </row>
    <row r="906" spans="8:10" x14ac:dyDescent="0.25">
      <c r="H906" s="247"/>
      <c r="J906" s="96"/>
    </row>
    <row r="907" spans="8:10" x14ac:dyDescent="0.25">
      <c r="H907" s="247"/>
      <c r="J907" s="96"/>
    </row>
    <row r="908" spans="8:10" x14ac:dyDescent="0.25">
      <c r="H908" s="247"/>
      <c r="J908" s="96"/>
    </row>
    <row r="909" spans="8:10" x14ac:dyDescent="0.25">
      <c r="H909" s="247"/>
      <c r="J909" s="96"/>
    </row>
    <row r="910" spans="8:10" x14ac:dyDescent="0.25">
      <c r="H910" s="247"/>
      <c r="J910" s="96"/>
    </row>
    <row r="911" spans="8:10" x14ac:dyDescent="0.25">
      <c r="H911" s="247"/>
      <c r="J911" s="96"/>
    </row>
    <row r="912" spans="8:10" x14ac:dyDescent="0.25">
      <c r="H912" s="247"/>
      <c r="J912" s="96"/>
    </row>
    <row r="913" spans="8:10" x14ac:dyDescent="0.25">
      <c r="H913" s="247"/>
      <c r="J913" s="96"/>
    </row>
    <row r="914" spans="8:10" x14ac:dyDescent="0.25">
      <c r="H914" s="247"/>
      <c r="J914" s="96"/>
    </row>
    <row r="915" spans="8:10" x14ac:dyDescent="0.25">
      <c r="H915" s="247"/>
      <c r="J915" s="96"/>
    </row>
    <row r="916" spans="8:10" x14ac:dyDescent="0.25">
      <c r="H916" s="247"/>
      <c r="J916" s="96"/>
    </row>
    <row r="917" spans="8:10" x14ac:dyDescent="0.25">
      <c r="H917" s="247"/>
      <c r="J917" s="96"/>
    </row>
    <row r="918" spans="8:10" x14ac:dyDescent="0.25">
      <c r="H918" s="247"/>
      <c r="J918" s="96"/>
    </row>
    <row r="919" spans="8:10" x14ac:dyDescent="0.25">
      <c r="H919" s="247"/>
      <c r="J919" s="96"/>
    </row>
    <row r="920" spans="8:10" x14ac:dyDescent="0.25">
      <c r="H920" s="247"/>
      <c r="J920" s="96"/>
    </row>
    <row r="921" spans="8:10" x14ac:dyDescent="0.25">
      <c r="H921" s="247"/>
      <c r="J921" s="96"/>
    </row>
    <row r="922" spans="8:10" x14ac:dyDescent="0.25">
      <c r="H922" s="247"/>
      <c r="J922" s="96"/>
    </row>
    <row r="923" spans="8:10" x14ac:dyDescent="0.25">
      <c r="H923" s="247"/>
      <c r="J923" s="96"/>
    </row>
    <row r="924" spans="8:10" x14ac:dyDescent="0.25">
      <c r="H924" s="247"/>
      <c r="J924" s="96"/>
    </row>
    <row r="925" spans="8:10" x14ac:dyDescent="0.25">
      <c r="H925" s="247"/>
      <c r="J925" s="96"/>
    </row>
    <row r="926" spans="8:10" x14ac:dyDescent="0.25">
      <c r="H926" s="247"/>
      <c r="J926" s="96"/>
    </row>
    <row r="927" spans="8:10" x14ac:dyDescent="0.25">
      <c r="H927" s="247"/>
      <c r="J927" s="96"/>
    </row>
    <row r="928" spans="8:10" x14ac:dyDescent="0.25">
      <c r="H928" s="247"/>
      <c r="J928" s="96"/>
    </row>
    <row r="929" spans="8:10" x14ac:dyDescent="0.25">
      <c r="H929" s="247"/>
      <c r="J929" s="96"/>
    </row>
    <row r="930" spans="8:10" x14ac:dyDescent="0.25">
      <c r="H930" s="247"/>
      <c r="J930" s="96"/>
    </row>
    <row r="931" spans="8:10" x14ac:dyDescent="0.25">
      <c r="H931" s="247"/>
      <c r="J931" s="96"/>
    </row>
    <row r="932" spans="8:10" x14ac:dyDescent="0.25">
      <c r="H932" s="247"/>
      <c r="J932" s="96"/>
    </row>
    <row r="933" spans="8:10" x14ac:dyDescent="0.25">
      <c r="H933" s="247"/>
      <c r="J933" s="96"/>
    </row>
    <row r="934" spans="8:10" x14ac:dyDescent="0.25">
      <c r="H934" s="247"/>
      <c r="J934" s="96"/>
    </row>
    <row r="935" spans="8:10" x14ac:dyDescent="0.25">
      <c r="H935" s="247"/>
      <c r="J935" s="96"/>
    </row>
    <row r="936" spans="8:10" x14ac:dyDescent="0.25">
      <c r="H936" s="247"/>
      <c r="J936" s="96"/>
    </row>
    <row r="937" spans="8:10" x14ac:dyDescent="0.25">
      <c r="H937" s="247"/>
      <c r="J937" s="96"/>
    </row>
    <row r="938" spans="8:10" x14ac:dyDescent="0.25">
      <c r="H938" s="247"/>
      <c r="J938" s="96"/>
    </row>
    <row r="939" spans="8:10" x14ac:dyDescent="0.25">
      <c r="H939" s="247"/>
      <c r="J939" s="96"/>
    </row>
    <row r="940" spans="8:10" x14ac:dyDescent="0.25">
      <c r="H940" s="247"/>
      <c r="J940" s="96"/>
    </row>
    <row r="941" spans="8:10" x14ac:dyDescent="0.25">
      <c r="H941" s="247"/>
      <c r="J941" s="96"/>
    </row>
    <row r="942" spans="8:10" x14ac:dyDescent="0.25">
      <c r="H942" s="247"/>
      <c r="J942" s="96"/>
    </row>
    <row r="943" spans="8:10" x14ac:dyDescent="0.25">
      <c r="H943" s="247"/>
      <c r="J943" s="96"/>
    </row>
    <row r="944" spans="8:10" x14ac:dyDescent="0.25">
      <c r="H944" s="247"/>
      <c r="J944" s="96"/>
    </row>
    <row r="945" spans="8:10" x14ac:dyDescent="0.25">
      <c r="H945" s="247"/>
      <c r="J945" s="96"/>
    </row>
    <row r="946" spans="8:10" x14ac:dyDescent="0.25">
      <c r="H946" s="247"/>
      <c r="J946" s="96"/>
    </row>
    <row r="947" spans="8:10" x14ac:dyDescent="0.25">
      <c r="H947" s="247"/>
      <c r="J947" s="96"/>
    </row>
    <row r="948" spans="8:10" x14ac:dyDescent="0.25">
      <c r="H948" s="247"/>
      <c r="J948" s="96"/>
    </row>
    <row r="949" spans="8:10" x14ac:dyDescent="0.25">
      <c r="H949" s="247"/>
      <c r="J949" s="96"/>
    </row>
    <row r="950" spans="8:10" x14ac:dyDescent="0.25">
      <c r="H950" s="247"/>
      <c r="J950" s="96"/>
    </row>
    <row r="951" spans="8:10" x14ac:dyDescent="0.25">
      <c r="H951" s="247"/>
      <c r="J951" s="96"/>
    </row>
    <row r="952" spans="8:10" x14ac:dyDescent="0.25">
      <c r="H952" s="247"/>
      <c r="J952" s="96"/>
    </row>
    <row r="953" spans="8:10" x14ac:dyDescent="0.25">
      <c r="H953" s="247"/>
      <c r="J953" s="96"/>
    </row>
    <row r="954" spans="8:10" x14ac:dyDescent="0.25">
      <c r="H954" s="247"/>
      <c r="J954" s="96"/>
    </row>
    <row r="955" spans="8:10" x14ac:dyDescent="0.25">
      <c r="H955" s="247"/>
      <c r="J955" s="96"/>
    </row>
    <row r="956" spans="8:10" x14ac:dyDescent="0.25">
      <c r="H956" s="247"/>
      <c r="J956" s="96"/>
    </row>
    <row r="957" spans="8:10" x14ac:dyDescent="0.25">
      <c r="H957" s="247"/>
      <c r="J957" s="96"/>
    </row>
    <row r="958" spans="8:10" x14ac:dyDescent="0.25">
      <c r="H958" s="247"/>
      <c r="J958" s="96"/>
    </row>
    <row r="959" spans="8:10" x14ac:dyDescent="0.25">
      <c r="H959" s="247"/>
      <c r="J959" s="96"/>
    </row>
    <row r="960" spans="8:10" x14ac:dyDescent="0.25">
      <c r="H960" s="247"/>
      <c r="J960" s="96"/>
    </row>
    <row r="961" spans="8:10" x14ac:dyDescent="0.25">
      <c r="H961" s="247"/>
      <c r="J961" s="96"/>
    </row>
    <row r="962" spans="8:10" x14ac:dyDescent="0.25">
      <c r="H962" s="247"/>
      <c r="J962" s="96"/>
    </row>
    <row r="963" spans="8:10" x14ac:dyDescent="0.25">
      <c r="H963" s="247"/>
      <c r="J963" s="96"/>
    </row>
    <row r="964" spans="8:10" x14ac:dyDescent="0.25">
      <c r="H964" s="247"/>
      <c r="J964" s="96"/>
    </row>
    <row r="965" spans="8:10" x14ac:dyDescent="0.25">
      <c r="H965" s="247"/>
      <c r="J965" s="96"/>
    </row>
    <row r="966" spans="8:10" x14ac:dyDescent="0.25">
      <c r="H966" s="247"/>
      <c r="J966" s="96"/>
    </row>
    <row r="967" spans="8:10" x14ac:dyDescent="0.25">
      <c r="H967" s="247"/>
      <c r="J967" s="96"/>
    </row>
    <row r="968" spans="8:10" x14ac:dyDescent="0.25">
      <c r="H968" s="247"/>
      <c r="J968" s="96"/>
    </row>
    <row r="969" spans="8:10" x14ac:dyDescent="0.25">
      <c r="H969" s="247"/>
      <c r="J969" s="96"/>
    </row>
    <row r="970" spans="8:10" x14ac:dyDescent="0.25">
      <c r="H970" s="247"/>
      <c r="J970" s="96"/>
    </row>
    <row r="971" spans="8:10" x14ac:dyDescent="0.25">
      <c r="H971" s="247"/>
      <c r="J971" s="96"/>
    </row>
    <row r="972" spans="8:10" x14ac:dyDescent="0.25">
      <c r="H972" s="247"/>
      <c r="J972" s="96"/>
    </row>
    <row r="973" spans="8:10" x14ac:dyDescent="0.25">
      <c r="H973" s="247"/>
      <c r="J973" s="96"/>
    </row>
    <row r="974" spans="8:10" x14ac:dyDescent="0.25">
      <c r="H974" s="247"/>
      <c r="J974" s="96"/>
    </row>
    <row r="975" spans="8:10" x14ac:dyDescent="0.25">
      <c r="H975" s="247"/>
      <c r="J975" s="96"/>
    </row>
    <row r="976" spans="8:10" x14ac:dyDescent="0.25">
      <c r="H976" s="247"/>
      <c r="J976" s="96"/>
    </row>
    <row r="977" spans="8:10" x14ac:dyDescent="0.25">
      <c r="H977" s="247"/>
      <c r="J977" s="96"/>
    </row>
    <row r="978" spans="8:10" x14ac:dyDescent="0.25">
      <c r="H978" s="247"/>
      <c r="J978" s="96"/>
    </row>
    <row r="979" spans="8:10" x14ac:dyDescent="0.25">
      <c r="H979" s="247"/>
      <c r="J979" s="96"/>
    </row>
    <row r="980" spans="8:10" x14ac:dyDescent="0.25">
      <c r="H980" s="247"/>
      <c r="J980" s="96"/>
    </row>
    <row r="981" spans="8:10" x14ac:dyDescent="0.25">
      <c r="H981" s="247"/>
      <c r="J981" s="96"/>
    </row>
    <row r="982" spans="8:10" x14ac:dyDescent="0.25">
      <c r="H982" s="247"/>
      <c r="J982" s="96"/>
    </row>
    <row r="983" spans="8:10" x14ac:dyDescent="0.25">
      <c r="H983" s="247"/>
      <c r="J983" s="96"/>
    </row>
    <row r="984" spans="8:10" x14ac:dyDescent="0.25">
      <c r="H984" s="247"/>
      <c r="J984" s="96"/>
    </row>
    <row r="985" spans="8:10" x14ac:dyDescent="0.25">
      <c r="H985" s="247"/>
      <c r="J985" s="96"/>
    </row>
    <row r="986" spans="8:10" x14ac:dyDescent="0.25">
      <c r="H986" s="247"/>
      <c r="J986" s="96"/>
    </row>
    <row r="987" spans="8:10" x14ac:dyDescent="0.25">
      <c r="H987" s="247"/>
      <c r="J987" s="96"/>
    </row>
    <row r="988" spans="8:10" x14ac:dyDescent="0.25">
      <c r="H988" s="247"/>
      <c r="J988" s="96"/>
    </row>
    <row r="989" spans="8:10" x14ac:dyDescent="0.25">
      <c r="H989" s="247"/>
      <c r="J989" s="96"/>
    </row>
    <row r="990" spans="8:10" x14ac:dyDescent="0.25">
      <c r="H990" s="247"/>
      <c r="J990" s="96"/>
    </row>
    <row r="991" spans="8:10" x14ac:dyDescent="0.25">
      <c r="H991" s="247"/>
      <c r="J991" s="96"/>
    </row>
    <row r="992" spans="8:10" x14ac:dyDescent="0.25">
      <c r="H992" s="247"/>
      <c r="J992" s="96"/>
    </row>
    <row r="993" spans="8:10" x14ac:dyDescent="0.25">
      <c r="H993" s="247"/>
      <c r="J993" s="96"/>
    </row>
    <row r="994" spans="8:10" x14ac:dyDescent="0.25">
      <c r="H994" s="247"/>
      <c r="J994" s="96"/>
    </row>
    <row r="995" spans="8:10" x14ac:dyDescent="0.25">
      <c r="H995" s="247"/>
      <c r="J995" s="96"/>
    </row>
    <row r="996" spans="8:10" x14ac:dyDescent="0.25">
      <c r="H996" s="247"/>
      <c r="J996" s="96"/>
    </row>
    <row r="997" spans="8:10" x14ac:dyDescent="0.25">
      <c r="H997" s="247"/>
      <c r="J997" s="96"/>
    </row>
    <row r="998" spans="8:10" x14ac:dyDescent="0.25">
      <c r="H998" s="247"/>
      <c r="J998" s="96"/>
    </row>
    <row r="999" spans="8:10" x14ac:dyDescent="0.25">
      <c r="H999" s="247"/>
      <c r="J999" s="96"/>
    </row>
    <row r="1000" spans="8:10" x14ac:dyDescent="0.25">
      <c r="H1000" s="247"/>
      <c r="J1000" s="96"/>
    </row>
    <row r="1001" spans="8:10" x14ac:dyDescent="0.25">
      <c r="H1001" s="247"/>
      <c r="J1001" s="96"/>
    </row>
    <row r="1002" spans="8:10" x14ac:dyDescent="0.25">
      <c r="H1002" s="247"/>
      <c r="J1002" s="96"/>
    </row>
    <row r="1003" spans="8:10" x14ac:dyDescent="0.25">
      <c r="H1003" s="247"/>
      <c r="J1003" s="96"/>
    </row>
    <row r="1004" spans="8:10" x14ac:dyDescent="0.25">
      <c r="H1004" s="247"/>
      <c r="J1004" s="96"/>
    </row>
    <row r="1005" spans="8:10" x14ac:dyDescent="0.25">
      <c r="H1005" s="247"/>
      <c r="J1005" s="96"/>
    </row>
    <row r="1006" spans="8:10" x14ac:dyDescent="0.25">
      <c r="H1006" s="247"/>
      <c r="J1006" s="96"/>
    </row>
    <row r="1007" spans="8:10" x14ac:dyDescent="0.25">
      <c r="H1007" s="247"/>
      <c r="J1007" s="96"/>
    </row>
    <row r="1008" spans="8:10" x14ac:dyDescent="0.25">
      <c r="H1008" s="247"/>
      <c r="J1008" s="96"/>
    </row>
    <row r="1009" spans="8:10" x14ac:dyDescent="0.25">
      <c r="H1009" s="247"/>
      <c r="J1009" s="96"/>
    </row>
    <row r="1010" spans="8:10" x14ac:dyDescent="0.25">
      <c r="H1010" s="247"/>
      <c r="J1010" s="96"/>
    </row>
    <row r="1011" spans="8:10" x14ac:dyDescent="0.25">
      <c r="H1011" s="247"/>
      <c r="J1011" s="96"/>
    </row>
    <row r="1012" spans="8:10" x14ac:dyDescent="0.25">
      <c r="H1012" s="247"/>
      <c r="J1012" s="96"/>
    </row>
    <row r="1013" spans="8:10" x14ac:dyDescent="0.25">
      <c r="H1013" s="247"/>
      <c r="J1013" s="96"/>
    </row>
    <row r="1014" spans="8:10" x14ac:dyDescent="0.25">
      <c r="H1014" s="247"/>
      <c r="J1014" s="96"/>
    </row>
    <row r="1015" spans="8:10" x14ac:dyDescent="0.25">
      <c r="H1015" s="247"/>
      <c r="J1015" s="96"/>
    </row>
    <row r="1016" spans="8:10" x14ac:dyDescent="0.25">
      <c r="H1016" s="247"/>
      <c r="J1016" s="96"/>
    </row>
    <row r="1017" spans="8:10" x14ac:dyDescent="0.25">
      <c r="H1017" s="247"/>
      <c r="J1017" s="96"/>
    </row>
    <row r="1018" spans="8:10" x14ac:dyDescent="0.25">
      <c r="H1018" s="247"/>
      <c r="J1018" s="96"/>
    </row>
    <row r="1019" spans="8:10" x14ac:dyDescent="0.25">
      <c r="H1019" s="247"/>
      <c r="J1019" s="96"/>
    </row>
    <row r="1020" spans="8:10" x14ac:dyDescent="0.25">
      <c r="H1020" s="247"/>
      <c r="J1020" s="96"/>
    </row>
    <row r="1021" spans="8:10" x14ac:dyDescent="0.25">
      <c r="H1021" s="247"/>
      <c r="J1021" s="96"/>
    </row>
    <row r="1022" spans="8:10" x14ac:dyDescent="0.25">
      <c r="H1022" s="247"/>
      <c r="J1022" s="96"/>
    </row>
    <row r="1023" spans="8:10" x14ac:dyDescent="0.25">
      <c r="H1023" s="247"/>
      <c r="J1023" s="96"/>
    </row>
    <row r="1024" spans="8:10" x14ac:dyDescent="0.25">
      <c r="H1024" s="247"/>
      <c r="J1024" s="96"/>
    </row>
    <row r="1025" spans="8:10" x14ac:dyDescent="0.25">
      <c r="H1025" s="247"/>
      <c r="J1025" s="96"/>
    </row>
    <row r="1026" spans="8:10" x14ac:dyDescent="0.25">
      <c r="H1026" s="247"/>
      <c r="J1026" s="96"/>
    </row>
    <row r="1027" spans="8:10" x14ac:dyDescent="0.25">
      <c r="H1027" s="247"/>
      <c r="J1027" s="96"/>
    </row>
    <row r="1028" spans="8:10" x14ac:dyDescent="0.25">
      <c r="H1028" s="247"/>
      <c r="J1028" s="96"/>
    </row>
    <row r="1029" spans="8:10" x14ac:dyDescent="0.25">
      <c r="H1029" s="247"/>
      <c r="J1029" s="96"/>
    </row>
    <row r="1030" spans="8:10" x14ac:dyDescent="0.25">
      <c r="H1030" s="247"/>
      <c r="J1030" s="96"/>
    </row>
    <row r="1031" spans="8:10" x14ac:dyDescent="0.25">
      <c r="H1031" s="247"/>
      <c r="J1031" s="96"/>
    </row>
    <row r="1032" spans="8:10" x14ac:dyDescent="0.25">
      <c r="H1032" s="247"/>
      <c r="J1032" s="96"/>
    </row>
    <row r="1033" spans="8:10" x14ac:dyDescent="0.25">
      <c r="H1033" s="247"/>
      <c r="J1033" s="96"/>
    </row>
    <row r="1034" spans="8:10" x14ac:dyDescent="0.25">
      <c r="H1034" s="247"/>
      <c r="J1034" s="96"/>
    </row>
    <row r="1035" spans="8:10" x14ac:dyDescent="0.25">
      <c r="H1035" s="247"/>
      <c r="J1035" s="96"/>
    </row>
    <row r="1036" spans="8:10" x14ac:dyDescent="0.25">
      <c r="H1036" s="247"/>
      <c r="J1036" s="96"/>
    </row>
    <row r="1037" spans="8:10" x14ac:dyDescent="0.25">
      <c r="H1037" s="247"/>
      <c r="J1037" s="96"/>
    </row>
    <row r="1038" spans="8:10" x14ac:dyDescent="0.25">
      <c r="H1038" s="247"/>
      <c r="J1038" s="96"/>
    </row>
    <row r="1039" spans="8:10" x14ac:dyDescent="0.25">
      <c r="H1039" s="247"/>
      <c r="J1039" s="96"/>
    </row>
    <row r="1040" spans="8:10" x14ac:dyDescent="0.25">
      <c r="H1040" s="247"/>
      <c r="J1040" s="96"/>
    </row>
    <row r="1041" spans="8:10" x14ac:dyDescent="0.25">
      <c r="H1041" s="247"/>
      <c r="J1041" s="96"/>
    </row>
    <row r="1042" spans="8:10" x14ac:dyDescent="0.25">
      <c r="H1042" s="247"/>
      <c r="J1042" s="96"/>
    </row>
    <row r="1043" spans="8:10" x14ac:dyDescent="0.25">
      <c r="H1043" s="247"/>
      <c r="J1043" s="96"/>
    </row>
    <row r="1044" spans="8:10" x14ac:dyDescent="0.25">
      <c r="H1044" s="247"/>
      <c r="J1044" s="96"/>
    </row>
    <row r="1045" spans="8:10" x14ac:dyDescent="0.25">
      <c r="H1045" s="247"/>
      <c r="J1045" s="96"/>
    </row>
    <row r="1046" spans="8:10" x14ac:dyDescent="0.25">
      <c r="H1046" s="247"/>
      <c r="J1046" s="96"/>
    </row>
    <row r="1047" spans="8:10" x14ac:dyDescent="0.25">
      <c r="H1047" s="247"/>
      <c r="J1047" s="96"/>
    </row>
    <row r="1048" spans="8:10" x14ac:dyDescent="0.25">
      <c r="H1048" s="247"/>
      <c r="J1048" s="96"/>
    </row>
    <row r="1049" spans="8:10" x14ac:dyDescent="0.25">
      <c r="H1049" s="247"/>
      <c r="J1049" s="96"/>
    </row>
    <row r="1050" spans="8:10" x14ac:dyDescent="0.25">
      <c r="H1050" s="247"/>
      <c r="J1050" s="96"/>
    </row>
    <row r="1051" spans="8:10" x14ac:dyDescent="0.25">
      <c r="H1051" s="247"/>
      <c r="J1051" s="96"/>
    </row>
    <row r="1052" spans="8:10" x14ac:dyDescent="0.25">
      <c r="H1052" s="247"/>
      <c r="J1052" s="96"/>
    </row>
    <row r="1053" spans="8:10" x14ac:dyDescent="0.25">
      <c r="H1053" s="247"/>
      <c r="J1053" s="96"/>
    </row>
    <row r="1054" spans="8:10" x14ac:dyDescent="0.25">
      <c r="H1054" s="247"/>
      <c r="J1054" s="96"/>
    </row>
    <row r="1055" spans="8:10" x14ac:dyDescent="0.25">
      <c r="H1055" s="247"/>
      <c r="J1055" s="96"/>
    </row>
    <row r="1056" spans="8:10" x14ac:dyDescent="0.25">
      <c r="H1056" s="247"/>
      <c r="J1056" s="96"/>
    </row>
    <row r="1057" spans="8:10" x14ac:dyDescent="0.25">
      <c r="H1057" s="247"/>
      <c r="J1057" s="96"/>
    </row>
    <row r="1058" spans="8:10" x14ac:dyDescent="0.25">
      <c r="H1058" s="247"/>
      <c r="J1058" s="96"/>
    </row>
    <row r="1059" spans="8:10" x14ac:dyDescent="0.25">
      <c r="H1059" s="247"/>
      <c r="J1059" s="96"/>
    </row>
    <row r="1060" spans="8:10" x14ac:dyDescent="0.25">
      <c r="H1060" s="247"/>
      <c r="J1060" s="96"/>
    </row>
    <row r="1061" spans="8:10" x14ac:dyDescent="0.25">
      <c r="H1061" s="247"/>
      <c r="J1061" s="96"/>
    </row>
    <row r="1062" spans="8:10" x14ac:dyDescent="0.25">
      <c r="H1062" s="247"/>
      <c r="J1062" s="96"/>
    </row>
    <row r="1063" spans="8:10" x14ac:dyDescent="0.25">
      <c r="H1063" s="247"/>
      <c r="J1063" s="96"/>
    </row>
    <row r="1064" spans="8:10" x14ac:dyDescent="0.25">
      <c r="H1064" s="247"/>
      <c r="J1064" s="96"/>
    </row>
    <row r="1065" spans="8:10" x14ac:dyDescent="0.25">
      <c r="H1065" s="247"/>
      <c r="J1065" s="96"/>
    </row>
    <row r="1066" spans="8:10" x14ac:dyDescent="0.25">
      <c r="H1066" s="247"/>
      <c r="J1066" s="96"/>
    </row>
    <row r="1067" spans="8:10" x14ac:dyDescent="0.25">
      <c r="H1067" s="247"/>
      <c r="J1067" s="96"/>
    </row>
    <row r="1068" spans="8:10" x14ac:dyDescent="0.25">
      <c r="H1068" s="247"/>
      <c r="J1068" s="96"/>
    </row>
    <row r="1069" spans="8:10" x14ac:dyDescent="0.25">
      <c r="H1069" s="247"/>
      <c r="J1069" s="96"/>
    </row>
    <row r="1070" spans="8:10" x14ac:dyDescent="0.25">
      <c r="H1070" s="247"/>
      <c r="J1070" s="96"/>
    </row>
    <row r="1071" spans="8:10" x14ac:dyDescent="0.25">
      <c r="H1071" s="247"/>
      <c r="J1071" s="96"/>
    </row>
    <row r="1072" spans="8:10" x14ac:dyDescent="0.25">
      <c r="H1072" s="247"/>
      <c r="J1072" s="96"/>
    </row>
    <row r="1073" spans="8:10" x14ac:dyDescent="0.25">
      <c r="H1073" s="247"/>
      <c r="J1073" s="96"/>
    </row>
    <row r="1074" spans="8:10" x14ac:dyDescent="0.25">
      <c r="H1074" s="247"/>
      <c r="J1074" s="96"/>
    </row>
    <row r="1075" spans="8:10" x14ac:dyDescent="0.25">
      <c r="H1075" s="247"/>
      <c r="J1075" s="96"/>
    </row>
    <row r="1076" spans="8:10" x14ac:dyDescent="0.25">
      <c r="H1076" s="247"/>
      <c r="J1076" s="96"/>
    </row>
    <row r="1077" spans="8:10" x14ac:dyDescent="0.25">
      <c r="H1077" s="247"/>
      <c r="J1077" s="96"/>
    </row>
    <row r="1078" spans="8:10" x14ac:dyDescent="0.25">
      <c r="H1078" s="247"/>
      <c r="J1078" s="96"/>
    </row>
    <row r="1079" spans="8:10" x14ac:dyDescent="0.25">
      <c r="H1079" s="247"/>
      <c r="J1079" s="96"/>
    </row>
    <row r="1080" spans="8:10" x14ac:dyDescent="0.25">
      <c r="H1080" s="247"/>
      <c r="J1080" s="96"/>
    </row>
    <row r="1081" spans="8:10" x14ac:dyDescent="0.25">
      <c r="H1081" s="247"/>
      <c r="J1081" s="96"/>
    </row>
    <row r="1082" spans="8:10" x14ac:dyDescent="0.25">
      <c r="H1082" s="247"/>
      <c r="J1082" s="96"/>
    </row>
    <row r="1083" spans="8:10" x14ac:dyDescent="0.25">
      <c r="H1083" s="247"/>
      <c r="J1083" s="96"/>
    </row>
    <row r="1084" spans="8:10" x14ac:dyDescent="0.25">
      <c r="H1084" s="247"/>
      <c r="J1084" s="96"/>
    </row>
    <row r="1085" spans="8:10" x14ac:dyDescent="0.25">
      <c r="H1085" s="247"/>
      <c r="J1085" s="96"/>
    </row>
    <row r="1086" spans="8:10" x14ac:dyDescent="0.25">
      <c r="H1086" s="247"/>
      <c r="J1086" s="96"/>
    </row>
    <row r="1087" spans="8:10" x14ac:dyDescent="0.25">
      <c r="H1087" s="247"/>
      <c r="J1087" s="96"/>
    </row>
    <row r="1088" spans="8:10" x14ac:dyDescent="0.25">
      <c r="H1088" s="247"/>
      <c r="J1088" s="96"/>
    </row>
    <row r="1089" spans="8:10" x14ac:dyDescent="0.25">
      <c r="H1089" s="247"/>
      <c r="J1089" s="96"/>
    </row>
    <row r="1090" spans="8:10" x14ac:dyDescent="0.25">
      <c r="H1090" s="247"/>
      <c r="J1090" s="96"/>
    </row>
    <row r="1091" spans="8:10" x14ac:dyDescent="0.25">
      <c r="H1091" s="247"/>
      <c r="J1091" s="96"/>
    </row>
    <row r="1092" spans="8:10" x14ac:dyDescent="0.25">
      <c r="H1092" s="247"/>
      <c r="J1092" s="96"/>
    </row>
    <row r="1093" spans="8:10" x14ac:dyDescent="0.25">
      <c r="H1093" s="247"/>
      <c r="J1093" s="96"/>
    </row>
    <row r="1094" spans="8:10" x14ac:dyDescent="0.25">
      <c r="H1094" s="247"/>
      <c r="J1094" s="96"/>
    </row>
    <row r="1095" spans="8:10" x14ac:dyDescent="0.25">
      <c r="H1095" s="247"/>
      <c r="J1095" s="96"/>
    </row>
    <row r="1096" spans="8:10" x14ac:dyDescent="0.25">
      <c r="H1096" s="247"/>
      <c r="J1096" s="96"/>
    </row>
    <row r="1097" spans="8:10" x14ac:dyDescent="0.25">
      <c r="H1097" s="247"/>
      <c r="J1097" s="96"/>
    </row>
    <row r="1098" spans="8:10" x14ac:dyDescent="0.25">
      <c r="H1098" s="247"/>
      <c r="J1098" s="96"/>
    </row>
    <row r="1099" spans="8:10" x14ac:dyDescent="0.25">
      <c r="H1099" s="247"/>
      <c r="J1099" s="96"/>
    </row>
    <row r="1100" spans="8:10" x14ac:dyDescent="0.25">
      <c r="H1100" s="247"/>
      <c r="J1100" s="96"/>
    </row>
    <row r="1101" spans="8:10" x14ac:dyDescent="0.25">
      <c r="H1101" s="247"/>
      <c r="J1101" s="96"/>
    </row>
    <row r="1102" spans="8:10" x14ac:dyDescent="0.25">
      <c r="H1102" s="247"/>
      <c r="J1102" s="96"/>
    </row>
    <row r="1103" spans="8:10" x14ac:dyDescent="0.25">
      <c r="H1103" s="247"/>
      <c r="J1103" s="96"/>
    </row>
    <row r="1104" spans="8:10" x14ac:dyDescent="0.25">
      <c r="H1104" s="247"/>
      <c r="J1104" s="96"/>
    </row>
    <row r="1105" spans="8:10" x14ac:dyDescent="0.25">
      <c r="H1105" s="247"/>
      <c r="J1105" s="96"/>
    </row>
    <row r="1106" spans="8:10" x14ac:dyDescent="0.25">
      <c r="H1106" s="247"/>
      <c r="J1106" s="96"/>
    </row>
    <row r="1107" spans="8:10" x14ac:dyDescent="0.25">
      <c r="H1107" s="247"/>
      <c r="J1107" s="96"/>
    </row>
    <row r="1108" spans="8:10" x14ac:dyDescent="0.25">
      <c r="H1108" s="247"/>
      <c r="J1108" s="96"/>
    </row>
    <row r="1109" spans="8:10" x14ac:dyDescent="0.25">
      <c r="H1109" s="247"/>
      <c r="J1109" s="96"/>
    </row>
    <row r="1110" spans="8:10" x14ac:dyDescent="0.25">
      <c r="H1110" s="247"/>
      <c r="J1110" s="96"/>
    </row>
    <row r="1111" spans="8:10" x14ac:dyDescent="0.25">
      <c r="H1111" s="247"/>
      <c r="J1111" s="96"/>
    </row>
    <row r="1112" spans="8:10" x14ac:dyDescent="0.25">
      <c r="H1112" s="247"/>
      <c r="J1112" s="96"/>
    </row>
    <row r="1113" spans="8:10" x14ac:dyDescent="0.25">
      <c r="H1113" s="247"/>
      <c r="J1113" s="96"/>
    </row>
    <row r="1114" spans="8:10" x14ac:dyDescent="0.25">
      <c r="H1114" s="247"/>
      <c r="J1114" s="96"/>
    </row>
    <row r="1115" spans="8:10" x14ac:dyDescent="0.25">
      <c r="H1115" s="247"/>
      <c r="J1115" s="96"/>
    </row>
    <row r="1116" spans="8:10" x14ac:dyDescent="0.25">
      <c r="H1116" s="247"/>
      <c r="J1116" s="96"/>
    </row>
    <row r="1117" spans="8:10" x14ac:dyDescent="0.25">
      <c r="H1117" s="247"/>
      <c r="J1117" s="96"/>
    </row>
    <row r="1118" spans="8:10" x14ac:dyDescent="0.25">
      <c r="H1118" s="247"/>
      <c r="J1118" s="96"/>
    </row>
    <row r="1119" spans="8:10" x14ac:dyDescent="0.25">
      <c r="H1119" s="247"/>
      <c r="J1119" s="96"/>
    </row>
    <row r="1120" spans="8:10" x14ac:dyDescent="0.25">
      <c r="H1120" s="247"/>
      <c r="J1120" s="96"/>
    </row>
    <row r="1121" spans="8:10" x14ac:dyDescent="0.25">
      <c r="H1121" s="247"/>
      <c r="J1121" s="96"/>
    </row>
    <row r="1122" spans="8:10" x14ac:dyDescent="0.25">
      <c r="H1122" s="247"/>
      <c r="J1122" s="96"/>
    </row>
    <row r="1123" spans="8:10" x14ac:dyDescent="0.25">
      <c r="H1123" s="247"/>
      <c r="J1123" s="96"/>
    </row>
    <row r="1124" spans="8:10" x14ac:dyDescent="0.25">
      <c r="H1124" s="247"/>
      <c r="J1124" s="96"/>
    </row>
    <row r="1125" spans="8:10" x14ac:dyDescent="0.25">
      <c r="H1125" s="247"/>
      <c r="J1125" s="96"/>
    </row>
    <row r="1126" spans="8:10" x14ac:dyDescent="0.25">
      <c r="H1126" s="247"/>
      <c r="J1126" s="96"/>
    </row>
    <row r="1127" spans="8:10" x14ac:dyDescent="0.25">
      <c r="H1127" s="247"/>
      <c r="J1127" s="96"/>
    </row>
    <row r="1128" spans="8:10" x14ac:dyDescent="0.25">
      <c r="H1128" s="247"/>
      <c r="J1128" s="96"/>
    </row>
    <row r="1129" spans="8:10" x14ac:dyDescent="0.25">
      <c r="H1129" s="247"/>
      <c r="J1129" s="96"/>
    </row>
    <row r="1130" spans="8:10" x14ac:dyDescent="0.25">
      <c r="H1130" s="247"/>
      <c r="J1130" s="96"/>
    </row>
    <row r="1131" spans="8:10" x14ac:dyDescent="0.25">
      <c r="H1131" s="247"/>
      <c r="J1131" s="96"/>
    </row>
    <row r="1132" spans="8:10" x14ac:dyDescent="0.25">
      <c r="H1132" s="247"/>
      <c r="J1132" s="96"/>
    </row>
    <row r="1133" spans="8:10" x14ac:dyDescent="0.25">
      <c r="H1133" s="247"/>
      <c r="J1133" s="96"/>
    </row>
    <row r="1134" spans="8:10" x14ac:dyDescent="0.25">
      <c r="H1134" s="247"/>
      <c r="J1134" s="96"/>
    </row>
    <row r="1135" spans="8:10" x14ac:dyDescent="0.25">
      <c r="H1135" s="247"/>
      <c r="J1135" s="96"/>
    </row>
    <row r="1136" spans="8:10" x14ac:dyDescent="0.25">
      <c r="H1136" s="247"/>
      <c r="J1136" s="96"/>
    </row>
    <row r="1137" spans="8:10" x14ac:dyDescent="0.25">
      <c r="H1137" s="247"/>
      <c r="J1137" s="96"/>
    </row>
    <row r="1138" spans="8:10" x14ac:dyDescent="0.25">
      <c r="H1138" s="247"/>
      <c r="J1138" s="96"/>
    </row>
    <row r="1139" spans="8:10" x14ac:dyDescent="0.25">
      <c r="H1139" s="247"/>
      <c r="J1139" s="96"/>
    </row>
    <row r="1140" spans="8:10" x14ac:dyDescent="0.25">
      <c r="H1140" s="247"/>
      <c r="J1140" s="96"/>
    </row>
    <row r="1141" spans="8:10" x14ac:dyDescent="0.25">
      <c r="H1141" s="247"/>
      <c r="J1141" s="96"/>
    </row>
    <row r="1142" spans="8:10" x14ac:dyDescent="0.25">
      <c r="H1142" s="247"/>
      <c r="J1142" s="96"/>
    </row>
    <row r="1143" spans="8:10" x14ac:dyDescent="0.25">
      <c r="H1143" s="247"/>
      <c r="J1143" s="96"/>
    </row>
    <row r="1144" spans="8:10" x14ac:dyDescent="0.25">
      <c r="H1144" s="247"/>
      <c r="J1144" s="96"/>
    </row>
    <row r="1145" spans="8:10" x14ac:dyDescent="0.25">
      <c r="H1145" s="247"/>
      <c r="J1145" s="96"/>
    </row>
    <row r="1146" spans="8:10" x14ac:dyDescent="0.25">
      <c r="H1146" s="247"/>
      <c r="J1146" s="96"/>
    </row>
    <row r="1147" spans="8:10" x14ac:dyDescent="0.25">
      <c r="H1147" s="247"/>
      <c r="J1147" s="96"/>
    </row>
    <row r="1148" spans="8:10" x14ac:dyDescent="0.25">
      <c r="H1148" s="247"/>
      <c r="J1148" s="96"/>
    </row>
    <row r="1149" spans="8:10" x14ac:dyDescent="0.25">
      <c r="H1149" s="247"/>
      <c r="J1149" s="96"/>
    </row>
    <row r="1150" spans="8:10" x14ac:dyDescent="0.25">
      <c r="H1150" s="247"/>
      <c r="J1150" s="96"/>
    </row>
    <row r="1151" spans="8:10" x14ac:dyDescent="0.25">
      <c r="H1151" s="247"/>
      <c r="J1151" s="96"/>
    </row>
    <row r="1152" spans="8:10" x14ac:dyDescent="0.25">
      <c r="H1152" s="247"/>
      <c r="J1152" s="96"/>
    </row>
    <row r="1153" spans="8:10" x14ac:dyDescent="0.25">
      <c r="H1153" s="247"/>
      <c r="J1153" s="96"/>
    </row>
    <row r="1154" spans="8:10" x14ac:dyDescent="0.25">
      <c r="H1154" s="247"/>
      <c r="J1154" s="96"/>
    </row>
    <row r="1155" spans="8:10" x14ac:dyDescent="0.25">
      <c r="H1155" s="247"/>
      <c r="J1155" s="96"/>
    </row>
    <row r="1156" spans="8:10" x14ac:dyDescent="0.25">
      <c r="H1156" s="247"/>
      <c r="J1156" s="96"/>
    </row>
    <row r="1157" spans="8:10" x14ac:dyDescent="0.25">
      <c r="H1157" s="247"/>
      <c r="J1157" s="96"/>
    </row>
    <row r="1158" spans="8:10" x14ac:dyDescent="0.25">
      <c r="H1158" s="247"/>
      <c r="J1158" s="96"/>
    </row>
    <row r="1159" spans="8:10" x14ac:dyDescent="0.25">
      <c r="H1159" s="247"/>
      <c r="J1159" s="96"/>
    </row>
    <row r="1160" spans="8:10" x14ac:dyDescent="0.25">
      <c r="H1160" s="247"/>
      <c r="J1160" s="96"/>
    </row>
    <row r="1161" spans="8:10" x14ac:dyDescent="0.25">
      <c r="H1161" s="247"/>
      <c r="J1161" s="96"/>
    </row>
    <row r="1162" spans="8:10" x14ac:dyDescent="0.25">
      <c r="H1162" s="247"/>
      <c r="J1162" s="96"/>
    </row>
    <row r="1163" spans="8:10" x14ac:dyDescent="0.25">
      <c r="H1163" s="247"/>
      <c r="J1163" s="96"/>
    </row>
    <row r="1164" spans="8:10" x14ac:dyDescent="0.25">
      <c r="H1164" s="247"/>
      <c r="J1164" s="96"/>
    </row>
    <row r="1165" spans="8:10" x14ac:dyDescent="0.25">
      <c r="H1165" s="247"/>
      <c r="J1165" s="96"/>
    </row>
    <row r="1166" spans="8:10" x14ac:dyDescent="0.25">
      <c r="H1166" s="247"/>
      <c r="J1166" s="96"/>
    </row>
    <row r="1167" spans="8:10" x14ac:dyDescent="0.25">
      <c r="H1167" s="247"/>
      <c r="J1167" s="96"/>
    </row>
    <row r="1168" spans="8:10" x14ac:dyDescent="0.25">
      <c r="H1168" s="247"/>
      <c r="J1168" s="96"/>
    </row>
    <row r="1169" spans="8:10" x14ac:dyDescent="0.25">
      <c r="H1169" s="247"/>
      <c r="J1169" s="96"/>
    </row>
    <row r="1170" spans="8:10" x14ac:dyDescent="0.25">
      <c r="H1170" s="247"/>
      <c r="J1170" s="96"/>
    </row>
    <row r="1171" spans="8:10" x14ac:dyDescent="0.25">
      <c r="H1171" s="247"/>
      <c r="J1171" s="96"/>
    </row>
    <row r="1172" spans="8:10" x14ac:dyDescent="0.25">
      <c r="H1172" s="247"/>
      <c r="J1172" s="96"/>
    </row>
    <row r="1173" spans="8:10" x14ac:dyDescent="0.25">
      <c r="H1173" s="247"/>
      <c r="J1173" s="96"/>
    </row>
    <row r="1174" spans="8:10" x14ac:dyDescent="0.25">
      <c r="H1174" s="247"/>
      <c r="J1174" s="96"/>
    </row>
    <row r="1175" spans="8:10" x14ac:dyDescent="0.25">
      <c r="H1175" s="247"/>
      <c r="J1175" s="96"/>
    </row>
    <row r="1176" spans="8:10" x14ac:dyDescent="0.25">
      <c r="H1176" s="247"/>
      <c r="J1176" s="96"/>
    </row>
    <row r="1177" spans="8:10" x14ac:dyDescent="0.25">
      <c r="H1177" s="247"/>
      <c r="J1177" s="96"/>
    </row>
    <row r="1178" spans="8:10" x14ac:dyDescent="0.25">
      <c r="H1178" s="247"/>
      <c r="J1178" s="96"/>
    </row>
    <row r="1179" spans="8:10" x14ac:dyDescent="0.25">
      <c r="H1179" s="247"/>
      <c r="J1179" s="96"/>
    </row>
    <row r="1180" spans="8:10" x14ac:dyDescent="0.25">
      <c r="H1180" s="247"/>
      <c r="J1180" s="96"/>
    </row>
    <row r="1181" spans="8:10" x14ac:dyDescent="0.25">
      <c r="H1181" s="247"/>
      <c r="J1181" s="96"/>
    </row>
    <row r="1182" spans="8:10" x14ac:dyDescent="0.25">
      <c r="H1182" s="247"/>
      <c r="J1182" s="96"/>
    </row>
    <row r="1183" spans="8:10" x14ac:dyDescent="0.25">
      <c r="H1183" s="247"/>
      <c r="J1183" s="96"/>
    </row>
    <row r="1184" spans="8:10" x14ac:dyDescent="0.25">
      <c r="H1184" s="247"/>
      <c r="J1184" s="96"/>
    </row>
    <row r="1185" spans="8:10" x14ac:dyDescent="0.25">
      <c r="H1185" s="247"/>
      <c r="J1185" s="96"/>
    </row>
    <row r="1186" spans="8:10" x14ac:dyDescent="0.25">
      <c r="H1186" s="247"/>
      <c r="J1186" s="96"/>
    </row>
    <row r="1187" spans="8:10" x14ac:dyDescent="0.25">
      <c r="H1187" s="247"/>
      <c r="J1187" s="96"/>
    </row>
    <row r="1188" spans="8:10" x14ac:dyDescent="0.25">
      <c r="H1188" s="247"/>
      <c r="J1188" s="96"/>
    </row>
    <row r="1189" spans="8:10" x14ac:dyDescent="0.25">
      <c r="H1189" s="247"/>
      <c r="J1189" s="96"/>
    </row>
    <row r="1190" spans="8:10" x14ac:dyDescent="0.25">
      <c r="H1190" s="247"/>
      <c r="J1190" s="96"/>
    </row>
    <row r="1191" spans="8:10" x14ac:dyDescent="0.25">
      <c r="H1191" s="247"/>
      <c r="J1191" s="96"/>
    </row>
    <row r="1192" spans="8:10" x14ac:dyDescent="0.25">
      <c r="H1192" s="247"/>
      <c r="J1192" s="96"/>
    </row>
    <row r="1193" spans="8:10" x14ac:dyDescent="0.25">
      <c r="H1193" s="247"/>
      <c r="J1193" s="96"/>
    </row>
    <row r="1194" spans="8:10" x14ac:dyDescent="0.25">
      <c r="H1194" s="247"/>
      <c r="J1194" s="96"/>
    </row>
    <row r="1195" spans="8:10" x14ac:dyDescent="0.25">
      <c r="H1195" s="247"/>
      <c r="J1195" s="96"/>
    </row>
    <row r="1196" spans="8:10" x14ac:dyDescent="0.25">
      <c r="H1196" s="247"/>
      <c r="J1196" s="96"/>
    </row>
    <row r="1197" spans="8:10" x14ac:dyDescent="0.25">
      <c r="H1197" s="247"/>
      <c r="J1197" s="96"/>
    </row>
    <row r="1198" spans="8:10" x14ac:dyDescent="0.25">
      <c r="H1198" s="247"/>
      <c r="J1198" s="96"/>
    </row>
    <row r="1199" spans="8:10" x14ac:dyDescent="0.25">
      <c r="H1199" s="247"/>
      <c r="J1199" s="96"/>
    </row>
    <row r="1200" spans="8:10" x14ac:dyDescent="0.25">
      <c r="H1200" s="247"/>
      <c r="J1200" s="96"/>
    </row>
    <row r="1201" spans="8:10" x14ac:dyDescent="0.25">
      <c r="H1201" s="247"/>
      <c r="J1201" s="96"/>
    </row>
    <row r="1202" spans="8:10" x14ac:dyDescent="0.25">
      <c r="H1202" s="247"/>
      <c r="J1202" s="96"/>
    </row>
    <row r="1203" spans="8:10" x14ac:dyDescent="0.25">
      <c r="H1203" s="247"/>
      <c r="J1203" s="96"/>
    </row>
    <row r="1204" spans="8:10" x14ac:dyDescent="0.25">
      <c r="H1204" s="247"/>
      <c r="J1204" s="96"/>
    </row>
    <row r="1205" spans="8:10" x14ac:dyDescent="0.25">
      <c r="H1205" s="247"/>
      <c r="J1205" s="96"/>
    </row>
    <row r="1206" spans="8:10" x14ac:dyDescent="0.25">
      <c r="H1206" s="247"/>
      <c r="J1206" s="96"/>
    </row>
    <row r="1207" spans="8:10" x14ac:dyDescent="0.25">
      <c r="H1207" s="247"/>
      <c r="J1207" s="96"/>
    </row>
    <row r="1208" spans="8:10" x14ac:dyDescent="0.25">
      <c r="H1208" s="247"/>
      <c r="J1208" s="96"/>
    </row>
    <row r="1209" spans="8:10" x14ac:dyDescent="0.25">
      <c r="H1209" s="247"/>
      <c r="J1209" s="96"/>
    </row>
    <row r="1210" spans="8:10" x14ac:dyDescent="0.25">
      <c r="H1210" s="247"/>
      <c r="J1210" s="96"/>
    </row>
    <row r="1211" spans="8:10" x14ac:dyDescent="0.25">
      <c r="H1211" s="247"/>
      <c r="J1211" s="96"/>
    </row>
    <row r="1212" spans="8:10" x14ac:dyDescent="0.25">
      <c r="H1212" s="247"/>
      <c r="J1212" s="96"/>
    </row>
    <row r="1213" spans="8:10" x14ac:dyDescent="0.25">
      <c r="H1213" s="247"/>
      <c r="J1213" s="96"/>
    </row>
    <row r="1214" spans="8:10" x14ac:dyDescent="0.25">
      <c r="H1214" s="247"/>
      <c r="J1214" s="96"/>
    </row>
    <row r="1215" spans="8:10" x14ac:dyDescent="0.25">
      <c r="H1215" s="247"/>
      <c r="J1215" s="96"/>
    </row>
    <row r="1216" spans="8:10" x14ac:dyDescent="0.25">
      <c r="H1216" s="247"/>
      <c r="J1216" s="96"/>
    </row>
    <row r="1217" spans="8:10" x14ac:dyDescent="0.25">
      <c r="H1217" s="247"/>
      <c r="J1217" s="96"/>
    </row>
    <row r="1218" spans="8:10" x14ac:dyDescent="0.25">
      <c r="H1218" s="247"/>
      <c r="J1218" s="96"/>
    </row>
    <row r="1219" spans="8:10" x14ac:dyDescent="0.25">
      <c r="H1219" s="247"/>
      <c r="J1219" s="96"/>
    </row>
    <row r="1220" spans="8:10" x14ac:dyDescent="0.25">
      <c r="H1220" s="247"/>
      <c r="J1220" s="96"/>
    </row>
    <row r="1221" spans="8:10" x14ac:dyDescent="0.25">
      <c r="H1221" s="247"/>
      <c r="J1221" s="96"/>
    </row>
    <row r="1222" spans="8:10" x14ac:dyDescent="0.25">
      <c r="H1222" s="247"/>
      <c r="J1222" s="96"/>
    </row>
    <row r="1223" spans="8:10" x14ac:dyDescent="0.25">
      <c r="H1223" s="247"/>
      <c r="J1223" s="96"/>
    </row>
    <row r="1224" spans="8:10" x14ac:dyDescent="0.25">
      <c r="H1224" s="247"/>
      <c r="J1224" s="96"/>
    </row>
    <row r="1225" spans="8:10" x14ac:dyDescent="0.25">
      <c r="H1225" s="247"/>
      <c r="J1225" s="96"/>
    </row>
    <row r="1226" spans="8:10" x14ac:dyDescent="0.25">
      <c r="H1226" s="247"/>
      <c r="J1226" s="96"/>
    </row>
    <row r="1227" spans="8:10" x14ac:dyDescent="0.25">
      <c r="H1227" s="247"/>
      <c r="J1227" s="96"/>
    </row>
    <row r="1228" spans="8:10" x14ac:dyDescent="0.25">
      <c r="H1228" s="247"/>
      <c r="J1228" s="96"/>
    </row>
    <row r="1229" spans="8:10" x14ac:dyDescent="0.25">
      <c r="H1229" s="247"/>
      <c r="J1229" s="96"/>
    </row>
    <row r="1230" spans="8:10" x14ac:dyDescent="0.25">
      <c r="H1230" s="247"/>
      <c r="J1230" s="96"/>
    </row>
    <row r="1231" spans="8:10" x14ac:dyDescent="0.25">
      <c r="H1231" s="247"/>
      <c r="J1231" s="96"/>
    </row>
    <row r="1232" spans="8:10" x14ac:dyDescent="0.25">
      <c r="H1232" s="247"/>
      <c r="J1232" s="96"/>
    </row>
    <row r="1233" spans="8:10" x14ac:dyDescent="0.25">
      <c r="H1233" s="247"/>
      <c r="J1233" s="96"/>
    </row>
    <row r="1234" spans="8:10" x14ac:dyDescent="0.25">
      <c r="H1234" s="247"/>
      <c r="J1234" s="96"/>
    </row>
    <row r="1235" spans="8:10" x14ac:dyDescent="0.25">
      <c r="H1235" s="247"/>
      <c r="J1235" s="96"/>
    </row>
    <row r="1236" spans="8:10" x14ac:dyDescent="0.25">
      <c r="H1236" s="247"/>
      <c r="J1236" s="96"/>
    </row>
    <row r="1237" spans="8:10" x14ac:dyDescent="0.25">
      <c r="H1237" s="247"/>
      <c r="J1237" s="96"/>
    </row>
    <row r="1238" spans="8:10" x14ac:dyDescent="0.25">
      <c r="H1238" s="247"/>
      <c r="J1238" s="96"/>
    </row>
    <row r="1239" spans="8:10" x14ac:dyDescent="0.25">
      <c r="H1239" s="247"/>
      <c r="J1239" s="96"/>
    </row>
    <row r="1240" spans="8:10" x14ac:dyDescent="0.25">
      <c r="H1240" s="247"/>
      <c r="J1240" s="96"/>
    </row>
    <row r="1241" spans="8:10" x14ac:dyDescent="0.25">
      <c r="H1241" s="247"/>
      <c r="J1241" s="96"/>
    </row>
    <row r="1242" spans="8:10" x14ac:dyDescent="0.25">
      <c r="H1242" s="247"/>
      <c r="J1242" s="96"/>
    </row>
    <row r="1243" spans="8:10" x14ac:dyDescent="0.25">
      <c r="H1243" s="247"/>
      <c r="J1243" s="96"/>
    </row>
    <row r="1244" spans="8:10" x14ac:dyDescent="0.25">
      <c r="H1244" s="247"/>
      <c r="J1244" s="96"/>
    </row>
    <row r="1245" spans="8:10" x14ac:dyDescent="0.25">
      <c r="H1245" s="247"/>
      <c r="J1245" s="96"/>
    </row>
    <row r="1246" spans="8:10" x14ac:dyDescent="0.25">
      <c r="H1246" s="247"/>
      <c r="J1246" s="96"/>
    </row>
    <row r="1247" spans="8:10" x14ac:dyDescent="0.25">
      <c r="H1247" s="247"/>
      <c r="J1247" s="96"/>
    </row>
    <row r="1248" spans="8:10" x14ac:dyDescent="0.25">
      <c r="H1248" s="247"/>
      <c r="J1248" s="96"/>
    </row>
    <row r="1249" spans="8:10" x14ac:dyDescent="0.25">
      <c r="H1249" s="247"/>
      <c r="J1249" s="96"/>
    </row>
    <row r="1250" spans="8:10" x14ac:dyDescent="0.25">
      <c r="H1250" s="247"/>
      <c r="J1250" s="96"/>
    </row>
    <row r="1251" spans="8:10" x14ac:dyDescent="0.25">
      <c r="H1251" s="247"/>
      <c r="J1251" s="96"/>
    </row>
    <row r="1252" spans="8:10" x14ac:dyDescent="0.25">
      <c r="H1252" s="247"/>
      <c r="J1252" s="96"/>
    </row>
    <row r="1253" spans="8:10" x14ac:dyDescent="0.25">
      <c r="H1253" s="247"/>
      <c r="J1253" s="96"/>
    </row>
    <row r="1254" spans="8:10" x14ac:dyDescent="0.25">
      <c r="H1254" s="247"/>
      <c r="J1254" s="96"/>
    </row>
    <row r="1255" spans="8:10" x14ac:dyDescent="0.25">
      <c r="H1255" s="247"/>
      <c r="J1255" s="96"/>
    </row>
    <row r="1256" spans="8:10" x14ac:dyDescent="0.25">
      <c r="H1256" s="247"/>
      <c r="J1256" s="96"/>
    </row>
    <row r="1257" spans="8:10" x14ac:dyDescent="0.25">
      <c r="H1257" s="247"/>
      <c r="J1257" s="96"/>
    </row>
    <row r="1258" spans="8:10" x14ac:dyDescent="0.25">
      <c r="H1258" s="247"/>
      <c r="J1258" s="96"/>
    </row>
    <row r="1259" spans="8:10" x14ac:dyDescent="0.25">
      <c r="H1259" s="247"/>
      <c r="J1259" s="96"/>
    </row>
    <row r="1260" spans="8:10" x14ac:dyDescent="0.25">
      <c r="H1260" s="247"/>
      <c r="J1260" s="96"/>
    </row>
    <row r="1261" spans="8:10" x14ac:dyDescent="0.25">
      <c r="H1261" s="247"/>
      <c r="J1261" s="96"/>
    </row>
    <row r="1262" spans="8:10" x14ac:dyDescent="0.25">
      <c r="H1262" s="247"/>
      <c r="J1262" s="96"/>
    </row>
    <row r="1263" spans="8:10" x14ac:dyDescent="0.25">
      <c r="H1263" s="247"/>
      <c r="J1263" s="96"/>
    </row>
    <row r="1264" spans="8:10" x14ac:dyDescent="0.25">
      <c r="H1264" s="247"/>
      <c r="J1264" s="96"/>
    </row>
    <row r="1265" spans="8:10" x14ac:dyDescent="0.25">
      <c r="H1265" s="247"/>
      <c r="J1265" s="96"/>
    </row>
    <row r="1266" spans="8:10" x14ac:dyDescent="0.25">
      <c r="H1266" s="247"/>
      <c r="J1266" s="96"/>
    </row>
    <row r="1267" spans="8:10" x14ac:dyDescent="0.25">
      <c r="H1267" s="247"/>
      <c r="J1267" s="96"/>
    </row>
    <row r="1268" spans="8:10" x14ac:dyDescent="0.25">
      <c r="H1268" s="247"/>
      <c r="J1268" s="96"/>
    </row>
    <row r="1269" spans="8:10" x14ac:dyDescent="0.25">
      <c r="H1269" s="247"/>
      <c r="J1269" s="96"/>
    </row>
    <row r="1270" spans="8:10" x14ac:dyDescent="0.25">
      <c r="H1270" s="247"/>
      <c r="J1270" s="96"/>
    </row>
    <row r="1271" spans="8:10" x14ac:dyDescent="0.25">
      <c r="H1271" s="247"/>
      <c r="J1271" s="96"/>
    </row>
    <row r="1272" spans="8:10" x14ac:dyDescent="0.25">
      <c r="H1272" s="247"/>
      <c r="J1272" s="96"/>
    </row>
    <row r="1273" spans="8:10" x14ac:dyDescent="0.25">
      <c r="H1273" s="247"/>
      <c r="J1273" s="96"/>
    </row>
    <row r="1274" spans="8:10" x14ac:dyDescent="0.25">
      <c r="H1274" s="247"/>
      <c r="J1274" s="96"/>
    </row>
    <row r="1275" spans="8:10" x14ac:dyDescent="0.25">
      <c r="H1275" s="247"/>
      <c r="J1275" s="96"/>
    </row>
    <row r="1276" spans="8:10" x14ac:dyDescent="0.25">
      <c r="H1276" s="247"/>
      <c r="J1276" s="96"/>
    </row>
    <row r="1277" spans="8:10" x14ac:dyDescent="0.25">
      <c r="H1277" s="247"/>
      <c r="J1277" s="96"/>
    </row>
    <row r="1278" spans="8:10" x14ac:dyDescent="0.25">
      <c r="H1278" s="247"/>
      <c r="J1278" s="96"/>
    </row>
    <row r="1279" spans="8:10" x14ac:dyDescent="0.25">
      <c r="H1279" s="247"/>
      <c r="J1279" s="96"/>
    </row>
    <row r="1280" spans="8:10" x14ac:dyDescent="0.25">
      <c r="H1280" s="247"/>
      <c r="J1280" s="96"/>
    </row>
    <row r="1281" spans="8:10" x14ac:dyDescent="0.25">
      <c r="H1281" s="247"/>
      <c r="J1281" s="96"/>
    </row>
    <row r="1282" spans="8:10" x14ac:dyDescent="0.25">
      <c r="H1282" s="247"/>
      <c r="J1282" s="96"/>
    </row>
    <row r="1283" spans="8:10" x14ac:dyDescent="0.25">
      <c r="H1283" s="247"/>
      <c r="J1283" s="96"/>
    </row>
    <row r="1284" spans="8:10" x14ac:dyDescent="0.25">
      <c r="H1284" s="247"/>
      <c r="J1284" s="96"/>
    </row>
    <row r="1285" spans="8:10" x14ac:dyDescent="0.25">
      <c r="H1285" s="247"/>
      <c r="J1285" s="96"/>
    </row>
    <row r="1286" spans="8:10" x14ac:dyDescent="0.25">
      <c r="H1286" s="247"/>
      <c r="J1286" s="96"/>
    </row>
    <row r="1287" spans="8:10" x14ac:dyDescent="0.25">
      <c r="H1287" s="247"/>
      <c r="J1287" s="96"/>
    </row>
    <row r="1288" spans="8:10" x14ac:dyDescent="0.25">
      <c r="H1288" s="247"/>
      <c r="J1288" s="96"/>
    </row>
    <row r="1289" spans="8:10" x14ac:dyDescent="0.25">
      <c r="H1289" s="247"/>
      <c r="J1289" s="96"/>
    </row>
    <row r="1290" spans="8:10" x14ac:dyDescent="0.25">
      <c r="H1290" s="247"/>
      <c r="J1290" s="96"/>
    </row>
    <row r="1291" spans="8:10" x14ac:dyDescent="0.25">
      <c r="H1291" s="247"/>
      <c r="J1291" s="96"/>
    </row>
    <row r="1292" spans="8:10" x14ac:dyDescent="0.25">
      <c r="H1292" s="247"/>
      <c r="J1292" s="96"/>
    </row>
    <row r="1293" spans="8:10" x14ac:dyDescent="0.25">
      <c r="H1293" s="247"/>
      <c r="J1293" s="96"/>
    </row>
    <row r="1294" spans="8:10" x14ac:dyDescent="0.25">
      <c r="H1294" s="247"/>
      <c r="J1294" s="96"/>
    </row>
    <row r="1295" spans="8:10" x14ac:dyDescent="0.25">
      <c r="H1295" s="247"/>
      <c r="J1295" s="96"/>
    </row>
    <row r="1296" spans="8:10" x14ac:dyDescent="0.25">
      <c r="H1296" s="247"/>
      <c r="J1296" s="96"/>
    </row>
    <row r="1297" spans="8:10" x14ac:dyDescent="0.25">
      <c r="H1297" s="247"/>
      <c r="J1297" s="96"/>
    </row>
    <row r="1298" spans="8:10" x14ac:dyDescent="0.25">
      <c r="H1298" s="247"/>
      <c r="J1298" s="96"/>
    </row>
    <row r="1299" spans="8:10" x14ac:dyDescent="0.25">
      <c r="H1299" s="247"/>
      <c r="J1299" s="96"/>
    </row>
    <row r="1300" spans="8:10" x14ac:dyDescent="0.25">
      <c r="H1300" s="247"/>
      <c r="J1300" s="96"/>
    </row>
    <row r="1301" spans="8:10" x14ac:dyDescent="0.25">
      <c r="H1301" s="247"/>
      <c r="J1301" s="96"/>
    </row>
    <row r="1302" spans="8:10" x14ac:dyDescent="0.25">
      <c r="H1302" s="247"/>
      <c r="J1302" s="96"/>
    </row>
    <row r="1303" spans="8:10" x14ac:dyDescent="0.25">
      <c r="H1303" s="247"/>
      <c r="J1303" s="96"/>
    </row>
    <row r="1304" spans="8:10" x14ac:dyDescent="0.25">
      <c r="H1304" s="247"/>
      <c r="J1304" s="96"/>
    </row>
    <row r="1305" spans="8:10" x14ac:dyDescent="0.25">
      <c r="H1305" s="247"/>
      <c r="J1305" s="96"/>
    </row>
    <row r="1306" spans="8:10" x14ac:dyDescent="0.25">
      <c r="H1306" s="247"/>
      <c r="J1306" s="96"/>
    </row>
    <row r="1307" spans="8:10" x14ac:dyDescent="0.25">
      <c r="H1307" s="247"/>
      <c r="J1307" s="96"/>
    </row>
    <row r="1308" spans="8:10" x14ac:dyDescent="0.25">
      <c r="H1308" s="247"/>
      <c r="J1308" s="96"/>
    </row>
    <row r="1309" spans="8:10" x14ac:dyDescent="0.25">
      <c r="H1309" s="247"/>
      <c r="J1309" s="96"/>
    </row>
    <row r="1310" spans="8:10" x14ac:dyDescent="0.25">
      <c r="H1310" s="247"/>
      <c r="J1310" s="96"/>
    </row>
    <row r="1311" spans="8:10" x14ac:dyDescent="0.25">
      <c r="H1311" s="247"/>
      <c r="J1311" s="96"/>
    </row>
    <row r="1312" spans="8:10" x14ac:dyDescent="0.25">
      <c r="H1312" s="247"/>
      <c r="J1312" s="96"/>
    </row>
    <row r="1313" spans="8:10" x14ac:dyDescent="0.25">
      <c r="H1313" s="247"/>
      <c r="J1313" s="96"/>
    </row>
    <row r="1314" spans="8:10" x14ac:dyDescent="0.25">
      <c r="H1314" s="247"/>
      <c r="J1314" s="96"/>
    </row>
    <row r="1315" spans="8:10" x14ac:dyDescent="0.25">
      <c r="H1315" s="247"/>
      <c r="J1315" s="96"/>
    </row>
    <row r="1316" spans="8:10" x14ac:dyDescent="0.25">
      <c r="H1316" s="247"/>
      <c r="J1316" s="96"/>
    </row>
    <row r="1317" spans="8:10" x14ac:dyDescent="0.25">
      <c r="H1317" s="247"/>
      <c r="J1317" s="96"/>
    </row>
    <row r="1318" spans="8:10" x14ac:dyDescent="0.25">
      <c r="H1318" s="247"/>
      <c r="J1318" s="96"/>
    </row>
    <row r="1319" spans="8:10" x14ac:dyDescent="0.25">
      <c r="H1319" s="247"/>
      <c r="J1319" s="96"/>
    </row>
    <row r="1320" spans="8:10" x14ac:dyDescent="0.25">
      <c r="H1320" s="247"/>
      <c r="J1320" s="96"/>
    </row>
    <row r="1321" spans="8:10" x14ac:dyDescent="0.25">
      <c r="H1321" s="247"/>
      <c r="J1321" s="96"/>
    </row>
    <row r="1322" spans="8:10" x14ac:dyDescent="0.25">
      <c r="H1322" s="247"/>
      <c r="J1322" s="96"/>
    </row>
    <row r="1323" spans="8:10" x14ac:dyDescent="0.25">
      <c r="H1323" s="247"/>
      <c r="J1323" s="96"/>
    </row>
    <row r="1324" spans="8:10" x14ac:dyDescent="0.25">
      <c r="H1324" s="247"/>
      <c r="J1324" s="96"/>
    </row>
    <row r="1325" spans="8:10" x14ac:dyDescent="0.25">
      <c r="H1325" s="247"/>
      <c r="J1325" s="96"/>
    </row>
    <row r="1326" spans="8:10" x14ac:dyDescent="0.25">
      <c r="H1326" s="247"/>
      <c r="J1326" s="96"/>
    </row>
    <row r="1327" spans="8:10" x14ac:dyDescent="0.25">
      <c r="H1327" s="247"/>
      <c r="J1327" s="96"/>
    </row>
    <row r="1328" spans="8:10" x14ac:dyDescent="0.25">
      <c r="H1328" s="247"/>
      <c r="J1328" s="96"/>
    </row>
    <row r="1329" spans="8:10" x14ac:dyDescent="0.25">
      <c r="H1329" s="247"/>
      <c r="J1329" s="96"/>
    </row>
    <row r="1330" spans="8:10" x14ac:dyDescent="0.25">
      <c r="H1330" s="247"/>
      <c r="J1330" s="96"/>
    </row>
    <row r="1331" spans="8:10" x14ac:dyDescent="0.25">
      <c r="H1331" s="247"/>
      <c r="J1331" s="96"/>
    </row>
    <row r="1332" spans="8:10" x14ac:dyDescent="0.25">
      <c r="H1332" s="247"/>
      <c r="J1332" s="96"/>
    </row>
    <row r="1333" spans="8:10" x14ac:dyDescent="0.25">
      <c r="H1333" s="247"/>
      <c r="J1333" s="96"/>
    </row>
    <row r="1334" spans="8:10" x14ac:dyDescent="0.25">
      <c r="H1334" s="247"/>
      <c r="J1334" s="96"/>
    </row>
    <row r="1335" spans="8:10" x14ac:dyDescent="0.25">
      <c r="H1335" s="247"/>
      <c r="J1335" s="96"/>
    </row>
    <row r="1336" spans="8:10" x14ac:dyDescent="0.25">
      <c r="H1336" s="247"/>
      <c r="J1336" s="96"/>
    </row>
    <row r="1337" spans="8:10" x14ac:dyDescent="0.25">
      <c r="H1337" s="247"/>
      <c r="J1337" s="96"/>
    </row>
    <row r="1338" spans="8:10" x14ac:dyDescent="0.25">
      <c r="H1338" s="247"/>
      <c r="J1338" s="96"/>
    </row>
    <row r="1339" spans="8:10" x14ac:dyDescent="0.25">
      <c r="H1339" s="247"/>
      <c r="J1339" s="96"/>
    </row>
    <row r="1340" spans="8:10" x14ac:dyDescent="0.25">
      <c r="H1340" s="247"/>
      <c r="J1340" s="96"/>
    </row>
    <row r="1341" spans="8:10" x14ac:dyDescent="0.25">
      <c r="H1341" s="247"/>
      <c r="J1341" s="96"/>
    </row>
    <row r="1342" spans="8:10" x14ac:dyDescent="0.25">
      <c r="H1342" s="247"/>
      <c r="J1342" s="96"/>
    </row>
    <row r="1343" spans="8:10" x14ac:dyDescent="0.25">
      <c r="H1343" s="247"/>
      <c r="J1343" s="96"/>
    </row>
    <row r="1344" spans="8:10" x14ac:dyDescent="0.25">
      <c r="H1344" s="247"/>
      <c r="J1344" s="96"/>
    </row>
    <row r="1345" spans="8:10" x14ac:dyDescent="0.25">
      <c r="H1345" s="247"/>
      <c r="J1345" s="96"/>
    </row>
    <row r="1346" spans="8:10" x14ac:dyDescent="0.25">
      <c r="H1346" s="247"/>
      <c r="J1346" s="96"/>
    </row>
    <row r="1347" spans="8:10" x14ac:dyDescent="0.25">
      <c r="H1347" s="247"/>
      <c r="J1347" s="96"/>
    </row>
    <row r="1348" spans="8:10" x14ac:dyDescent="0.25">
      <c r="H1348" s="247"/>
      <c r="J1348" s="96"/>
    </row>
    <row r="1349" spans="8:10" x14ac:dyDescent="0.25">
      <c r="H1349" s="247"/>
      <c r="J1349" s="96"/>
    </row>
    <row r="1350" spans="8:10" x14ac:dyDescent="0.25">
      <c r="H1350" s="247"/>
      <c r="J1350" s="96"/>
    </row>
    <row r="1351" spans="8:10" x14ac:dyDescent="0.25">
      <c r="H1351" s="247"/>
      <c r="J1351" s="96"/>
    </row>
    <row r="1352" spans="8:10" x14ac:dyDescent="0.25">
      <c r="H1352" s="247"/>
      <c r="J1352" s="96"/>
    </row>
    <row r="1353" spans="8:10" x14ac:dyDescent="0.25">
      <c r="H1353" s="247"/>
      <c r="J1353" s="96"/>
    </row>
    <row r="1354" spans="8:10" x14ac:dyDescent="0.25">
      <c r="H1354" s="247"/>
      <c r="J1354" s="96"/>
    </row>
    <row r="1355" spans="8:10" x14ac:dyDescent="0.25">
      <c r="H1355" s="247"/>
      <c r="J1355" s="96"/>
    </row>
    <row r="1356" spans="8:10" x14ac:dyDescent="0.25">
      <c r="H1356" s="247"/>
      <c r="J1356" s="96"/>
    </row>
    <row r="1357" spans="8:10" x14ac:dyDescent="0.25">
      <c r="H1357" s="247"/>
      <c r="J1357" s="96"/>
    </row>
    <row r="1358" spans="8:10" x14ac:dyDescent="0.25">
      <c r="H1358" s="247"/>
      <c r="J1358" s="96"/>
    </row>
    <row r="1359" spans="8:10" x14ac:dyDescent="0.25">
      <c r="H1359" s="247"/>
      <c r="J1359" s="96"/>
    </row>
    <row r="1360" spans="8:10" x14ac:dyDescent="0.25">
      <c r="H1360" s="247"/>
      <c r="J1360" s="96"/>
    </row>
    <row r="1361" spans="8:10" x14ac:dyDescent="0.25">
      <c r="H1361" s="247"/>
      <c r="J1361" s="96"/>
    </row>
    <row r="1362" spans="8:10" x14ac:dyDescent="0.25">
      <c r="H1362" s="247"/>
      <c r="J1362" s="96"/>
    </row>
    <row r="1363" spans="8:10" x14ac:dyDescent="0.25">
      <c r="H1363" s="247"/>
      <c r="J1363" s="96"/>
    </row>
    <row r="1364" spans="8:10" x14ac:dyDescent="0.25">
      <c r="H1364" s="247"/>
      <c r="J1364" s="96"/>
    </row>
    <row r="1365" spans="8:10" x14ac:dyDescent="0.25">
      <c r="H1365" s="247"/>
      <c r="J1365" s="96"/>
    </row>
    <row r="1366" spans="8:10" x14ac:dyDescent="0.25">
      <c r="H1366" s="247"/>
      <c r="J1366" s="96"/>
    </row>
    <row r="1367" spans="8:10" x14ac:dyDescent="0.25">
      <c r="H1367" s="247"/>
      <c r="J1367" s="96"/>
    </row>
    <row r="1368" spans="8:10" x14ac:dyDescent="0.25">
      <c r="H1368" s="247"/>
      <c r="J1368" s="96"/>
    </row>
    <row r="1369" spans="8:10" x14ac:dyDescent="0.25">
      <c r="H1369" s="247"/>
      <c r="J1369" s="96"/>
    </row>
    <row r="1370" spans="8:10" x14ac:dyDescent="0.25">
      <c r="H1370" s="247"/>
      <c r="J1370" s="96"/>
    </row>
    <row r="1371" spans="8:10" x14ac:dyDescent="0.25">
      <c r="H1371" s="247"/>
      <c r="J1371" s="96"/>
    </row>
    <row r="1372" spans="8:10" x14ac:dyDescent="0.25">
      <c r="H1372" s="247"/>
      <c r="J1372" s="96"/>
    </row>
    <row r="1373" spans="8:10" x14ac:dyDescent="0.25">
      <c r="H1373" s="247"/>
      <c r="J1373" s="96"/>
    </row>
    <row r="1374" spans="8:10" x14ac:dyDescent="0.25">
      <c r="H1374" s="247"/>
      <c r="J1374" s="96"/>
    </row>
    <row r="1375" spans="8:10" x14ac:dyDescent="0.25">
      <c r="H1375" s="247"/>
      <c r="J1375" s="96"/>
    </row>
    <row r="1376" spans="8:10" x14ac:dyDescent="0.25">
      <c r="H1376" s="247"/>
      <c r="J1376" s="96"/>
    </row>
    <row r="1377" spans="8:10" x14ac:dyDescent="0.25">
      <c r="H1377" s="247"/>
      <c r="J1377" s="96"/>
    </row>
    <row r="1378" spans="8:10" x14ac:dyDescent="0.25">
      <c r="H1378" s="247"/>
      <c r="J1378" s="96"/>
    </row>
    <row r="1379" spans="8:10" x14ac:dyDescent="0.25">
      <c r="H1379" s="247"/>
      <c r="J1379" s="96"/>
    </row>
    <row r="1380" spans="8:10" x14ac:dyDescent="0.25">
      <c r="H1380" s="247"/>
      <c r="J1380" s="96"/>
    </row>
    <row r="1381" spans="8:10" x14ac:dyDescent="0.25">
      <c r="H1381" s="247"/>
      <c r="J1381" s="96"/>
    </row>
    <row r="1382" spans="8:10" x14ac:dyDescent="0.25">
      <c r="H1382" s="247"/>
      <c r="J1382" s="96"/>
    </row>
    <row r="1383" spans="8:10" x14ac:dyDescent="0.25">
      <c r="H1383" s="247"/>
      <c r="J1383" s="96"/>
    </row>
    <row r="1384" spans="8:10" x14ac:dyDescent="0.25">
      <c r="H1384" s="247"/>
      <c r="J1384" s="96"/>
    </row>
    <row r="1385" spans="8:10" x14ac:dyDescent="0.25">
      <c r="H1385" s="247"/>
      <c r="J1385" s="96"/>
    </row>
    <row r="1386" spans="8:10" x14ac:dyDescent="0.25">
      <c r="H1386" s="247"/>
      <c r="J1386" s="96"/>
    </row>
    <row r="1387" spans="8:10" x14ac:dyDescent="0.25">
      <c r="H1387" s="247"/>
      <c r="J1387" s="96"/>
    </row>
    <row r="1388" spans="8:10" x14ac:dyDescent="0.25">
      <c r="H1388" s="247"/>
      <c r="J1388" s="96"/>
    </row>
    <row r="1389" spans="8:10" x14ac:dyDescent="0.25">
      <c r="H1389" s="247"/>
      <c r="J1389" s="96"/>
    </row>
    <row r="1390" spans="8:10" x14ac:dyDescent="0.25">
      <c r="H1390" s="247"/>
      <c r="J1390" s="96"/>
    </row>
    <row r="1391" spans="8:10" x14ac:dyDescent="0.25">
      <c r="H1391" s="247"/>
      <c r="J1391" s="96"/>
    </row>
    <row r="1392" spans="8:10" x14ac:dyDescent="0.25">
      <c r="H1392" s="247"/>
      <c r="J1392" s="96"/>
    </row>
    <row r="1393" spans="8:10" x14ac:dyDescent="0.25">
      <c r="H1393" s="247"/>
      <c r="J1393" s="96"/>
    </row>
    <row r="1394" spans="8:10" x14ac:dyDescent="0.25">
      <c r="H1394" s="247"/>
      <c r="J1394" s="96"/>
    </row>
    <row r="1395" spans="8:10" x14ac:dyDescent="0.25">
      <c r="H1395" s="247"/>
      <c r="J1395" s="96"/>
    </row>
    <row r="1396" spans="8:10" x14ac:dyDescent="0.25">
      <c r="H1396" s="247"/>
      <c r="J1396" s="96"/>
    </row>
    <row r="1397" spans="8:10" x14ac:dyDescent="0.25">
      <c r="H1397" s="247"/>
      <c r="J1397" s="96"/>
    </row>
    <row r="1398" spans="8:10" x14ac:dyDescent="0.25">
      <c r="H1398" s="247"/>
      <c r="J1398" s="96"/>
    </row>
    <row r="1399" spans="8:10" x14ac:dyDescent="0.25">
      <c r="H1399" s="247"/>
      <c r="J1399" s="96"/>
    </row>
    <row r="1400" spans="8:10" x14ac:dyDescent="0.25">
      <c r="H1400" s="247"/>
      <c r="J1400" s="96"/>
    </row>
    <row r="1401" spans="8:10" x14ac:dyDescent="0.25">
      <c r="H1401" s="247"/>
      <c r="J1401" s="96"/>
    </row>
    <row r="1402" spans="8:10" x14ac:dyDescent="0.25">
      <c r="H1402" s="247"/>
      <c r="J1402" s="96"/>
    </row>
    <row r="1403" spans="8:10" x14ac:dyDescent="0.25">
      <c r="H1403" s="247"/>
      <c r="J1403" s="96"/>
    </row>
    <row r="1404" spans="8:10" x14ac:dyDescent="0.25">
      <c r="H1404" s="247"/>
      <c r="J1404" s="96"/>
    </row>
    <row r="1405" spans="8:10" x14ac:dyDescent="0.25">
      <c r="H1405" s="247"/>
      <c r="J1405" s="96"/>
    </row>
    <row r="1406" spans="8:10" x14ac:dyDescent="0.25">
      <c r="H1406" s="247"/>
      <c r="J1406" s="96"/>
    </row>
    <row r="1407" spans="8:10" x14ac:dyDescent="0.25">
      <c r="H1407" s="247"/>
      <c r="J1407" s="96"/>
    </row>
    <row r="1408" spans="8:10" x14ac:dyDescent="0.25">
      <c r="H1408" s="247"/>
      <c r="J1408" s="96"/>
    </row>
    <row r="1409" spans="8:10" x14ac:dyDescent="0.25">
      <c r="H1409" s="247"/>
      <c r="J1409" s="96"/>
    </row>
    <row r="1410" spans="8:10" x14ac:dyDescent="0.25">
      <c r="H1410" s="247"/>
      <c r="J1410" s="96"/>
    </row>
    <row r="1411" spans="8:10" x14ac:dyDescent="0.25">
      <c r="H1411" s="247"/>
      <c r="J1411" s="96"/>
    </row>
    <row r="1412" spans="8:10" x14ac:dyDescent="0.25">
      <c r="H1412" s="247"/>
      <c r="J1412" s="96"/>
    </row>
    <row r="1413" spans="8:10" x14ac:dyDescent="0.25">
      <c r="H1413" s="247"/>
      <c r="J1413" s="96"/>
    </row>
    <row r="1414" spans="8:10" x14ac:dyDescent="0.25">
      <c r="H1414" s="247"/>
      <c r="J1414" s="96"/>
    </row>
    <row r="1415" spans="8:10" x14ac:dyDescent="0.25">
      <c r="H1415" s="247"/>
      <c r="J1415" s="96"/>
    </row>
    <row r="1416" spans="8:10" x14ac:dyDescent="0.25">
      <c r="H1416" s="247"/>
      <c r="J1416" s="96"/>
    </row>
    <row r="1417" spans="8:10" x14ac:dyDescent="0.25">
      <c r="H1417" s="247"/>
      <c r="J1417" s="96"/>
    </row>
    <row r="1418" spans="8:10" x14ac:dyDescent="0.25">
      <c r="H1418" s="247"/>
      <c r="J1418" s="96"/>
    </row>
    <row r="1419" spans="8:10" x14ac:dyDescent="0.25">
      <c r="H1419" s="247"/>
      <c r="J1419" s="96"/>
    </row>
    <row r="1420" spans="8:10" x14ac:dyDescent="0.25">
      <c r="H1420" s="247"/>
      <c r="J1420" s="96"/>
    </row>
    <row r="1421" spans="8:10" x14ac:dyDescent="0.25">
      <c r="H1421" s="247"/>
      <c r="J1421" s="96"/>
    </row>
    <row r="1422" spans="8:10" x14ac:dyDescent="0.25">
      <c r="H1422" s="247"/>
      <c r="J1422" s="96"/>
    </row>
    <row r="1423" spans="8:10" x14ac:dyDescent="0.25">
      <c r="H1423" s="247"/>
      <c r="J1423" s="96"/>
    </row>
    <row r="1424" spans="8:10" x14ac:dyDescent="0.25">
      <c r="H1424" s="247"/>
      <c r="J1424" s="96"/>
    </row>
    <row r="1425" spans="8:10" x14ac:dyDescent="0.25">
      <c r="H1425" s="247"/>
      <c r="J1425" s="96"/>
    </row>
    <row r="1426" spans="8:10" x14ac:dyDescent="0.25">
      <c r="H1426" s="247"/>
      <c r="J1426" s="96"/>
    </row>
    <row r="1427" spans="8:10" x14ac:dyDescent="0.25">
      <c r="H1427" s="247"/>
      <c r="J1427" s="96"/>
    </row>
    <row r="1428" spans="8:10" x14ac:dyDescent="0.25">
      <c r="H1428" s="247"/>
      <c r="J1428" s="96"/>
    </row>
    <row r="1429" spans="8:10" x14ac:dyDescent="0.25">
      <c r="H1429" s="247"/>
      <c r="J1429" s="96"/>
    </row>
    <row r="1430" spans="8:10" x14ac:dyDescent="0.25">
      <c r="H1430" s="247"/>
      <c r="J1430" s="96"/>
    </row>
    <row r="1431" spans="8:10" x14ac:dyDescent="0.25">
      <c r="H1431" s="247"/>
      <c r="J1431" s="96"/>
    </row>
    <row r="1432" spans="8:10" x14ac:dyDescent="0.25">
      <c r="H1432" s="247"/>
      <c r="J1432" s="96"/>
    </row>
    <row r="1433" spans="8:10" x14ac:dyDescent="0.25">
      <c r="H1433" s="247"/>
      <c r="J1433" s="96"/>
    </row>
    <row r="1434" spans="8:10" x14ac:dyDescent="0.25">
      <c r="H1434" s="247"/>
      <c r="J1434" s="96"/>
    </row>
    <row r="1435" spans="8:10" x14ac:dyDescent="0.25">
      <c r="H1435" s="247"/>
      <c r="J1435" s="96"/>
    </row>
    <row r="1436" spans="8:10" x14ac:dyDescent="0.25">
      <c r="H1436" s="247"/>
      <c r="J1436" s="96"/>
    </row>
    <row r="1437" spans="8:10" x14ac:dyDescent="0.25">
      <c r="H1437" s="247"/>
      <c r="J1437" s="96"/>
    </row>
    <row r="1438" spans="8:10" x14ac:dyDescent="0.25">
      <c r="H1438" s="247"/>
      <c r="J1438" s="96"/>
    </row>
    <row r="1439" spans="8:10" x14ac:dyDescent="0.25">
      <c r="H1439" s="247"/>
      <c r="J1439" s="96"/>
    </row>
    <row r="1440" spans="8:10" x14ac:dyDescent="0.25">
      <c r="H1440" s="247"/>
      <c r="J1440" s="96"/>
    </row>
    <row r="1441" spans="8:10" x14ac:dyDescent="0.25">
      <c r="H1441" s="247"/>
      <c r="J1441" s="96"/>
    </row>
    <row r="1442" spans="8:10" x14ac:dyDescent="0.25">
      <c r="H1442" s="247"/>
      <c r="J1442" s="96"/>
    </row>
    <row r="1443" spans="8:10" x14ac:dyDescent="0.25">
      <c r="H1443" s="247"/>
      <c r="J1443" s="96"/>
    </row>
    <row r="1444" spans="8:10" x14ac:dyDescent="0.25">
      <c r="H1444" s="247"/>
      <c r="J1444" s="96"/>
    </row>
    <row r="1445" spans="8:10" x14ac:dyDescent="0.25">
      <c r="H1445" s="247"/>
      <c r="J1445" s="96"/>
    </row>
    <row r="1446" spans="8:10" x14ac:dyDescent="0.25">
      <c r="H1446" s="247"/>
      <c r="J1446" s="96"/>
    </row>
    <row r="1447" spans="8:10" x14ac:dyDescent="0.25">
      <c r="H1447" s="247"/>
      <c r="J1447" s="96"/>
    </row>
    <row r="1448" spans="8:10" x14ac:dyDescent="0.25">
      <c r="H1448" s="247"/>
      <c r="J1448" s="96"/>
    </row>
    <row r="1449" spans="8:10" x14ac:dyDescent="0.25">
      <c r="H1449" s="247"/>
      <c r="J1449" s="96"/>
    </row>
    <row r="1450" spans="8:10" x14ac:dyDescent="0.25">
      <c r="H1450" s="247"/>
      <c r="J1450" s="96"/>
    </row>
    <row r="1451" spans="8:10" x14ac:dyDescent="0.25">
      <c r="H1451" s="247"/>
      <c r="J1451" s="96"/>
    </row>
    <row r="1452" spans="8:10" x14ac:dyDescent="0.25">
      <c r="H1452" s="247"/>
      <c r="J1452" s="96"/>
    </row>
    <row r="1453" spans="8:10" x14ac:dyDescent="0.25">
      <c r="H1453" s="247"/>
      <c r="J1453" s="96"/>
    </row>
    <row r="1454" spans="8:10" x14ac:dyDescent="0.25">
      <c r="H1454" s="247"/>
      <c r="J1454" s="96"/>
    </row>
    <row r="1455" spans="8:10" x14ac:dyDescent="0.25">
      <c r="H1455" s="247"/>
      <c r="J1455" s="96"/>
    </row>
    <row r="1456" spans="8:10" x14ac:dyDescent="0.25">
      <c r="H1456" s="247"/>
      <c r="J1456" s="96"/>
    </row>
    <row r="1457" spans="8:10" x14ac:dyDescent="0.25">
      <c r="H1457" s="247"/>
      <c r="J1457" s="96"/>
    </row>
    <row r="1458" spans="8:10" x14ac:dyDescent="0.25">
      <c r="H1458" s="247"/>
      <c r="J1458" s="96"/>
    </row>
    <row r="1459" spans="8:10" x14ac:dyDescent="0.25">
      <c r="H1459" s="247"/>
      <c r="J1459" s="96"/>
    </row>
    <row r="1460" spans="8:10" x14ac:dyDescent="0.25">
      <c r="H1460" s="247"/>
      <c r="J1460" s="96"/>
    </row>
    <row r="1461" spans="8:10" x14ac:dyDescent="0.25">
      <c r="H1461" s="247"/>
      <c r="J1461" s="96"/>
    </row>
    <row r="1462" spans="8:10" x14ac:dyDescent="0.25">
      <c r="H1462" s="247"/>
      <c r="J1462" s="96"/>
    </row>
    <row r="1463" spans="8:10" x14ac:dyDescent="0.25">
      <c r="H1463" s="247"/>
      <c r="J1463" s="96"/>
    </row>
    <row r="1464" spans="8:10" x14ac:dyDescent="0.25">
      <c r="H1464" s="247"/>
      <c r="J1464" s="96"/>
    </row>
    <row r="1465" spans="8:10" x14ac:dyDescent="0.25">
      <c r="H1465" s="247"/>
      <c r="J1465" s="96"/>
    </row>
    <row r="1466" spans="8:10" x14ac:dyDescent="0.25">
      <c r="H1466" s="247"/>
      <c r="J1466" s="96"/>
    </row>
    <row r="1467" spans="8:10" x14ac:dyDescent="0.25">
      <c r="H1467" s="247"/>
      <c r="J1467" s="96"/>
    </row>
    <row r="1468" spans="8:10" x14ac:dyDescent="0.25">
      <c r="H1468" s="247"/>
      <c r="J1468" s="96"/>
    </row>
    <row r="1469" spans="8:10" x14ac:dyDescent="0.25">
      <c r="H1469" s="247"/>
      <c r="J1469" s="96"/>
    </row>
    <row r="1470" spans="8:10" x14ac:dyDescent="0.25">
      <c r="H1470" s="247"/>
      <c r="J1470" s="96"/>
    </row>
    <row r="1471" spans="8:10" x14ac:dyDescent="0.25">
      <c r="H1471" s="247"/>
      <c r="J1471" s="96"/>
    </row>
    <row r="1472" spans="8:10" x14ac:dyDescent="0.25">
      <c r="H1472" s="247"/>
      <c r="J1472" s="96"/>
    </row>
    <row r="1473" spans="8:10" x14ac:dyDescent="0.25">
      <c r="H1473" s="247"/>
      <c r="J1473" s="96"/>
    </row>
    <row r="1474" spans="8:10" x14ac:dyDescent="0.25">
      <c r="H1474" s="247"/>
      <c r="J1474" s="96"/>
    </row>
    <row r="1475" spans="8:10" x14ac:dyDescent="0.25">
      <c r="H1475" s="247"/>
      <c r="J1475" s="96"/>
    </row>
    <row r="1476" spans="8:10" x14ac:dyDescent="0.25">
      <c r="H1476" s="247"/>
      <c r="J1476" s="96"/>
    </row>
    <row r="1477" spans="8:10" x14ac:dyDescent="0.25">
      <c r="H1477" s="247"/>
      <c r="J1477" s="96"/>
    </row>
    <row r="1478" spans="8:10" x14ac:dyDescent="0.25">
      <c r="H1478" s="247"/>
      <c r="J1478" s="96"/>
    </row>
    <row r="1479" spans="8:10" x14ac:dyDescent="0.25">
      <c r="H1479" s="247"/>
      <c r="J1479" s="96"/>
    </row>
    <row r="1480" spans="8:10" x14ac:dyDescent="0.25">
      <c r="H1480" s="247"/>
      <c r="J1480" s="96"/>
    </row>
    <row r="1481" spans="8:10" x14ac:dyDescent="0.25">
      <c r="H1481" s="247"/>
      <c r="J1481" s="96"/>
    </row>
    <row r="1482" spans="8:10" x14ac:dyDescent="0.25">
      <c r="H1482" s="247"/>
      <c r="J1482" s="96"/>
    </row>
    <row r="1483" spans="8:10" x14ac:dyDescent="0.25">
      <c r="H1483" s="247"/>
      <c r="J1483" s="96"/>
    </row>
    <row r="1484" spans="8:10" x14ac:dyDescent="0.25">
      <c r="H1484" s="247"/>
      <c r="J1484" s="96"/>
    </row>
    <row r="1485" spans="8:10" x14ac:dyDescent="0.25">
      <c r="H1485" s="247"/>
      <c r="J1485" s="96"/>
    </row>
    <row r="1486" spans="8:10" x14ac:dyDescent="0.25">
      <c r="H1486" s="247"/>
      <c r="J1486" s="96"/>
    </row>
    <row r="1487" spans="8:10" x14ac:dyDescent="0.25">
      <c r="H1487" s="247"/>
      <c r="J1487" s="96"/>
    </row>
    <row r="1488" spans="8:10" x14ac:dyDescent="0.25">
      <c r="H1488" s="247"/>
      <c r="J1488" s="96"/>
    </row>
    <row r="1489" spans="8:10" x14ac:dyDescent="0.25">
      <c r="H1489" s="247"/>
      <c r="J1489" s="96"/>
    </row>
    <row r="1490" spans="8:10" x14ac:dyDescent="0.25">
      <c r="H1490" s="247"/>
      <c r="J1490" s="96"/>
    </row>
    <row r="1491" spans="8:10" x14ac:dyDescent="0.25">
      <c r="H1491" s="247"/>
      <c r="J1491" s="96"/>
    </row>
    <row r="1492" spans="8:10" x14ac:dyDescent="0.25">
      <c r="H1492" s="247"/>
      <c r="J1492" s="96"/>
    </row>
    <row r="1493" spans="8:10" x14ac:dyDescent="0.25">
      <c r="H1493" s="247"/>
      <c r="J1493" s="96"/>
    </row>
    <row r="1494" spans="8:10" x14ac:dyDescent="0.25">
      <c r="H1494" s="247"/>
      <c r="J1494" s="96"/>
    </row>
    <row r="1495" spans="8:10" x14ac:dyDescent="0.25">
      <c r="H1495" s="247"/>
      <c r="J1495" s="96"/>
    </row>
    <row r="1496" spans="8:10" x14ac:dyDescent="0.25">
      <c r="H1496" s="247"/>
      <c r="J1496" s="96"/>
    </row>
    <row r="1497" spans="8:10" x14ac:dyDescent="0.25">
      <c r="H1497" s="247"/>
      <c r="J1497" s="96"/>
    </row>
    <row r="1498" spans="8:10" x14ac:dyDescent="0.25">
      <c r="H1498" s="247"/>
      <c r="J1498" s="96"/>
    </row>
    <row r="1499" spans="8:10" x14ac:dyDescent="0.25">
      <c r="H1499" s="247"/>
      <c r="J1499" s="96"/>
    </row>
    <row r="1500" spans="8:10" x14ac:dyDescent="0.25">
      <c r="H1500" s="247"/>
      <c r="J1500" s="96"/>
    </row>
    <row r="1501" spans="8:10" x14ac:dyDescent="0.25">
      <c r="H1501" s="247"/>
      <c r="J1501" s="96"/>
    </row>
    <row r="1502" spans="8:10" x14ac:dyDescent="0.25">
      <c r="H1502" s="247"/>
      <c r="J1502" s="96"/>
    </row>
    <row r="1503" spans="8:10" x14ac:dyDescent="0.25">
      <c r="H1503" s="247"/>
      <c r="J1503" s="96"/>
    </row>
    <row r="1504" spans="8:10" x14ac:dyDescent="0.25">
      <c r="H1504" s="247"/>
      <c r="J1504" s="96"/>
    </row>
    <row r="1505" spans="8:10" x14ac:dyDescent="0.25">
      <c r="H1505" s="247"/>
      <c r="J1505" s="96"/>
    </row>
    <row r="1506" spans="8:10" x14ac:dyDescent="0.25">
      <c r="H1506" s="247"/>
      <c r="J1506" s="96"/>
    </row>
    <row r="1507" spans="8:10" x14ac:dyDescent="0.25">
      <c r="H1507" s="247"/>
      <c r="J1507" s="96"/>
    </row>
    <row r="1508" spans="8:10" x14ac:dyDescent="0.25">
      <c r="H1508" s="247"/>
      <c r="J1508" s="96"/>
    </row>
    <row r="1509" spans="8:10" x14ac:dyDescent="0.25">
      <c r="H1509" s="247"/>
      <c r="J1509" s="96"/>
    </row>
    <row r="1510" spans="8:10" x14ac:dyDescent="0.25">
      <c r="H1510" s="247"/>
      <c r="J1510" s="96"/>
    </row>
    <row r="1511" spans="8:10" x14ac:dyDescent="0.25">
      <c r="H1511" s="247"/>
      <c r="J1511" s="96"/>
    </row>
    <row r="1512" spans="8:10" x14ac:dyDescent="0.25">
      <c r="H1512" s="247"/>
      <c r="J1512" s="96"/>
    </row>
    <row r="1513" spans="8:10" x14ac:dyDescent="0.25">
      <c r="H1513" s="247"/>
      <c r="J1513" s="96"/>
    </row>
    <row r="1514" spans="8:10" x14ac:dyDescent="0.25">
      <c r="H1514" s="247"/>
      <c r="J1514" s="96"/>
    </row>
    <row r="1515" spans="8:10" x14ac:dyDescent="0.25">
      <c r="H1515" s="247"/>
      <c r="J1515" s="96"/>
    </row>
    <row r="1516" spans="8:10" x14ac:dyDescent="0.25">
      <c r="H1516" s="247"/>
      <c r="J1516" s="96"/>
    </row>
    <row r="1517" spans="8:10" x14ac:dyDescent="0.25">
      <c r="H1517" s="247"/>
      <c r="J1517" s="96"/>
    </row>
    <row r="1518" spans="8:10" x14ac:dyDescent="0.25">
      <c r="H1518" s="247"/>
      <c r="J1518" s="96"/>
    </row>
    <row r="1519" spans="8:10" x14ac:dyDescent="0.25">
      <c r="H1519" s="247"/>
      <c r="J1519" s="96"/>
    </row>
    <row r="1520" spans="8:10" x14ac:dyDescent="0.25">
      <c r="H1520" s="247"/>
      <c r="J1520" s="96"/>
    </row>
    <row r="1521" spans="8:10" x14ac:dyDescent="0.25">
      <c r="H1521" s="247"/>
      <c r="J1521" s="96"/>
    </row>
    <row r="1522" spans="8:10" x14ac:dyDescent="0.25">
      <c r="H1522" s="247"/>
      <c r="J1522" s="96"/>
    </row>
    <row r="1523" spans="8:10" x14ac:dyDescent="0.25">
      <c r="H1523" s="247"/>
      <c r="J1523" s="96"/>
    </row>
    <row r="1524" spans="8:10" x14ac:dyDescent="0.25">
      <c r="H1524" s="247"/>
      <c r="J1524" s="96"/>
    </row>
    <row r="1525" spans="8:10" x14ac:dyDescent="0.25">
      <c r="H1525" s="247"/>
      <c r="J1525" s="96"/>
    </row>
    <row r="1526" spans="8:10" x14ac:dyDescent="0.25">
      <c r="H1526" s="247"/>
      <c r="J1526" s="96"/>
    </row>
    <row r="1527" spans="8:10" x14ac:dyDescent="0.25">
      <c r="H1527" s="247"/>
      <c r="J1527" s="96"/>
    </row>
    <row r="1528" spans="8:10" x14ac:dyDescent="0.25">
      <c r="H1528" s="247"/>
      <c r="J1528" s="96"/>
    </row>
    <row r="1529" spans="8:10" x14ac:dyDescent="0.25">
      <c r="H1529" s="247"/>
      <c r="J1529" s="96"/>
    </row>
    <row r="1530" spans="8:10" x14ac:dyDescent="0.25">
      <c r="H1530" s="247"/>
      <c r="J1530" s="96"/>
    </row>
    <row r="1531" spans="8:10" x14ac:dyDescent="0.25">
      <c r="H1531" s="247"/>
      <c r="J1531" s="96"/>
    </row>
    <row r="1532" spans="8:10" x14ac:dyDescent="0.25">
      <c r="H1532" s="247"/>
      <c r="J1532" s="96"/>
    </row>
    <row r="1533" spans="8:10" x14ac:dyDescent="0.25">
      <c r="H1533" s="247"/>
      <c r="J1533" s="96"/>
    </row>
    <row r="1534" spans="8:10" x14ac:dyDescent="0.25">
      <c r="H1534" s="247"/>
      <c r="J1534" s="96"/>
    </row>
    <row r="1535" spans="8:10" x14ac:dyDescent="0.25">
      <c r="H1535" s="247"/>
      <c r="J1535" s="96"/>
    </row>
    <row r="1536" spans="8:10" x14ac:dyDescent="0.25">
      <c r="H1536" s="247"/>
      <c r="J1536" s="96"/>
    </row>
    <row r="1537" spans="8:10" x14ac:dyDescent="0.25">
      <c r="H1537" s="247"/>
      <c r="J1537" s="96"/>
    </row>
    <row r="1538" spans="8:10" x14ac:dyDescent="0.25">
      <c r="H1538" s="247"/>
      <c r="J1538" s="96"/>
    </row>
    <row r="1539" spans="8:10" x14ac:dyDescent="0.25">
      <c r="H1539" s="247"/>
      <c r="J1539" s="96"/>
    </row>
    <row r="1540" spans="8:10" x14ac:dyDescent="0.25">
      <c r="H1540" s="247"/>
      <c r="J1540" s="96"/>
    </row>
    <row r="1541" spans="8:10" x14ac:dyDescent="0.25">
      <c r="H1541" s="247"/>
      <c r="J1541" s="96"/>
    </row>
    <row r="1542" spans="8:10" x14ac:dyDescent="0.25">
      <c r="H1542" s="247"/>
      <c r="J1542" s="96"/>
    </row>
    <row r="1543" spans="8:10" x14ac:dyDescent="0.25">
      <c r="H1543" s="247"/>
      <c r="J1543" s="96"/>
    </row>
    <row r="1544" spans="8:10" x14ac:dyDescent="0.25">
      <c r="H1544" s="247"/>
      <c r="J1544" s="96"/>
    </row>
    <row r="1545" spans="8:10" x14ac:dyDescent="0.25">
      <c r="H1545" s="247"/>
      <c r="J1545" s="96"/>
    </row>
    <row r="1546" spans="8:10" x14ac:dyDescent="0.25">
      <c r="H1546" s="247"/>
      <c r="J1546" s="96"/>
    </row>
    <row r="1547" spans="8:10" x14ac:dyDescent="0.25">
      <c r="H1547" s="247"/>
      <c r="J1547" s="96"/>
    </row>
    <row r="1548" spans="8:10" x14ac:dyDescent="0.25">
      <c r="H1548" s="247"/>
      <c r="J1548" s="96"/>
    </row>
    <row r="1549" spans="8:10" x14ac:dyDescent="0.25">
      <c r="H1549" s="247"/>
      <c r="J1549" s="96"/>
    </row>
    <row r="1550" spans="8:10" x14ac:dyDescent="0.25">
      <c r="H1550" s="247"/>
      <c r="J1550" s="96"/>
    </row>
    <row r="1551" spans="8:10" x14ac:dyDescent="0.25">
      <c r="H1551" s="247"/>
      <c r="J1551" s="96"/>
    </row>
    <row r="1552" spans="8:10" x14ac:dyDescent="0.25">
      <c r="H1552" s="247"/>
      <c r="J1552" s="96"/>
    </row>
    <row r="1553" spans="8:10" x14ac:dyDescent="0.25">
      <c r="H1553" s="247"/>
      <c r="J1553" s="96"/>
    </row>
    <row r="1554" spans="8:10" x14ac:dyDescent="0.25">
      <c r="H1554" s="247"/>
      <c r="J1554" s="96"/>
    </row>
    <row r="1555" spans="8:10" x14ac:dyDescent="0.25">
      <c r="H1555" s="247"/>
      <c r="J1555" s="96"/>
    </row>
    <row r="1556" spans="8:10" x14ac:dyDescent="0.25">
      <c r="H1556" s="247"/>
      <c r="J1556" s="96"/>
    </row>
    <row r="1557" spans="8:10" x14ac:dyDescent="0.25">
      <c r="H1557" s="247"/>
      <c r="J1557" s="96"/>
    </row>
    <row r="1558" spans="8:10" x14ac:dyDescent="0.25">
      <c r="H1558" s="247"/>
      <c r="J1558" s="96"/>
    </row>
    <row r="1559" spans="8:10" x14ac:dyDescent="0.25">
      <c r="H1559" s="247"/>
      <c r="J1559" s="96"/>
    </row>
    <row r="1560" spans="8:10" x14ac:dyDescent="0.25">
      <c r="H1560" s="247"/>
      <c r="J1560" s="96"/>
    </row>
    <row r="1561" spans="8:10" x14ac:dyDescent="0.25">
      <c r="H1561" s="247"/>
      <c r="J1561" s="96"/>
    </row>
    <row r="1562" spans="8:10" x14ac:dyDescent="0.25">
      <c r="H1562" s="247"/>
      <c r="J1562" s="96"/>
    </row>
    <row r="1563" spans="8:10" x14ac:dyDescent="0.25">
      <c r="H1563" s="247"/>
      <c r="J1563" s="96"/>
    </row>
    <row r="1564" spans="8:10" x14ac:dyDescent="0.25">
      <c r="H1564" s="247"/>
      <c r="J1564" s="96"/>
    </row>
    <row r="1565" spans="8:10" x14ac:dyDescent="0.25">
      <c r="H1565" s="247"/>
      <c r="J1565" s="96"/>
    </row>
    <row r="1566" spans="8:10" x14ac:dyDescent="0.25">
      <c r="H1566" s="247"/>
      <c r="J1566" s="96"/>
    </row>
    <row r="1567" spans="8:10" x14ac:dyDescent="0.25">
      <c r="H1567" s="247"/>
      <c r="J1567" s="96"/>
    </row>
    <row r="1568" spans="8:10" x14ac:dyDescent="0.25">
      <c r="H1568" s="247"/>
      <c r="J1568" s="96"/>
    </row>
    <row r="1569" spans="8:10" x14ac:dyDescent="0.25">
      <c r="H1569" s="247"/>
      <c r="J1569" s="96"/>
    </row>
    <row r="1570" spans="8:10" x14ac:dyDescent="0.25">
      <c r="H1570" s="247"/>
      <c r="J1570" s="96"/>
    </row>
    <row r="1571" spans="8:10" x14ac:dyDescent="0.25">
      <c r="H1571" s="247"/>
      <c r="J1571" s="96"/>
    </row>
    <row r="1572" spans="8:10" x14ac:dyDescent="0.25">
      <c r="H1572" s="247"/>
      <c r="J1572" s="96"/>
    </row>
    <row r="1573" spans="8:10" x14ac:dyDescent="0.25">
      <c r="H1573" s="247"/>
      <c r="J1573" s="96"/>
    </row>
    <row r="1574" spans="8:10" x14ac:dyDescent="0.25">
      <c r="H1574" s="247"/>
      <c r="J1574" s="96"/>
    </row>
    <row r="1575" spans="8:10" x14ac:dyDescent="0.25">
      <c r="H1575" s="247"/>
      <c r="J1575" s="96"/>
    </row>
    <row r="1576" spans="8:10" x14ac:dyDescent="0.25">
      <c r="H1576" s="247"/>
      <c r="J1576" s="96"/>
    </row>
    <row r="1577" spans="8:10" x14ac:dyDescent="0.25">
      <c r="H1577" s="247"/>
      <c r="J1577" s="96"/>
    </row>
    <row r="1578" spans="8:10" x14ac:dyDescent="0.25">
      <c r="H1578" s="247"/>
      <c r="J1578" s="96"/>
    </row>
    <row r="1579" spans="8:10" x14ac:dyDescent="0.25">
      <c r="H1579" s="247"/>
      <c r="J1579" s="96"/>
    </row>
    <row r="1580" spans="8:10" x14ac:dyDescent="0.25">
      <c r="H1580" s="247"/>
      <c r="J1580" s="96"/>
    </row>
    <row r="1581" spans="8:10" x14ac:dyDescent="0.25">
      <c r="H1581" s="247"/>
      <c r="J1581" s="96"/>
    </row>
    <row r="1582" spans="8:10" x14ac:dyDescent="0.25">
      <c r="H1582" s="247"/>
      <c r="J1582" s="96"/>
    </row>
    <row r="1583" spans="8:10" x14ac:dyDescent="0.25">
      <c r="H1583" s="247"/>
      <c r="J1583" s="96"/>
    </row>
    <row r="1584" spans="8:10" x14ac:dyDescent="0.25">
      <c r="H1584" s="247"/>
      <c r="J1584" s="96"/>
    </row>
    <row r="1585" spans="8:10" x14ac:dyDescent="0.25">
      <c r="H1585" s="247"/>
      <c r="J1585" s="96"/>
    </row>
    <row r="1586" spans="8:10" x14ac:dyDescent="0.25">
      <c r="H1586" s="247"/>
      <c r="J1586" s="96"/>
    </row>
    <row r="1587" spans="8:10" x14ac:dyDescent="0.25">
      <c r="H1587" s="247"/>
      <c r="J1587" s="96"/>
    </row>
    <row r="1588" spans="8:10" x14ac:dyDescent="0.25">
      <c r="H1588" s="247"/>
      <c r="J1588" s="96"/>
    </row>
    <row r="1589" spans="8:10" x14ac:dyDescent="0.25">
      <c r="H1589" s="247"/>
      <c r="J1589" s="96"/>
    </row>
    <row r="1590" spans="8:10" x14ac:dyDescent="0.25">
      <c r="H1590" s="247"/>
      <c r="J1590" s="96"/>
    </row>
    <row r="1591" spans="8:10" x14ac:dyDescent="0.25">
      <c r="H1591" s="247"/>
      <c r="J1591" s="96"/>
    </row>
    <row r="1592" spans="8:10" x14ac:dyDescent="0.25">
      <c r="H1592" s="247"/>
      <c r="J1592" s="96"/>
    </row>
    <row r="1593" spans="8:10" x14ac:dyDescent="0.25">
      <c r="H1593" s="247"/>
      <c r="J1593" s="96"/>
    </row>
    <row r="1594" spans="8:10" x14ac:dyDescent="0.25">
      <c r="H1594" s="247"/>
      <c r="J1594" s="96"/>
    </row>
    <row r="1595" spans="8:10" x14ac:dyDescent="0.25">
      <c r="H1595" s="247"/>
      <c r="J1595" s="96"/>
    </row>
    <row r="1596" spans="8:10" x14ac:dyDescent="0.25">
      <c r="H1596" s="247"/>
      <c r="J1596" s="96"/>
    </row>
    <row r="1597" spans="8:10" x14ac:dyDescent="0.25">
      <c r="H1597" s="247"/>
      <c r="J1597" s="96"/>
    </row>
    <row r="1598" spans="8:10" x14ac:dyDescent="0.25">
      <c r="H1598" s="247"/>
      <c r="J1598" s="96"/>
    </row>
    <row r="1599" spans="8:10" x14ac:dyDescent="0.25">
      <c r="H1599" s="247"/>
      <c r="J1599" s="96"/>
    </row>
    <row r="1600" spans="8:10" x14ac:dyDescent="0.25">
      <c r="H1600" s="247"/>
      <c r="J1600" s="96"/>
    </row>
    <row r="1601" spans="8:10" x14ac:dyDescent="0.25">
      <c r="H1601" s="247"/>
      <c r="J1601" s="96"/>
    </row>
    <row r="1602" spans="8:10" x14ac:dyDescent="0.25">
      <c r="H1602" s="247"/>
      <c r="J1602" s="96"/>
    </row>
    <row r="1603" spans="8:10" x14ac:dyDescent="0.25">
      <c r="H1603" s="247"/>
      <c r="J1603" s="96"/>
    </row>
    <row r="1604" spans="8:10" x14ac:dyDescent="0.25">
      <c r="H1604" s="247"/>
      <c r="J1604" s="96"/>
    </row>
    <row r="1605" spans="8:10" x14ac:dyDescent="0.25">
      <c r="H1605" s="247"/>
      <c r="J1605" s="96"/>
    </row>
    <row r="1606" spans="8:10" x14ac:dyDescent="0.25">
      <c r="H1606" s="247"/>
      <c r="J1606" s="96"/>
    </row>
    <row r="1607" spans="8:10" x14ac:dyDescent="0.25">
      <c r="H1607" s="247"/>
      <c r="J1607" s="96"/>
    </row>
    <row r="1608" spans="8:10" x14ac:dyDescent="0.25">
      <c r="H1608" s="247"/>
      <c r="J1608" s="96"/>
    </row>
    <row r="1609" spans="8:10" x14ac:dyDescent="0.25">
      <c r="H1609" s="247"/>
      <c r="J1609" s="96"/>
    </row>
    <row r="1610" spans="8:10" x14ac:dyDescent="0.25">
      <c r="H1610" s="247"/>
      <c r="J1610" s="96"/>
    </row>
    <row r="1611" spans="8:10" x14ac:dyDescent="0.25">
      <c r="H1611" s="247"/>
      <c r="J1611" s="96"/>
    </row>
    <row r="1612" spans="8:10" x14ac:dyDescent="0.25">
      <c r="H1612" s="247"/>
      <c r="J1612" s="96"/>
    </row>
    <row r="1613" spans="8:10" x14ac:dyDescent="0.25">
      <c r="H1613" s="247"/>
      <c r="J1613" s="96"/>
    </row>
    <row r="1614" spans="8:10" x14ac:dyDescent="0.25">
      <c r="H1614" s="247"/>
      <c r="J1614" s="96"/>
    </row>
    <row r="1615" spans="8:10" x14ac:dyDescent="0.25">
      <c r="H1615" s="247"/>
      <c r="J1615" s="96"/>
    </row>
    <row r="1616" spans="8:10" x14ac:dyDescent="0.25">
      <c r="H1616" s="247"/>
      <c r="J1616" s="96"/>
    </row>
    <row r="1617" spans="8:10" x14ac:dyDescent="0.25">
      <c r="H1617" s="247"/>
      <c r="J1617" s="96"/>
    </row>
    <row r="1618" spans="8:10" x14ac:dyDescent="0.25">
      <c r="H1618" s="247"/>
      <c r="J1618" s="96"/>
    </row>
    <row r="1619" spans="8:10" x14ac:dyDescent="0.25">
      <c r="H1619" s="247"/>
      <c r="J1619" s="96"/>
    </row>
    <row r="1620" spans="8:10" x14ac:dyDescent="0.25">
      <c r="H1620" s="247"/>
      <c r="J1620" s="96"/>
    </row>
    <row r="1621" spans="8:10" x14ac:dyDescent="0.25">
      <c r="H1621" s="247"/>
      <c r="J1621" s="96"/>
    </row>
    <row r="1622" spans="8:10" x14ac:dyDescent="0.25">
      <c r="H1622" s="247"/>
      <c r="J1622" s="96"/>
    </row>
    <row r="1623" spans="8:10" x14ac:dyDescent="0.25">
      <c r="H1623" s="247"/>
      <c r="J1623" s="96"/>
    </row>
    <row r="1624" spans="8:10" x14ac:dyDescent="0.25">
      <c r="H1624" s="247"/>
      <c r="J1624" s="96"/>
    </row>
    <row r="1625" spans="8:10" x14ac:dyDescent="0.25">
      <c r="H1625" s="247"/>
      <c r="J1625" s="96"/>
    </row>
    <row r="1626" spans="8:10" x14ac:dyDescent="0.25">
      <c r="H1626" s="247"/>
      <c r="J1626" s="96"/>
    </row>
    <row r="1627" spans="8:10" x14ac:dyDescent="0.25">
      <c r="H1627" s="247"/>
      <c r="J1627" s="96"/>
    </row>
    <row r="1628" spans="8:10" x14ac:dyDescent="0.25">
      <c r="H1628" s="247"/>
      <c r="J1628" s="96"/>
    </row>
    <row r="1629" spans="8:10" x14ac:dyDescent="0.25">
      <c r="H1629" s="247"/>
      <c r="J1629" s="96"/>
    </row>
    <row r="1630" spans="8:10" x14ac:dyDescent="0.25">
      <c r="H1630" s="247"/>
      <c r="J1630" s="96"/>
    </row>
    <row r="1631" spans="8:10" x14ac:dyDescent="0.25">
      <c r="H1631" s="247"/>
      <c r="J1631" s="96"/>
    </row>
    <row r="1632" spans="8:10" x14ac:dyDescent="0.25">
      <c r="H1632" s="247"/>
      <c r="J1632" s="96"/>
    </row>
    <row r="1633" spans="8:10" x14ac:dyDescent="0.25">
      <c r="H1633" s="247"/>
      <c r="J1633" s="96"/>
    </row>
    <row r="1634" spans="8:10" x14ac:dyDescent="0.25">
      <c r="H1634" s="247"/>
      <c r="J1634" s="96"/>
    </row>
    <row r="1635" spans="8:10" x14ac:dyDescent="0.25">
      <c r="H1635" s="247"/>
      <c r="J1635" s="96"/>
    </row>
    <row r="1636" spans="8:10" x14ac:dyDescent="0.25">
      <c r="H1636" s="247"/>
      <c r="J1636" s="96"/>
    </row>
    <row r="1637" spans="8:10" x14ac:dyDescent="0.25">
      <c r="H1637" s="247"/>
      <c r="J1637" s="96"/>
    </row>
    <row r="1638" spans="8:10" x14ac:dyDescent="0.25">
      <c r="H1638" s="247"/>
      <c r="J1638" s="96"/>
    </row>
    <row r="1639" spans="8:10" x14ac:dyDescent="0.25">
      <c r="H1639" s="247"/>
      <c r="J1639" s="96"/>
    </row>
    <row r="1640" spans="8:10" x14ac:dyDescent="0.25">
      <c r="H1640" s="247"/>
      <c r="J1640" s="96"/>
    </row>
    <row r="1641" spans="8:10" x14ac:dyDescent="0.25">
      <c r="H1641" s="247"/>
      <c r="J1641" s="96"/>
    </row>
    <row r="1642" spans="8:10" x14ac:dyDescent="0.25">
      <c r="H1642" s="247"/>
      <c r="J1642" s="96"/>
    </row>
    <row r="1643" spans="8:10" x14ac:dyDescent="0.25">
      <c r="H1643" s="247"/>
      <c r="J1643" s="96"/>
    </row>
    <row r="1644" spans="8:10" x14ac:dyDescent="0.25">
      <c r="H1644" s="247"/>
      <c r="J1644" s="96"/>
    </row>
    <row r="1645" spans="8:10" x14ac:dyDescent="0.25">
      <c r="H1645" s="247"/>
      <c r="J1645" s="96"/>
    </row>
    <row r="1646" spans="8:10" x14ac:dyDescent="0.25">
      <c r="H1646" s="247"/>
      <c r="J1646" s="96"/>
    </row>
    <row r="1647" spans="8:10" x14ac:dyDescent="0.25">
      <c r="H1647" s="247"/>
      <c r="J1647" s="96"/>
    </row>
    <row r="1648" spans="8:10" x14ac:dyDescent="0.25">
      <c r="H1648" s="247"/>
      <c r="J1648" s="96"/>
    </row>
    <row r="1649" spans="8:10" x14ac:dyDescent="0.25">
      <c r="H1649" s="247"/>
      <c r="J1649" s="96"/>
    </row>
    <row r="1650" spans="8:10" x14ac:dyDescent="0.25">
      <c r="H1650" s="247"/>
      <c r="J1650" s="96"/>
    </row>
    <row r="1651" spans="8:10" x14ac:dyDescent="0.25">
      <c r="H1651" s="247"/>
      <c r="J1651" s="96"/>
    </row>
    <row r="1652" spans="8:10" x14ac:dyDescent="0.25">
      <c r="H1652" s="247"/>
      <c r="J1652" s="96"/>
    </row>
    <row r="1653" spans="8:10" x14ac:dyDescent="0.25">
      <c r="H1653" s="247"/>
      <c r="J1653" s="96"/>
    </row>
    <row r="1654" spans="8:10" x14ac:dyDescent="0.25">
      <c r="H1654" s="247"/>
      <c r="J1654" s="96"/>
    </row>
    <row r="1655" spans="8:10" x14ac:dyDescent="0.25">
      <c r="H1655" s="247"/>
      <c r="J1655" s="96"/>
    </row>
    <row r="1656" spans="8:10" x14ac:dyDescent="0.25">
      <c r="H1656" s="247"/>
      <c r="J1656" s="96"/>
    </row>
    <row r="1657" spans="8:10" x14ac:dyDescent="0.25">
      <c r="H1657" s="247"/>
      <c r="J1657" s="96"/>
    </row>
    <row r="1658" spans="8:10" x14ac:dyDescent="0.25">
      <c r="H1658" s="247"/>
      <c r="J1658" s="96"/>
    </row>
    <row r="1659" spans="8:10" x14ac:dyDescent="0.25">
      <c r="H1659" s="247"/>
      <c r="J1659" s="96"/>
    </row>
    <row r="1660" spans="8:10" x14ac:dyDescent="0.25">
      <c r="H1660" s="247"/>
      <c r="J1660" s="96"/>
    </row>
    <row r="1661" spans="8:10" x14ac:dyDescent="0.25">
      <c r="H1661" s="247"/>
      <c r="J1661" s="96"/>
    </row>
    <row r="1662" spans="8:10" x14ac:dyDescent="0.25">
      <c r="H1662" s="247"/>
      <c r="J1662" s="96"/>
    </row>
    <row r="1663" spans="8:10" x14ac:dyDescent="0.25">
      <c r="H1663" s="247"/>
      <c r="J1663" s="96"/>
    </row>
    <row r="1664" spans="8:10" x14ac:dyDescent="0.25">
      <c r="H1664" s="247"/>
      <c r="J1664" s="96"/>
    </row>
    <row r="1665" spans="8:10" x14ac:dyDescent="0.25">
      <c r="H1665" s="247"/>
      <c r="J1665" s="96"/>
    </row>
    <row r="1666" spans="8:10" x14ac:dyDescent="0.25">
      <c r="H1666" s="247"/>
      <c r="J1666" s="96"/>
    </row>
    <row r="1667" spans="8:10" x14ac:dyDescent="0.25">
      <c r="H1667" s="247"/>
      <c r="J1667" s="96"/>
    </row>
    <row r="1668" spans="8:10" x14ac:dyDescent="0.25">
      <c r="H1668" s="247"/>
      <c r="J1668" s="96"/>
    </row>
    <row r="1669" spans="8:10" x14ac:dyDescent="0.25">
      <c r="H1669" s="247"/>
      <c r="J1669" s="96"/>
    </row>
    <row r="1670" spans="8:10" x14ac:dyDescent="0.25">
      <c r="H1670" s="247"/>
      <c r="J1670" s="96"/>
    </row>
    <row r="1671" spans="8:10" x14ac:dyDescent="0.25">
      <c r="H1671" s="247"/>
      <c r="J1671" s="96"/>
    </row>
    <row r="1672" spans="8:10" x14ac:dyDescent="0.25">
      <c r="H1672" s="247"/>
      <c r="J1672" s="96"/>
    </row>
    <row r="1673" spans="8:10" x14ac:dyDescent="0.25">
      <c r="H1673" s="247"/>
      <c r="J1673" s="96"/>
    </row>
    <row r="1674" spans="8:10" x14ac:dyDescent="0.25">
      <c r="H1674" s="247"/>
      <c r="J1674" s="96"/>
    </row>
    <row r="1675" spans="8:10" x14ac:dyDescent="0.25">
      <c r="H1675" s="247"/>
      <c r="J1675" s="96"/>
    </row>
    <row r="1676" spans="8:10" x14ac:dyDescent="0.25">
      <c r="H1676" s="247"/>
      <c r="J1676" s="96"/>
    </row>
    <row r="1677" spans="8:10" x14ac:dyDescent="0.25">
      <c r="H1677" s="247"/>
      <c r="J1677" s="96"/>
    </row>
    <row r="1678" spans="8:10" x14ac:dyDescent="0.25">
      <c r="H1678" s="247"/>
      <c r="J1678" s="96"/>
    </row>
    <row r="1679" spans="8:10" x14ac:dyDescent="0.25">
      <c r="H1679" s="247"/>
      <c r="J1679" s="96"/>
    </row>
    <row r="1680" spans="8:10" x14ac:dyDescent="0.25">
      <c r="H1680" s="247"/>
      <c r="J1680" s="96"/>
    </row>
    <row r="1681" spans="8:10" x14ac:dyDescent="0.25">
      <c r="H1681" s="247"/>
      <c r="J1681" s="96"/>
    </row>
    <row r="1682" spans="8:10" x14ac:dyDescent="0.25">
      <c r="H1682" s="247"/>
      <c r="J1682" s="96"/>
    </row>
    <row r="1683" spans="8:10" x14ac:dyDescent="0.25">
      <c r="H1683" s="247"/>
      <c r="J1683" s="96"/>
    </row>
    <row r="1684" spans="8:10" x14ac:dyDescent="0.25">
      <c r="H1684" s="247"/>
      <c r="J1684" s="96"/>
    </row>
    <row r="1685" spans="8:10" x14ac:dyDescent="0.25">
      <c r="H1685" s="247"/>
      <c r="J1685" s="96"/>
    </row>
    <row r="1686" spans="8:10" x14ac:dyDescent="0.25">
      <c r="H1686" s="247"/>
      <c r="J1686" s="96"/>
    </row>
    <row r="1687" spans="8:10" x14ac:dyDescent="0.25">
      <c r="H1687" s="247"/>
      <c r="J1687" s="96"/>
    </row>
    <row r="1688" spans="8:10" x14ac:dyDescent="0.25">
      <c r="H1688" s="247"/>
      <c r="J1688" s="96"/>
    </row>
    <row r="1689" spans="8:10" x14ac:dyDescent="0.25">
      <c r="H1689" s="247"/>
      <c r="J1689" s="96"/>
    </row>
    <row r="1690" spans="8:10" x14ac:dyDescent="0.25">
      <c r="H1690" s="247"/>
      <c r="J1690" s="96"/>
    </row>
    <row r="1691" spans="8:10" x14ac:dyDescent="0.25">
      <c r="H1691" s="247"/>
      <c r="J1691" s="96"/>
    </row>
    <row r="1692" spans="8:10" x14ac:dyDescent="0.25">
      <c r="H1692" s="247"/>
      <c r="J1692" s="96"/>
    </row>
    <row r="1693" spans="8:10" x14ac:dyDescent="0.25">
      <c r="H1693" s="247"/>
      <c r="J1693" s="96"/>
    </row>
    <row r="1694" spans="8:10" x14ac:dyDescent="0.25">
      <c r="H1694" s="247"/>
      <c r="J1694" s="96"/>
    </row>
    <row r="1695" spans="8:10" x14ac:dyDescent="0.25">
      <c r="H1695" s="247"/>
      <c r="J1695" s="96"/>
    </row>
    <row r="1696" spans="8:10" x14ac:dyDescent="0.25">
      <c r="H1696" s="247"/>
      <c r="J1696" s="96"/>
    </row>
    <row r="1697" spans="8:10" x14ac:dyDescent="0.25">
      <c r="H1697" s="247"/>
      <c r="J1697" s="96"/>
    </row>
    <row r="1698" spans="8:10" x14ac:dyDescent="0.25">
      <c r="H1698" s="247"/>
      <c r="J1698" s="96"/>
    </row>
    <row r="1699" spans="8:10" x14ac:dyDescent="0.25">
      <c r="H1699" s="247"/>
      <c r="J1699" s="96"/>
    </row>
    <row r="1700" spans="8:10" x14ac:dyDescent="0.25">
      <c r="H1700" s="247"/>
      <c r="J1700" s="96"/>
    </row>
    <row r="1701" spans="8:10" x14ac:dyDescent="0.25">
      <c r="H1701" s="247"/>
      <c r="J1701" s="96"/>
    </row>
    <row r="1702" spans="8:10" x14ac:dyDescent="0.25">
      <c r="H1702" s="247"/>
      <c r="J1702" s="96"/>
    </row>
    <row r="1703" spans="8:10" x14ac:dyDescent="0.25">
      <c r="H1703" s="247"/>
      <c r="J1703" s="96"/>
    </row>
    <row r="1704" spans="8:10" x14ac:dyDescent="0.25">
      <c r="H1704" s="247"/>
      <c r="J1704" s="96"/>
    </row>
    <row r="1705" spans="8:10" x14ac:dyDescent="0.25">
      <c r="H1705" s="247"/>
      <c r="J1705" s="96"/>
    </row>
    <row r="1706" spans="8:10" x14ac:dyDescent="0.25">
      <c r="H1706" s="247"/>
      <c r="J1706" s="96"/>
    </row>
    <row r="1707" spans="8:10" x14ac:dyDescent="0.25">
      <c r="H1707" s="247"/>
      <c r="J1707" s="96"/>
    </row>
    <row r="1708" spans="8:10" x14ac:dyDescent="0.25">
      <c r="H1708" s="247"/>
      <c r="J1708" s="96"/>
    </row>
    <row r="1709" spans="8:10" x14ac:dyDescent="0.25">
      <c r="H1709" s="247"/>
      <c r="J1709" s="96"/>
    </row>
    <row r="1710" spans="8:10" x14ac:dyDescent="0.25">
      <c r="H1710" s="247"/>
      <c r="J1710" s="96"/>
    </row>
    <row r="1711" spans="8:10" x14ac:dyDescent="0.25">
      <c r="H1711" s="247"/>
      <c r="J1711" s="96"/>
    </row>
    <row r="1712" spans="8:10" x14ac:dyDescent="0.25">
      <c r="H1712" s="247"/>
      <c r="J1712" s="96"/>
    </row>
    <row r="1713" spans="8:10" x14ac:dyDescent="0.25">
      <c r="H1713" s="247"/>
      <c r="J1713" s="96"/>
    </row>
    <row r="1714" spans="8:10" x14ac:dyDescent="0.25">
      <c r="H1714" s="247"/>
      <c r="J1714" s="96"/>
    </row>
    <row r="1715" spans="8:10" x14ac:dyDescent="0.25">
      <c r="H1715" s="247"/>
      <c r="J1715" s="96"/>
    </row>
    <row r="1716" spans="8:10" x14ac:dyDescent="0.25">
      <c r="H1716" s="247"/>
      <c r="J1716" s="96"/>
    </row>
    <row r="1717" spans="8:10" x14ac:dyDescent="0.25">
      <c r="H1717" s="247"/>
      <c r="J1717" s="96"/>
    </row>
    <row r="1718" spans="8:10" x14ac:dyDescent="0.25">
      <c r="H1718" s="247"/>
      <c r="J1718" s="96"/>
    </row>
    <row r="1719" spans="8:10" x14ac:dyDescent="0.25">
      <c r="H1719" s="247"/>
      <c r="J1719" s="96"/>
    </row>
    <row r="1720" spans="8:10" x14ac:dyDescent="0.25">
      <c r="H1720" s="247"/>
      <c r="J1720" s="96"/>
    </row>
    <row r="1721" spans="8:10" x14ac:dyDescent="0.25">
      <c r="H1721" s="247"/>
      <c r="J1721" s="96"/>
    </row>
    <row r="1722" spans="8:10" x14ac:dyDescent="0.25">
      <c r="H1722" s="247"/>
      <c r="J1722" s="96"/>
    </row>
    <row r="1723" spans="8:10" x14ac:dyDescent="0.25">
      <c r="H1723" s="247"/>
      <c r="J1723" s="96"/>
    </row>
    <row r="1724" spans="8:10" x14ac:dyDescent="0.25">
      <c r="H1724" s="247"/>
      <c r="J1724" s="96"/>
    </row>
    <row r="1725" spans="8:10" x14ac:dyDescent="0.25">
      <c r="H1725" s="247"/>
      <c r="J1725" s="96"/>
    </row>
    <row r="1726" spans="8:10" x14ac:dyDescent="0.25">
      <c r="H1726" s="247"/>
      <c r="J1726" s="96"/>
    </row>
    <row r="1727" spans="8:10" x14ac:dyDescent="0.25">
      <c r="H1727" s="247"/>
      <c r="J1727" s="96"/>
    </row>
    <row r="1728" spans="8:10" x14ac:dyDescent="0.25">
      <c r="H1728" s="247"/>
      <c r="J1728" s="96"/>
    </row>
    <row r="1729" spans="8:10" x14ac:dyDescent="0.25">
      <c r="H1729" s="247"/>
      <c r="J1729" s="96"/>
    </row>
    <row r="1730" spans="8:10" x14ac:dyDescent="0.25">
      <c r="H1730" s="247"/>
      <c r="J1730" s="96"/>
    </row>
    <row r="1731" spans="8:10" x14ac:dyDescent="0.25">
      <c r="H1731" s="247"/>
      <c r="J1731" s="96"/>
    </row>
    <row r="1732" spans="8:10" x14ac:dyDescent="0.25">
      <c r="H1732" s="247"/>
      <c r="J1732" s="96"/>
    </row>
    <row r="1733" spans="8:10" x14ac:dyDescent="0.25">
      <c r="H1733" s="247"/>
      <c r="J1733" s="96"/>
    </row>
    <row r="1734" spans="8:10" x14ac:dyDescent="0.25">
      <c r="H1734" s="247"/>
      <c r="J1734" s="96"/>
    </row>
    <row r="1735" spans="8:10" x14ac:dyDescent="0.25">
      <c r="H1735" s="247"/>
      <c r="J1735" s="96"/>
    </row>
    <row r="1736" spans="8:10" x14ac:dyDescent="0.25">
      <c r="H1736" s="247"/>
      <c r="J1736" s="96"/>
    </row>
    <row r="1737" spans="8:10" x14ac:dyDescent="0.25">
      <c r="H1737" s="247"/>
      <c r="J1737" s="96"/>
    </row>
    <row r="1738" spans="8:10" x14ac:dyDescent="0.25">
      <c r="H1738" s="247"/>
      <c r="J1738" s="96"/>
    </row>
    <row r="1739" spans="8:10" x14ac:dyDescent="0.25">
      <c r="H1739" s="247"/>
      <c r="J1739" s="96"/>
    </row>
    <row r="1740" spans="8:10" x14ac:dyDescent="0.25">
      <c r="H1740" s="247"/>
      <c r="J1740" s="96"/>
    </row>
    <row r="1741" spans="8:10" x14ac:dyDescent="0.25">
      <c r="H1741" s="247"/>
      <c r="J1741" s="96"/>
    </row>
    <row r="1742" spans="8:10" x14ac:dyDescent="0.25">
      <c r="H1742" s="247"/>
      <c r="J1742" s="96"/>
    </row>
    <row r="1743" spans="8:10" x14ac:dyDescent="0.25">
      <c r="H1743" s="247"/>
      <c r="J1743" s="96"/>
    </row>
    <row r="1744" spans="8:10" x14ac:dyDescent="0.25">
      <c r="H1744" s="247"/>
      <c r="J1744" s="96"/>
    </row>
    <row r="1745" spans="8:10" x14ac:dyDescent="0.25">
      <c r="H1745" s="247"/>
      <c r="J1745" s="96"/>
    </row>
    <row r="1746" spans="8:10" x14ac:dyDescent="0.25">
      <c r="H1746" s="247"/>
      <c r="J1746" s="96"/>
    </row>
    <row r="1747" spans="8:10" x14ac:dyDescent="0.25">
      <c r="H1747" s="247"/>
      <c r="J1747" s="96"/>
    </row>
    <row r="1748" spans="8:10" x14ac:dyDescent="0.25">
      <c r="H1748" s="247"/>
      <c r="J1748" s="96"/>
    </row>
    <row r="1749" spans="8:10" x14ac:dyDescent="0.25">
      <c r="H1749" s="247"/>
      <c r="J1749" s="96"/>
    </row>
    <row r="1750" spans="8:10" x14ac:dyDescent="0.25">
      <c r="H1750" s="247"/>
      <c r="J1750" s="96"/>
    </row>
    <row r="1751" spans="8:10" x14ac:dyDescent="0.25">
      <c r="H1751" s="247"/>
      <c r="J1751" s="96"/>
    </row>
    <row r="1752" spans="8:10" x14ac:dyDescent="0.25">
      <c r="H1752" s="247"/>
      <c r="J1752" s="96"/>
    </row>
    <row r="1753" spans="8:10" x14ac:dyDescent="0.25">
      <c r="H1753" s="247"/>
      <c r="J1753" s="96"/>
    </row>
    <row r="1754" spans="8:10" x14ac:dyDescent="0.25">
      <c r="H1754" s="247"/>
      <c r="J1754" s="96"/>
    </row>
    <row r="1755" spans="8:10" x14ac:dyDescent="0.25">
      <c r="H1755" s="247"/>
      <c r="J1755" s="96"/>
    </row>
    <row r="1756" spans="8:10" x14ac:dyDescent="0.25">
      <c r="H1756" s="247"/>
      <c r="J1756" s="96"/>
    </row>
    <row r="1757" spans="8:10" x14ac:dyDescent="0.25">
      <c r="H1757" s="247"/>
      <c r="J1757" s="96"/>
    </row>
    <row r="1758" spans="8:10" x14ac:dyDescent="0.25">
      <c r="H1758" s="247"/>
      <c r="J1758" s="96"/>
    </row>
    <row r="1759" spans="8:10" x14ac:dyDescent="0.25">
      <c r="H1759" s="247"/>
      <c r="J1759" s="96"/>
    </row>
    <row r="1760" spans="8:10" x14ac:dyDescent="0.25">
      <c r="H1760" s="247"/>
      <c r="J1760" s="96"/>
    </row>
    <row r="1761" spans="8:10" x14ac:dyDescent="0.25">
      <c r="H1761" s="247"/>
      <c r="J1761" s="96"/>
    </row>
    <row r="1762" spans="8:10" x14ac:dyDescent="0.25">
      <c r="H1762" s="247"/>
      <c r="J1762" s="96"/>
    </row>
    <row r="1763" spans="8:10" x14ac:dyDescent="0.25">
      <c r="H1763" s="247"/>
      <c r="J1763" s="96"/>
    </row>
    <row r="1764" spans="8:10" x14ac:dyDescent="0.25">
      <c r="H1764" s="247"/>
      <c r="J1764" s="96"/>
    </row>
    <row r="1765" spans="8:10" x14ac:dyDescent="0.25">
      <c r="H1765" s="247"/>
      <c r="J1765" s="96"/>
    </row>
    <row r="1766" spans="8:10" x14ac:dyDescent="0.25">
      <c r="H1766" s="247"/>
      <c r="J1766" s="96"/>
    </row>
    <row r="1767" spans="8:10" x14ac:dyDescent="0.25">
      <c r="H1767" s="247"/>
      <c r="J1767" s="96"/>
    </row>
    <row r="1768" spans="8:10" x14ac:dyDescent="0.25">
      <c r="H1768" s="247"/>
      <c r="J1768" s="96"/>
    </row>
    <row r="1769" spans="8:10" x14ac:dyDescent="0.25">
      <c r="H1769" s="247"/>
      <c r="J1769" s="96"/>
    </row>
    <row r="1770" spans="8:10" x14ac:dyDescent="0.25">
      <c r="H1770" s="247"/>
      <c r="J1770" s="96"/>
    </row>
    <row r="1771" spans="8:10" x14ac:dyDescent="0.25">
      <c r="H1771" s="247"/>
      <c r="J1771" s="96"/>
    </row>
    <row r="1772" spans="8:10" x14ac:dyDescent="0.25">
      <c r="H1772" s="247"/>
      <c r="J1772" s="96"/>
    </row>
    <row r="1773" spans="8:10" x14ac:dyDescent="0.25">
      <c r="H1773" s="247"/>
      <c r="J1773" s="96"/>
    </row>
    <row r="1774" spans="8:10" x14ac:dyDescent="0.25">
      <c r="H1774" s="247"/>
      <c r="J1774" s="96"/>
    </row>
    <row r="1775" spans="8:10" x14ac:dyDescent="0.25">
      <c r="H1775" s="247"/>
      <c r="J1775" s="96"/>
    </row>
    <row r="1776" spans="8:10" x14ac:dyDescent="0.25">
      <c r="H1776" s="247"/>
      <c r="J1776" s="96"/>
    </row>
    <row r="1777" spans="8:10" x14ac:dyDescent="0.25">
      <c r="H1777" s="247"/>
      <c r="J1777" s="96"/>
    </row>
    <row r="1778" spans="8:10" x14ac:dyDescent="0.25">
      <c r="H1778" s="247"/>
      <c r="J1778" s="96"/>
    </row>
    <row r="1779" spans="8:10" x14ac:dyDescent="0.25">
      <c r="H1779" s="247"/>
      <c r="J1779" s="96"/>
    </row>
    <row r="1780" spans="8:10" x14ac:dyDescent="0.25">
      <c r="H1780" s="247"/>
      <c r="J1780" s="96"/>
    </row>
    <row r="1781" spans="8:10" x14ac:dyDescent="0.25">
      <c r="H1781" s="247"/>
      <c r="J1781" s="96"/>
    </row>
    <row r="1782" spans="8:10" x14ac:dyDescent="0.25">
      <c r="H1782" s="247"/>
      <c r="J1782" s="96"/>
    </row>
    <row r="1783" spans="8:10" x14ac:dyDescent="0.25">
      <c r="H1783" s="247"/>
      <c r="J1783" s="96"/>
    </row>
    <row r="1784" spans="8:10" x14ac:dyDescent="0.25">
      <c r="H1784" s="247"/>
      <c r="J1784" s="96"/>
    </row>
    <row r="1785" spans="8:10" x14ac:dyDescent="0.25">
      <c r="H1785" s="247"/>
      <c r="J1785" s="96"/>
    </row>
    <row r="1786" spans="8:10" x14ac:dyDescent="0.25">
      <c r="H1786" s="247"/>
      <c r="J1786" s="96"/>
    </row>
    <row r="1787" spans="8:10" x14ac:dyDescent="0.25">
      <c r="H1787" s="247"/>
      <c r="J1787" s="96"/>
    </row>
    <row r="1788" spans="8:10" x14ac:dyDescent="0.25">
      <c r="H1788" s="247"/>
      <c r="J1788" s="96"/>
    </row>
    <row r="1789" spans="8:10" x14ac:dyDescent="0.25">
      <c r="H1789" s="247"/>
      <c r="J1789" s="96"/>
    </row>
    <row r="1790" spans="8:10" x14ac:dyDescent="0.25">
      <c r="H1790" s="247"/>
      <c r="J1790" s="96"/>
    </row>
    <row r="1791" spans="8:10" x14ac:dyDescent="0.25">
      <c r="H1791" s="247"/>
      <c r="J1791" s="96"/>
    </row>
    <row r="1792" spans="8:10" x14ac:dyDescent="0.25">
      <c r="H1792" s="247"/>
      <c r="J1792" s="96"/>
    </row>
    <row r="1793" spans="8:10" x14ac:dyDescent="0.25">
      <c r="H1793" s="247"/>
      <c r="J1793" s="96"/>
    </row>
    <row r="1794" spans="8:10" x14ac:dyDescent="0.25">
      <c r="H1794" s="247"/>
      <c r="J1794" s="96"/>
    </row>
    <row r="1795" spans="8:10" x14ac:dyDescent="0.25">
      <c r="H1795" s="247"/>
      <c r="J1795" s="96"/>
    </row>
    <row r="1796" spans="8:10" x14ac:dyDescent="0.25">
      <c r="H1796" s="247"/>
      <c r="J1796" s="96"/>
    </row>
    <row r="1797" spans="8:10" x14ac:dyDescent="0.25">
      <c r="H1797" s="247"/>
      <c r="J1797" s="96"/>
    </row>
    <row r="1798" spans="8:10" x14ac:dyDescent="0.25">
      <c r="H1798" s="247"/>
      <c r="J1798" s="96"/>
    </row>
    <row r="1799" spans="8:10" x14ac:dyDescent="0.25">
      <c r="H1799" s="247"/>
      <c r="J1799" s="96"/>
    </row>
    <row r="1800" spans="8:10" x14ac:dyDescent="0.25">
      <c r="H1800" s="247"/>
      <c r="J1800" s="96"/>
    </row>
    <row r="1801" spans="8:10" x14ac:dyDescent="0.25">
      <c r="H1801" s="247"/>
      <c r="J1801" s="96"/>
    </row>
    <row r="1802" spans="8:10" x14ac:dyDescent="0.25">
      <c r="H1802" s="247"/>
      <c r="J1802" s="96"/>
    </row>
    <row r="1803" spans="8:10" x14ac:dyDescent="0.25">
      <c r="H1803" s="247"/>
      <c r="J1803" s="96"/>
    </row>
    <row r="1804" spans="8:10" x14ac:dyDescent="0.25">
      <c r="H1804" s="247"/>
      <c r="J1804" s="96"/>
    </row>
    <row r="1805" spans="8:10" x14ac:dyDescent="0.25">
      <c r="H1805" s="247"/>
      <c r="J1805" s="96"/>
    </row>
    <row r="1806" spans="8:10" x14ac:dyDescent="0.25">
      <c r="H1806" s="247"/>
      <c r="J1806" s="96"/>
    </row>
    <row r="1807" spans="8:10" x14ac:dyDescent="0.25">
      <c r="H1807" s="247"/>
      <c r="J1807" s="96"/>
    </row>
    <row r="1808" spans="8:10" x14ac:dyDescent="0.25">
      <c r="H1808" s="247"/>
      <c r="J1808" s="96"/>
    </row>
    <row r="1809" spans="8:10" x14ac:dyDescent="0.25">
      <c r="H1809" s="247"/>
      <c r="J1809" s="96"/>
    </row>
    <row r="1810" spans="8:10" x14ac:dyDescent="0.25">
      <c r="H1810" s="247"/>
      <c r="J1810" s="96"/>
    </row>
    <row r="1811" spans="8:10" x14ac:dyDescent="0.25">
      <c r="H1811" s="247"/>
      <c r="J1811" s="96"/>
    </row>
    <row r="1812" spans="8:10" x14ac:dyDescent="0.25">
      <c r="H1812" s="247"/>
      <c r="J1812" s="96"/>
    </row>
    <row r="1813" spans="8:10" x14ac:dyDescent="0.25">
      <c r="H1813" s="247"/>
      <c r="J1813" s="96"/>
    </row>
    <row r="1814" spans="8:10" x14ac:dyDescent="0.25">
      <c r="H1814" s="247"/>
      <c r="J1814" s="96"/>
    </row>
    <row r="1815" spans="8:10" x14ac:dyDescent="0.25">
      <c r="H1815" s="247"/>
      <c r="J1815" s="96"/>
    </row>
    <row r="1816" spans="8:10" x14ac:dyDescent="0.25">
      <c r="H1816" s="247"/>
      <c r="J1816" s="96"/>
    </row>
    <row r="1817" spans="8:10" x14ac:dyDescent="0.25">
      <c r="H1817" s="247"/>
      <c r="J1817" s="96"/>
    </row>
    <row r="1818" spans="8:10" x14ac:dyDescent="0.25">
      <c r="H1818" s="247"/>
      <c r="J1818" s="96"/>
    </row>
    <row r="1819" spans="8:10" x14ac:dyDescent="0.25">
      <c r="H1819" s="247"/>
      <c r="J1819" s="96"/>
    </row>
    <row r="1820" spans="8:10" x14ac:dyDescent="0.25">
      <c r="H1820" s="247"/>
      <c r="J1820" s="96"/>
    </row>
    <row r="1821" spans="8:10" x14ac:dyDescent="0.25">
      <c r="H1821" s="247"/>
      <c r="J1821" s="96"/>
    </row>
    <row r="1822" spans="8:10" x14ac:dyDescent="0.25">
      <c r="H1822" s="247"/>
      <c r="J1822" s="96"/>
    </row>
    <row r="1823" spans="8:10" x14ac:dyDescent="0.25">
      <c r="H1823" s="247"/>
      <c r="J1823" s="96"/>
    </row>
    <row r="1824" spans="8:10" x14ac:dyDescent="0.25">
      <c r="H1824" s="247"/>
      <c r="J1824" s="96"/>
    </row>
    <row r="1825" spans="8:10" x14ac:dyDescent="0.25">
      <c r="H1825" s="247"/>
      <c r="J1825" s="96"/>
    </row>
    <row r="1826" spans="8:10" x14ac:dyDescent="0.25">
      <c r="H1826" s="247"/>
      <c r="J1826" s="96"/>
    </row>
    <row r="1827" spans="8:10" x14ac:dyDescent="0.25">
      <c r="H1827" s="247"/>
      <c r="J1827" s="96"/>
    </row>
    <row r="1828" spans="8:10" x14ac:dyDescent="0.25">
      <c r="H1828" s="247"/>
      <c r="J1828" s="96"/>
    </row>
    <row r="1829" spans="8:10" x14ac:dyDescent="0.25">
      <c r="H1829" s="247"/>
      <c r="J1829" s="96"/>
    </row>
    <row r="1830" spans="8:10" x14ac:dyDescent="0.25">
      <c r="H1830" s="247"/>
      <c r="J1830" s="96"/>
    </row>
    <row r="1831" spans="8:10" x14ac:dyDescent="0.25">
      <c r="H1831" s="247"/>
      <c r="J1831" s="96"/>
    </row>
    <row r="1832" spans="8:10" x14ac:dyDescent="0.25">
      <c r="H1832" s="247"/>
      <c r="J1832" s="96"/>
    </row>
    <row r="1833" spans="8:10" x14ac:dyDescent="0.25">
      <c r="H1833" s="247"/>
      <c r="J1833" s="96"/>
    </row>
    <row r="1834" spans="8:10" x14ac:dyDescent="0.25">
      <c r="H1834" s="247"/>
      <c r="J1834" s="96"/>
    </row>
    <row r="1835" spans="8:10" x14ac:dyDescent="0.25">
      <c r="H1835" s="247"/>
      <c r="J1835" s="96"/>
    </row>
    <row r="1836" spans="8:10" x14ac:dyDescent="0.25">
      <c r="H1836" s="247"/>
      <c r="J1836" s="96"/>
    </row>
    <row r="1837" spans="8:10" x14ac:dyDescent="0.25">
      <c r="H1837" s="247"/>
      <c r="J1837" s="96"/>
    </row>
    <row r="1838" spans="8:10" x14ac:dyDescent="0.25">
      <c r="H1838" s="247"/>
      <c r="J1838" s="96"/>
    </row>
    <row r="1839" spans="8:10" x14ac:dyDescent="0.25">
      <c r="H1839" s="247"/>
      <c r="J1839" s="96"/>
    </row>
    <row r="1840" spans="8:10" x14ac:dyDescent="0.25">
      <c r="H1840" s="247"/>
      <c r="J1840" s="96"/>
    </row>
    <row r="1841" spans="8:10" x14ac:dyDescent="0.25">
      <c r="H1841" s="247"/>
      <c r="J1841" s="96"/>
    </row>
    <row r="1842" spans="8:10" x14ac:dyDescent="0.25">
      <c r="H1842" s="247"/>
      <c r="J1842" s="96"/>
    </row>
    <row r="1843" spans="8:10" x14ac:dyDescent="0.25">
      <c r="H1843" s="247"/>
      <c r="J1843" s="96"/>
    </row>
    <row r="1844" spans="8:10" x14ac:dyDescent="0.25">
      <c r="H1844" s="247"/>
      <c r="J1844" s="96"/>
    </row>
    <row r="1845" spans="8:10" x14ac:dyDescent="0.25">
      <c r="H1845" s="247"/>
      <c r="J1845" s="96"/>
    </row>
    <row r="1846" spans="8:10" x14ac:dyDescent="0.25">
      <c r="H1846" s="247"/>
      <c r="J1846" s="96"/>
    </row>
    <row r="1847" spans="8:10" x14ac:dyDescent="0.25">
      <c r="H1847" s="247"/>
      <c r="J1847" s="96"/>
    </row>
    <row r="1848" spans="8:10" x14ac:dyDescent="0.25">
      <c r="H1848" s="247"/>
      <c r="J1848" s="96"/>
    </row>
    <row r="1849" spans="8:10" x14ac:dyDescent="0.25">
      <c r="H1849" s="247"/>
      <c r="J1849" s="96"/>
    </row>
    <row r="1850" spans="8:10" x14ac:dyDescent="0.25">
      <c r="H1850" s="247"/>
      <c r="J1850" s="96"/>
    </row>
    <row r="1851" spans="8:10" x14ac:dyDescent="0.25">
      <c r="H1851" s="247"/>
      <c r="J1851" s="96"/>
    </row>
    <row r="1852" spans="8:10" x14ac:dyDescent="0.25">
      <c r="H1852" s="247"/>
      <c r="J1852" s="96"/>
    </row>
    <row r="1853" spans="8:10" x14ac:dyDescent="0.25">
      <c r="H1853" s="247"/>
      <c r="J1853" s="96"/>
    </row>
    <row r="1854" spans="8:10" x14ac:dyDescent="0.25">
      <c r="H1854" s="247"/>
      <c r="J1854" s="96"/>
    </row>
    <row r="1855" spans="8:10" x14ac:dyDescent="0.25">
      <c r="H1855" s="247"/>
      <c r="J1855" s="96"/>
    </row>
    <row r="1856" spans="8:10" x14ac:dyDescent="0.25">
      <c r="H1856" s="247"/>
      <c r="J1856" s="96"/>
    </row>
    <row r="1857" spans="8:10" x14ac:dyDescent="0.25">
      <c r="H1857" s="247"/>
      <c r="J1857" s="96"/>
    </row>
    <row r="1858" spans="8:10" x14ac:dyDescent="0.25">
      <c r="H1858" s="247"/>
      <c r="J1858" s="96"/>
    </row>
    <row r="1859" spans="8:10" x14ac:dyDescent="0.25">
      <c r="H1859" s="247"/>
      <c r="J1859" s="96"/>
    </row>
    <row r="1860" spans="8:10" x14ac:dyDescent="0.25">
      <c r="H1860" s="247"/>
      <c r="J1860" s="96"/>
    </row>
    <row r="1861" spans="8:10" x14ac:dyDescent="0.25">
      <c r="H1861" s="247"/>
      <c r="J1861" s="96"/>
    </row>
    <row r="1862" spans="8:10" x14ac:dyDescent="0.25">
      <c r="H1862" s="247"/>
      <c r="J1862" s="96"/>
    </row>
    <row r="1863" spans="8:10" x14ac:dyDescent="0.25">
      <c r="H1863" s="247"/>
      <c r="J1863" s="96"/>
    </row>
    <row r="1864" spans="8:10" x14ac:dyDescent="0.25">
      <c r="H1864" s="247"/>
      <c r="J1864" s="96"/>
    </row>
    <row r="1865" spans="8:10" x14ac:dyDescent="0.25">
      <c r="H1865" s="247"/>
      <c r="J1865" s="96"/>
    </row>
    <row r="1866" spans="8:10" x14ac:dyDescent="0.25">
      <c r="H1866" s="247"/>
      <c r="J1866" s="96"/>
    </row>
    <row r="1867" spans="8:10" x14ac:dyDescent="0.25">
      <c r="H1867" s="247"/>
      <c r="J1867" s="96"/>
    </row>
    <row r="1868" spans="8:10" x14ac:dyDescent="0.25">
      <c r="H1868" s="247"/>
      <c r="J1868" s="96"/>
    </row>
    <row r="1869" spans="8:10" x14ac:dyDescent="0.25">
      <c r="H1869" s="247"/>
      <c r="J1869" s="96"/>
    </row>
    <row r="1870" spans="8:10" x14ac:dyDescent="0.25">
      <c r="H1870" s="247"/>
      <c r="J1870" s="96"/>
    </row>
    <row r="1871" spans="8:10" x14ac:dyDescent="0.25">
      <c r="H1871" s="247"/>
      <c r="J1871" s="96"/>
    </row>
    <row r="1872" spans="8:10" x14ac:dyDescent="0.25">
      <c r="H1872" s="247"/>
      <c r="J1872" s="96"/>
    </row>
    <row r="1873" spans="8:10" x14ac:dyDescent="0.25">
      <c r="H1873" s="247"/>
      <c r="J1873" s="96"/>
    </row>
    <row r="1874" spans="8:10" x14ac:dyDescent="0.25">
      <c r="H1874" s="247"/>
      <c r="J1874" s="96"/>
    </row>
    <row r="1875" spans="8:10" x14ac:dyDescent="0.25">
      <c r="H1875" s="247"/>
      <c r="J1875" s="96"/>
    </row>
    <row r="1876" spans="8:10" x14ac:dyDescent="0.25">
      <c r="H1876" s="247"/>
      <c r="J1876" s="96"/>
    </row>
    <row r="1877" spans="8:10" x14ac:dyDescent="0.25">
      <c r="H1877" s="247"/>
      <c r="J1877" s="96"/>
    </row>
    <row r="1878" spans="8:10" x14ac:dyDescent="0.25">
      <c r="H1878" s="247"/>
      <c r="J1878" s="96"/>
    </row>
    <row r="1879" spans="8:10" x14ac:dyDescent="0.25">
      <c r="H1879" s="247"/>
      <c r="J1879" s="96"/>
    </row>
    <row r="1880" spans="8:10" x14ac:dyDescent="0.25">
      <c r="H1880" s="247"/>
      <c r="J1880" s="96"/>
    </row>
    <row r="1881" spans="8:10" x14ac:dyDescent="0.25">
      <c r="H1881" s="247"/>
      <c r="J1881" s="96"/>
    </row>
    <row r="1882" spans="8:10" x14ac:dyDescent="0.25">
      <c r="H1882" s="247"/>
      <c r="J1882" s="96"/>
    </row>
    <row r="1883" spans="8:10" x14ac:dyDescent="0.25">
      <c r="H1883" s="247"/>
      <c r="J1883" s="96"/>
    </row>
    <row r="1884" spans="8:10" x14ac:dyDescent="0.25">
      <c r="H1884" s="247"/>
      <c r="J1884" s="96"/>
    </row>
    <row r="1885" spans="8:10" x14ac:dyDescent="0.25">
      <c r="H1885" s="247"/>
      <c r="J1885" s="96"/>
    </row>
    <row r="1886" spans="8:10" x14ac:dyDescent="0.25">
      <c r="H1886" s="247"/>
      <c r="J1886" s="96"/>
    </row>
    <row r="1887" spans="8:10" x14ac:dyDescent="0.25">
      <c r="H1887" s="247"/>
      <c r="J1887" s="96"/>
    </row>
    <row r="1888" spans="8:10" x14ac:dyDescent="0.25">
      <c r="H1888" s="247"/>
      <c r="J1888" s="96"/>
    </row>
    <row r="1889" spans="8:10" x14ac:dyDescent="0.25">
      <c r="H1889" s="247"/>
      <c r="J1889" s="96"/>
    </row>
    <row r="1890" spans="8:10" x14ac:dyDescent="0.25">
      <c r="H1890" s="247"/>
      <c r="J1890" s="96"/>
    </row>
    <row r="1891" spans="8:10" x14ac:dyDescent="0.25">
      <c r="H1891" s="247"/>
      <c r="J1891" s="96"/>
    </row>
    <row r="1892" spans="8:10" x14ac:dyDescent="0.25">
      <c r="H1892" s="247"/>
      <c r="J1892" s="96"/>
    </row>
    <row r="1893" spans="8:10" x14ac:dyDescent="0.25">
      <c r="H1893" s="247"/>
      <c r="J1893" s="96"/>
    </row>
    <row r="1894" spans="8:10" x14ac:dyDescent="0.25">
      <c r="H1894" s="247"/>
      <c r="J1894" s="96"/>
    </row>
    <row r="1895" spans="8:10" x14ac:dyDescent="0.25">
      <c r="H1895" s="247"/>
      <c r="J1895" s="96"/>
    </row>
    <row r="1896" spans="8:10" x14ac:dyDescent="0.25">
      <c r="H1896" s="247"/>
      <c r="J1896" s="96"/>
    </row>
    <row r="1897" spans="8:10" x14ac:dyDescent="0.25">
      <c r="H1897" s="247"/>
      <c r="J1897" s="96"/>
    </row>
    <row r="1898" spans="8:10" x14ac:dyDescent="0.25">
      <c r="H1898" s="247"/>
      <c r="J1898" s="96"/>
    </row>
    <row r="1899" spans="8:10" x14ac:dyDescent="0.25">
      <c r="H1899" s="247"/>
      <c r="J1899" s="96"/>
    </row>
    <row r="1900" spans="8:10" x14ac:dyDescent="0.25">
      <c r="H1900" s="247"/>
      <c r="J1900" s="96"/>
    </row>
    <row r="1901" spans="8:10" x14ac:dyDescent="0.25">
      <c r="H1901" s="247"/>
      <c r="J1901" s="96"/>
    </row>
    <row r="1902" spans="8:10" x14ac:dyDescent="0.25">
      <c r="H1902" s="247"/>
      <c r="J1902" s="96"/>
    </row>
    <row r="1903" spans="8:10" x14ac:dyDescent="0.25">
      <c r="H1903" s="247"/>
      <c r="J1903" s="96"/>
    </row>
    <row r="1904" spans="8:10" x14ac:dyDescent="0.25">
      <c r="H1904" s="247"/>
      <c r="J1904" s="96"/>
    </row>
    <row r="1905" spans="8:10" x14ac:dyDescent="0.25">
      <c r="H1905" s="247"/>
      <c r="J1905" s="96"/>
    </row>
    <row r="1906" spans="8:10" x14ac:dyDescent="0.25">
      <c r="H1906" s="247"/>
      <c r="J1906" s="96"/>
    </row>
    <row r="1907" spans="8:10" x14ac:dyDescent="0.25">
      <c r="H1907" s="247"/>
      <c r="J1907" s="96"/>
    </row>
    <row r="1908" spans="8:10" x14ac:dyDescent="0.25">
      <c r="H1908" s="247"/>
      <c r="J1908" s="96"/>
    </row>
    <row r="1909" spans="8:10" x14ac:dyDescent="0.25">
      <c r="H1909" s="247"/>
      <c r="J1909" s="96"/>
    </row>
    <row r="1910" spans="8:10" x14ac:dyDescent="0.25">
      <c r="H1910" s="247"/>
      <c r="J1910" s="96"/>
    </row>
    <row r="1911" spans="8:10" x14ac:dyDescent="0.25">
      <c r="H1911" s="247"/>
      <c r="J1911" s="96"/>
    </row>
    <row r="1912" spans="8:10" x14ac:dyDescent="0.25">
      <c r="H1912" s="247"/>
      <c r="J1912" s="96"/>
    </row>
    <row r="1913" spans="8:10" x14ac:dyDescent="0.25">
      <c r="H1913" s="247"/>
      <c r="J1913" s="96"/>
    </row>
    <row r="1914" spans="8:10" x14ac:dyDescent="0.25">
      <c r="H1914" s="247"/>
      <c r="J1914" s="96"/>
    </row>
    <row r="1915" spans="8:10" x14ac:dyDescent="0.25">
      <c r="H1915" s="247"/>
      <c r="J1915" s="96"/>
    </row>
    <row r="1916" spans="8:10" x14ac:dyDescent="0.25">
      <c r="H1916" s="247"/>
      <c r="J1916" s="96"/>
    </row>
    <row r="1917" spans="8:10" x14ac:dyDescent="0.25">
      <c r="H1917" s="247"/>
      <c r="J1917" s="96"/>
    </row>
    <row r="1918" spans="8:10" x14ac:dyDescent="0.25">
      <c r="H1918" s="247"/>
      <c r="J1918" s="96"/>
    </row>
    <row r="1919" spans="8:10" x14ac:dyDescent="0.25">
      <c r="H1919" s="247"/>
      <c r="J1919" s="96"/>
    </row>
    <row r="1920" spans="8:10" x14ac:dyDescent="0.25">
      <c r="H1920" s="247"/>
      <c r="J1920" s="96"/>
    </row>
    <row r="1921" spans="8:10" x14ac:dyDescent="0.25">
      <c r="H1921" s="247"/>
      <c r="J1921" s="96"/>
    </row>
    <row r="1922" spans="8:10" x14ac:dyDescent="0.25">
      <c r="H1922" s="247"/>
      <c r="J1922" s="96"/>
    </row>
    <row r="1923" spans="8:10" x14ac:dyDescent="0.25">
      <c r="H1923" s="247"/>
      <c r="J1923" s="96"/>
    </row>
    <row r="1924" spans="8:10" x14ac:dyDescent="0.25">
      <c r="H1924" s="247"/>
      <c r="J1924" s="96"/>
    </row>
    <row r="1925" spans="8:10" x14ac:dyDescent="0.25">
      <c r="H1925" s="247"/>
      <c r="J1925" s="96"/>
    </row>
    <row r="1926" spans="8:10" x14ac:dyDescent="0.25">
      <c r="H1926" s="247"/>
      <c r="J1926" s="96"/>
    </row>
    <row r="1927" spans="8:10" x14ac:dyDescent="0.25">
      <c r="H1927" s="247"/>
      <c r="J1927" s="96"/>
    </row>
    <row r="1928" spans="8:10" x14ac:dyDescent="0.25">
      <c r="H1928" s="247"/>
      <c r="J1928" s="96"/>
    </row>
    <row r="1929" spans="8:10" x14ac:dyDescent="0.25">
      <c r="H1929" s="247"/>
      <c r="J1929" s="96"/>
    </row>
    <row r="1930" spans="8:10" x14ac:dyDescent="0.25">
      <c r="H1930" s="247"/>
      <c r="J1930" s="96"/>
    </row>
    <row r="1931" spans="8:10" x14ac:dyDescent="0.25">
      <c r="H1931" s="247"/>
      <c r="J1931" s="96"/>
    </row>
    <row r="1932" spans="8:10" x14ac:dyDescent="0.25">
      <c r="H1932" s="247"/>
      <c r="J1932" s="96"/>
    </row>
    <row r="1933" spans="8:10" x14ac:dyDescent="0.25">
      <c r="H1933" s="247"/>
      <c r="J1933" s="96"/>
    </row>
    <row r="1934" spans="8:10" x14ac:dyDescent="0.25">
      <c r="H1934" s="247"/>
      <c r="J1934" s="96"/>
    </row>
    <row r="1935" spans="8:10" x14ac:dyDescent="0.25">
      <c r="H1935" s="247"/>
      <c r="J1935" s="96"/>
    </row>
    <row r="1936" spans="8:10" x14ac:dyDescent="0.25">
      <c r="H1936" s="247"/>
      <c r="J1936" s="96"/>
    </row>
    <row r="1937" spans="8:10" x14ac:dyDescent="0.25">
      <c r="H1937" s="247"/>
      <c r="J1937" s="96"/>
    </row>
    <row r="1938" spans="8:10" x14ac:dyDescent="0.25">
      <c r="H1938" s="247"/>
      <c r="J1938" s="96"/>
    </row>
    <row r="1939" spans="8:10" x14ac:dyDescent="0.25">
      <c r="H1939" s="247"/>
      <c r="J1939" s="96"/>
    </row>
    <row r="1940" spans="8:10" x14ac:dyDescent="0.25">
      <c r="H1940" s="247"/>
      <c r="J1940" s="96"/>
    </row>
    <row r="1941" spans="8:10" x14ac:dyDescent="0.25">
      <c r="H1941" s="247"/>
      <c r="J1941" s="96"/>
    </row>
    <row r="1942" spans="8:10" x14ac:dyDescent="0.25">
      <c r="H1942" s="247"/>
      <c r="J1942" s="96"/>
    </row>
    <row r="1943" spans="8:10" x14ac:dyDescent="0.25">
      <c r="H1943" s="247"/>
      <c r="J1943" s="96"/>
    </row>
    <row r="1944" spans="8:10" x14ac:dyDescent="0.25">
      <c r="H1944" s="247"/>
      <c r="J1944" s="96"/>
    </row>
    <row r="1945" spans="8:10" x14ac:dyDescent="0.25">
      <c r="H1945" s="247"/>
      <c r="J1945" s="96"/>
    </row>
    <row r="1946" spans="8:10" x14ac:dyDescent="0.25">
      <c r="H1946" s="247"/>
      <c r="J1946" s="96"/>
    </row>
    <row r="1947" spans="8:10" x14ac:dyDescent="0.25">
      <c r="H1947" s="247"/>
      <c r="J1947" s="96"/>
    </row>
    <row r="1948" spans="8:10" x14ac:dyDescent="0.25">
      <c r="H1948" s="247"/>
      <c r="J1948" s="96"/>
    </row>
    <row r="1949" spans="8:10" x14ac:dyDescent="0.25">
      <c r="H1949" s="247"/>
      <c r="J1949" s="96"/>
    </row>
    <row r="1950" spans="8:10" x14ac:dyDescent="0.25">
      <c r="H1950" s="247"/>
      <c r="J1950" s="96"/>
    </row>
    <row r="1951" spans="8:10" x14ac:dyDescent="0.25">
      <c r="H1951" s="247"/>
      <c r="J1951" s="96"/>
    </row>
    <row r="1952" spans="8:10" x14ac:dyDescent="0.25">
      <c r="H1952" s="247"/>
      <c r="J1952" s="96"/>
    </row>
    <row r="1953" spans="8:10" x14ac:dyDescent="0.25">
      <c r="H1953" s="247"/>
      <c r="J1953" s="96"/>
    </row>
    <row r="1954" spans="8:10" x14ac:dyDescent="0.25">
      <c r="H1954" s="247"/>
      <c r="J1954" s="96"/>
    </row>
    <row r="1955" spans="8:10" x14ac:dyDescent="0.25">
      <c r="H1955" s="247"/>
      <c r="J1955" s="96"/>
    </row>
    <row r="1956" spans="8:10" x14ac:dyDescent="0.25">
      <c r="H1956" s="247"/>
      <c r="J1956" s="96"/>
    </row>
    <row r="1957" spans="8:10" x14ac:dyDescent="0.25">
      <c r="H1957" s="247"/>
      <c r="J1957" s="96"/>
    </row>
    <row r="1958" spans="8:10" x14ac:dyDescent="0.25">
      <c r="H1958" s="247"/>
      <c r="J1958" s="96"/>
    </row>
    <row r="1959" spans="8:10" x14ac:dyDescent="0.25">
      <c r="H1959" s="247"/>
      <c r="J1959" s="96"/>
    </row>
    <row r="1960" spans="8:10" x14ac:dyDescent="0.25">
      <c r="H1960" s="247"/>
      <c r="J1960" s="96"/>
    </row>
    <row r="1961" spans="8:10" x14ac:dyDescent="0.25">
      <c r="H1961" s="247"/>
      <c r="J1961" s="96"/>
    </row>
    <row r="1962" spans="8:10" x14ac:dyDescent="0.25">
      <c r="H1962" s="247"/>
      <c r="J1962" s="96"/>
    </row>
    <row r="1963" spans="8:10" x14ac:dyDescent="0.25">
      <c r="H1963" s="247"/>
      <c r="J1963" s="96"/>
    </row>
    <row r="1964" spans="8:10" x14ac:dyDescent="0.25">
      <c r="H1964" s="247"/>
      <c r="J1964" s="96"/>
    </row>
    <row r="1965" spans="8:10" x14ac:dyDescent="0.25">
      <c r="H1965" s="247"/>
      <c r="J1965" s="96"/>
    </row>
    <row r="1966" spans="8:10" x14ac:dyDescent="0.25">
      <c r="H1966" s="247"/>
      <c r="J1966" s="96"/>
    </row>
    <row r="1967" spans="8:10" x14ac:dyDescent="0.25">
      <c r="H1967" s="247"/>
      <c r="J1967" s="96"/>
    </row>
    <row r="1968" spans="8:10" x14ac:dyDescent="0.25">
      <c r="H1968" s="247"/>
      <c r="J1968" s="96"/>
    </row>
    <row r="1969" spans="8:10" x14ac:dyDescent="0.25">
      <c r="H1969" s="247"/>
      <c r="J1969" s="96"/>
    </row>
    <row r="1970" spans="8:10" x14ac:dyDescent="0.25">
      <c r="H1970" s="247"/>
      <c r="J1970" s="96"/>
    </row>
    <row r="1971" spans="8:10" x14ac:dyDescent="0.25">
      <c r="H1971" s="247"/>
      <c r="J1971" s="96"/>
    </row>
    <row r="1972" spans="8:10" x14ac:dyDescent="0.25">
      <c r="H1972" s="247"/>
      <c r="J1972" s="96"/>
    </row>
    <row r="1973" spans="8:10" x14ac:dyDescent="0.25">
      <c r="H1973" s="247"/>
      <c r="J1973" s="96"/>
    </row>
    <row r="1974" spans="8:10" x14ac:dyDescent="0.25">
      <c r="H1974" s="247"/>
      <c r="J1974" s="96"/>
    </row>
    <row r="1975" spans="8:10" x14ac:dyDescent="0.25">
      <c r="H1975" s="247"/>
      <c r="J1975" s="96"/>
    </row>
    <row r="1976" spans="8:10" x14ac:dyDescent="0.25">
      <c r="H1976" s="247"/>
      <c r="J1976" s="96"/>
    </row>
    <row r="1977" spans="8:10" x14ac:dyDescent="0.25">
      <c r="H1977" s="247"/>
      <c r="J1977" s="96"/>
    </row>
    <row r="1978" spans="8:10" x14ac:dyDescent="0.25">
      <c r="H1978" s="247"/>
      <c r="J1978" s="96"/>
    </row>
    <row r="1979" spans="8:10" x14ac:dyDescent="0.25">
      <c r="H1979" s="247"/>
      <c r="J1979" s="96"/>
    </row>
    <row r="1980" spans="8:10" x14ac:dyDescent="0.25">
      <c r="H1980" s="247"/>
      <c r="J1980" s="96"/>
    </row>
    <row r="1981" spans="8:10" x14ac:dyDescent="0.25">
      <c r="H1981" s="247"/>
      <c r="J1981" s="96"/>
    </row>
    <row r="1982" spans="8:10" x14ac:dyDescent="0.25">
      <c r="H1982" s="247"/>
      <c r="J1982" s="96"/>
    </row>
    <row r="1983" spans="8:10" x14ac:dyDescent="0.25">
      <c r="H1983" s="247"/>
      <c r="J1983" s="96"/>
    </row>
    <row r="1984" spans="8:10" x14ac:dyDescent="0.25">
      <c r="H1984" s="247"/>
      <c r="J1984" s="96"/>
    </row>
    <row r="1985" spans="8:10" x14ac:dyDescent="0.25">
      <c r="H1985" s="247"/>
      <c r="J1985" s="96"/>
    </row>
    <row r="1986" spans="8:10" x14ac:dyDescent="0.25">
      <c r="H1986" s="247"/>
      <c r="J1986" s="96"/>
    </row>
    <row r="1987" spans="8:10" x14ac:dyDescent="0.25">
      <c r="H1987" s="247"/>
      <c r="J1987" s="96"/>
    </row>
    <row r="1988" spans="8:10" x14ac:dyDescent="0.25">
      <c r="H1988" s="247"/>
      <c r="J1988" s="96"/>
    </row>
    <row r="1989" spans="8:10" x14ac:dyDescent="0.25">
      <c r="H1989" s="247"/>
      <c r="J1989" s="96"/>
    </row>
    <row r="1990" spans="8:10" x14ac:dyDescent="0.25">
      <c r="H1990" s="247"/>
      <c r="J1990" s="96"/>
    </row>
    <row r="1991" spans="8:10" x14ac:dyDescent="0.25">
      <c r="H1991" s="247"/>
      <c r="J1991" s="96"/>
    </row>
    <row r="1992" spans="8:10" x14ac:dyDescent="0.25">
      <c r="H1992" s="247"/>
      <c r="J1992" s="96"/>
    </row>
    <row r="1993" spans="8:10" x14ac:dyDescent="0.25">
      <c r="H1993" s="247"/>
      <c r="J1993" s="96"/>
    </row>
    <row r="1994" spans="8:10" x14ac:dyDescent="0.25">
      <c r="H1994" s="247"/>
      <c r="J1994" s="96"/>
    </row>
    <row r="1995" spans="8:10" x14ac:dyDescent="0.25">
      <c r="H1995" s="247"/>
      <c r="J1995" s="96"/>
    </row>
    <row r="1996" spans="8:10" x14ac:dyDescent="0.25">
      <c r="H1996" s="247"/>
      <c r="J1996" s="96"/>
    </row>
    <row r="1997" spans="8:10" x14ac:dyDescent="0.25">
      <c r="H1997" s="247"/>
      <c r="J1997" s="96"/>
    </row>
    <row r="1998" spans="8:10" x14ac:dyDescent="0.25">
      <c r="H1998" s="247"/>
      <c r="J1998" s="96"/>
    </row>
    <row r="1999" spans="8:10" x14ac:dyDescent="0.25">
      <c r="H1999" s="247"/>
      <c r="J1999" s="96"/>
    </row>
    <row r="2000" spans="8:10" x14ac:dyDescent="0.25">
      <c r="H2000" s="247"/>
      <c r="J2000" s="96"/>
    </row>
    <row r="2001" spans="8:10" x14ac:dyDescent="0.25">
      <c r="H2001" s="247"/>
      <c r="J2001" s="96"/>
    </row>
    <row r="2002" spans="8:10" x14ac:dyDescent="0.25">
      <c r="H2002" s="247"/>
      <c r="J2002" s="96"/>
    </row>
    <row r="2003" spans="8:10" x14ac:dyDescent="0.25">
      <c r="H2003" s="247"/>
      <c r="J2003" s="96"/>
    </row>
    <row r="2004" spans="8:10" x14ac:dyDescent="0.25">
      <c r="H2004" s="247"/>
      <c r="J2004" s="96"/>
    </row>
    <row r="2005" spans="8:10" x14ac:dyDescent="0.25">
      <c r="H2005" s="247"/>
      <c r="J2005" s="96"/>
    </row>
    <row r="2006" spans="8:10" x14ac:dyDescent="0.25">
      <c r="H2006" s="247"/>
      <c r="J2006" s="96"/>
    </row>
    <row r="2007" spans="8:10" x14ac:dyDescent="0.25">
      <c r="H2007" s="247"/>
      <c r="J2007" s="96"/>
    </row>
    <row r="2008" spans="8:10" x14ac:dyDescent="0.25">
      <c r="H2008" s="247"/>
      <c r="J2008" s="96"/>
    </row>
    <row r="2009" spans="8:10" x14ac:dyDescent="0.25">
      <c r="H2009" s="247"/>
      <c r="J2009" s="96"/>
    </row>
    <row r="2010" spans="8:10" x14ac:dyDescent="0.25">
      <c r="H2010" s="247"/>
      <c r="J2010" s="96"/>
    </row>
    <row r="2011" spans="8:10" x14ac:dyDescent="0.25">
      <c r="H2011" s="247"/>
      <c r="J2011" s="96"/>
    </row>
    <row r="2012" spans="8:10" x14ac:dyDescent="0.25">
      <c r="H2012" s="247"/>
      <c r="J2012" s="96"/>
    </row>
    <row r="2013" spans="8:10" x14ac:dyDescent="0.25">
      <c r="H2013" s="247"/>
      <c r="J2013" s="96"/>
    </row>
    <row r="2014" spans="8:10" x14ac:dyDescent="0.25">
      <c r="H2014" s="247"/>
      <c r="J2014" s="96"/>
    </row>
    <row r="2015" spans="8:10" x14ac:dyDescent="0.25">
      <c r="H2015" s="247"/>
      <c r="J2015" s="96"/>
    </row>
    <row r="2016" spans="8:10" x14ac:dyDescent="0.25">
      <c r="H2016" s="247"/>
      <c r="J2016" s="96"/>
    </row>
    <row r="2017" spans="8:10" x14ac:dyDescent="0.25">
      <c r="H2017" s="247"/>
      <c r="J2017" s="96"/>
    </row>
    <row r="2018" spans="8:10" x14ac:dyDescent="0.25">
      <c r="H2018" s="247"/>
      <c r="J2018" s="96"/>
    </row>
    <row r="2019" spans="8:10" x14ac:dyDescent="0.25">
      <c r="H2019" s="247"/>
      <c r="J2019" s="96"/>
    </row>
    <row r="2020" spans="8:10" x14ac:dyDescent="0.25">
      <c r="H2020" s="247"/>
      <c r="J2020" s="96"/>
    </row>
    <row r="2021" spans="8:10" x14ac:dyDescent="0.25">
      <c r="H2021" s="247"/>
      <c r="J2021" s="96"/>
    </row>
    <row r="2022" spans="8:10" x14ac:dyDescent="0.25">
      <c r="H2022" s="247"/>
      <c r="J2022" s="96"/>
    </row>
    <row r="2023" spans="8:10" x14ac:dyDescent="0.25">
      <c r="H2023" s="247"/>
      <c r="J2023" s="96"/>
    </row>
    <row r="2024" spans="8:10" x14ac:dyDescent="0.25">
      <c r="H2024" s="247"/>
      <c r="J2024" s="96"/>
    </row>
    <row r="2025" spans="8:10" x14ac:dyDescent="0.25">
      <c r="H2025" s="247"/>
      <c r="J2025" s="96"/>
    </row>
    <row r="2026" spans="8:10" x14ac:dyDescent="0.25">
      <c r="H2026" s="247"/>
      <c r="J2026" s="96"/>
    </row>
    <row r="2027" spans="8:10" x14ac:dyDescent="0.25">
      <c r="H2027" s="247"/>
      <c r="J2027" s="96"/>
    </row>
    <row r="2028" spans="8:10" x14ac:dyDescent="0.25">
      <c r="H2028" s="247"/>
      <c r="J2028" s="96"/>
    </row>
    <row r="2029" spans="8:10" x14ac:dyDescent="0.25">
      <c r="H2029" s="247"/>
      <c r="J2029" s="96"/>
    </row>
    <row r="2030" spans="8:10" x14ac:dyDescent="0.25">
      <c r="H2030" s="247"/>
      <c r="J2030" s="96"/>
    </row>
    <row r="2031" spans="8:10" x14ac:dyDescent="0.25">
      <c r="H2031" s="247"/>
      <c r="J2031" s="96"/>
    </row>
    <row r="2032" spans="8:10" x14ac:dyDescent="0.25">
      <c r="H2032" s="247"/>
      <c r="J2032" s="96"/>
    </row>
    <row r="2033" spans="8:10" x14ac:dyDescent="0.25">
      <c r="H2033" s="247"/>
      <c r="J2033" s="96"/>
    </row>
    <row r="2034" spans="8:10" x14ac:dyDescent="0.25">
      <c r="H2034" s="247"/>
      <c r="J2034" s="96"/>
    </row>
    <row r="2035" spans="8:10" x14ac:dyDescent="0.25">
      <c r="H2035" s="247"/>
      <c r="J2035" s="96"/>
    </row>
    <row r="2036" spans="8:10" x14ac:dyDescent="0.25">
      <c r="H2036" s="247"/>
      <c r="J2036" s="96"/>
    </row>
    <row r="2037" spans="8:10" x14ac:dyDescent="0.25">
      <c r="H2037" s="247"/>
      <c r="J2037" s="96"/>
    </row>
    <row r="2038" spans="8:10" x14ac:dyDescent="0.25">
      <c r="H2038" s="247"/>
      <c r="J2038" s="96"/>
    </row>
    <row r="2039" spans="8:10" x14ac:dyDescent="0.25">
      <c r="H2039" s="247"/>
      <c r="J2039" s="96"/>
    </row>
    <row r="2040" spans="8:10" x14ac:dyDescent="0.25">
      <c r="H2040" s="247"/>
      <c r="J2040" s="96"/>
    </row>
    <row r="2041" spans="8:10" x14ac:dyDescent="0.25">
      <c r="H2041" s="247"/>
      <c r="J2041" s="96"/>
    </row>
    <row r="2042" spans="8:10" x14ac:dyDescent="0.25">
      <c r="H2042" s="247"/>
      <c r="J2042" s="96"/>
    </row>
    <row r="2043" spans="8:10" x14ac:dyDescent="0.25">
      <c r="H2043" s="247"/>
      <c r="J2043" s="96"/>
    </row>
    <row r="2044" spans="8:10" x14ac:dyDescent="0.25">
      <c r="H2044" s="247"/>
      <c r="J2044" s="96"/>
    </row>
    <row r="2045" spans="8:10" x14ac:dyDescent="0.25">
      <c r="H2045" s="247"/>
      <c r="J2045" s="96"/>
    </row>
    <row r="2046" spans="8:10" x14ac:dyDescent="0.25">
      <c r="H2046" s="247"/>
      <c r="J2046" s="96"/>
    </row>
    <row r="2047" spans="8:10" x14ac:dyDescent="0.25">
      <c r="H2047" s="247"/>
      <c r="J2047" s="96"/>
    </row>
    <row r="2048" spans="8:10" x14ac:dyDescent="0.25">
      <c r="H2048" s="247"/>
      <c r="J2048" s="96"/>
    </row>
    <row r="2049" spans="8:10" x14ac:dyDescent="0.25">
      <c r="H2049" s="247"/>
      <c r="J2049" s="96"/>
    </row>
    <row r="2050" spans="8:10" x14ac:dyDescent="0.25">
      <c r="H2050" s="247"/>
      <c r="J2050" s="96"/>
    </row>
    <row r="2051" spans="8:10" x14ac:dyDescent="0.25">
      <c r="H2051" s="247"/>
      <c r="J2051" s="96"/>
    </row>
    <row r="2052" spans="8:10" x14ac:dyDescent="0.25">
      <c r="H2052" s="247"/>
      <c r="J2052" s="96"/>
    </row>
    <row r="2053" spans="8:10" x14ac:dyDescent="0.25">
      <c r="H2053" s="247"/>
      <c r="J2053" s="96"/>
    </row>
    <row r="2054" spans="8:10" x14ac:dyDescent="0.25">
      <c r="H2054" s="247"/>
      <c r="J2054" s="96"/>
    </row>
    <row r="2055" spans="8:10" x14ac:dyDescent="0.25">
      <c r="H2055" s="247"/>
      <c r="J2055" s="96"/>
    </row>
    <row r="2056" spans="8:10" x14ac:dyDescent="0.25">
      <c r="H2056" s="247"/>
      <c r="J2056" s="96"/>
    </row>
    <row r="2057" spans="8:10" x14ac:dyDescent="0.25">
      <c r="H2057" s="247"/>
      <c r="J2057" s="96"/>
    </row>
    <row r="2058" spans="8:10" x14ac:dyDescent="0.25">
      <c r="H2058" s="247"/>
      <c r="J2058" s="96"/>
    </row>
    <row r="2059" spans="8:10" x14ac:dyDescent="0.25">
      <c r="H2059" s="247"/>
      <c r="J2059" s="96"/>
    </row>
    <row r="2060" spans="8:10" x14ac:dyDescent="0.25">
      <c r="H2060" s="247"/>
      <c r="J2060" s="96"/>
    </row>
    <row r="2061" spans="8:10" x14ac:dyDescent="0.25">
      <c r="H2061" s="247"/>
      <c r="J2061" s="96"/>
    </row>
    <row r="2062" spans="8:10" x14ac:dyDescent="0.25">
      <c r="H2062" s="247"/>
      <c r="J2062" s="96"/>
    </row>
    <row r="2063" spans="8:10" x14ac:dyDescent="0.25">
      <c r="H2063" s="247"/>
      <c r="J2063" s="96"/>
    </row>
    <row r="2064" spans="8:10" x14ac:dyDescent="0.25">
      <c r="H2064" s="247"/>
      <c r="J2064" s="96"/>
    </row>
    <row r="2065" spans="8:10" x14ac:dyDescent="0.25">
      <c r="H2065" s="247"/>
      <c r="J2065" s="96"/>
    </row>
    <row r="2066" spans="8:10" x14ac:dyDescent="0.25">
      <c r="H2066" s="247"/>
      <c r="J2066" s="96"/>
    </row>
    <row r="2067" spans="8:10" x14ac:dyDescent="0.25">
      <c r="H2067" s="247"/>
      <c r="J2067" s="96"/>
    </row>
    <row r="2068" spans="8:10" x14ac:dyDescent="0.25">
      <c r="H2068" s="247"/>
      <c r="J2068" s="96"/>
    </row>
    <row r="2069" spans="8:10" x14ac:dyDescent="0.25">
      <c r="H2069" s="247"/>
      <c r="J2069" s="96"/>
    </row>
    <row r="2070" spans="8:10" x14ac:dyDescent="0.25">
      <c r="H2070" s="247"/>
      <c r="J2070" s="96"/>
    </row>
    <row r="2071" spans="8:10" x14ac:dyDescent="0.25">
      <c r="H2071" s="247"/>
      <c r="J2071" s="96"/>
    </row>
    <row r="2072" spans="8:10" x14ac:dyDescent="0.25">
      <c r="H2072" s="247"/>
      <c r="J2072" s="96"/>
    </row>
    <row r="2073" spans="8:10" x14ac:dyDescent="0.25">
      <c r="H2073" s="247"/>
      <c r="J2073" s="96"/>
    </row>
    <row r="2074" spans="8:10" x14ac:dyDescent="0.25">
      <c r="H2074" s="247"/>
      <c r="J2074" s="96"/>
    </row>
    <row r="2075" spans="8:10" x14ac:dyDescent="0.25">
      <c r="H2075" s="247"/>
      <c r="J2075" s="96"/>
    </row>
    <row r="2076" spans="8:10" x14ac:dyDescent="0.25">
      <c r="H2076" s="247"/>
      <c r="J2076" s="96"/>
    </row>
    <row r="2077" spans="8:10" x14ac:dyDescent="0.25">
      <c r="H2077" s="247"/>
      <c r="J2077" s="96"/>
    </row>
    <row r="2078" spans="8:10" x14ac:dyDescent="0.25">
      <c r="H2078" s="247"/>
      <c r="J2078" s="96"/>
    </row>
    <row r="2079" spans="8:10" x14ac:dyDescent="0.25">
      <c r="H2079" s="247"/>
      <c r="J2079" s="96"/>
    </row>
    <row r="2080" spans="8:10" x14ac:dyDescent="0.25">
      <c r="H2080" s="247"/>
      <c r="J2080" s="96"/>
    </row>
    <row r="2081" spans="8:10" x14ac:dyDescent="0.25">
      <c r="H2081" s="247"/>
      <c r="J2081" s="96"/>
    </row>
    <row r="2082" spans="8:10" x14ac:dyDescent="0.25">
      <c r="H2082" s="247"/>
      <c r="J2082" s="96"/>
    </row>
    <row r="2083" spans="8:10" x14ac:dyDescent="0.25">
      <c r="H2083" s="247"/>
      <c r="J2083" s="96"/>
    </row>
    <row r="2084" spans="8:10" x14ac:dyDescent="0.25">
      <c r="H2084" s="247"/>
      <c r="J2084" s="96"/>
    </row>
    <row r="2085" spans="8:10" x14ac:dyDescent="0.25">
      <c r="H2085" s="247"/>
      <c r="J2085" s="96"/>
    </row>
    <row r="2086" spans="8:10" x14ac:dyDescent="0.25">
      <c r="H2086" s="247"/>
      <c r="J2086" s="96"/>
    </row>
    <row r="2087" spans="8:10" x14ac:dyDescent="0.25">
      <c r="H2087" s="247"/>
      <c r="J2087" s="96"/>
    </row>
    <row r="2088" spans="8:10" x14ac:dyDescent="0.25">
      <c r="H2088" s="247"/>
      <c r="J2088" s="96"/>
    </row>
    <row r="2089" spans="8:10" x14ac:dyDescent="0.25">
      <c r="H2089" s="247"/>
      <c r="J2089" s="96"/>
    </row>
    <row r="2090" spans="8:10" x14ac:dyDescent="0.25">
      <c r="H2090" s="247"/>
      <c r="J2090" s="96"/>
    </row>
    <row r="2091" spans="8:10" x14ac:dyDescent="0.25">
      <c r="H2091" s="247"/>
      <c r="J2091" s="96"/>
    </row>
    <row r="2092" spans="8:10" x14ac:dyDescent="0.25">
      <c r="H2092" s="247"/>
      <c r="J2092" s="96"/>
    </row>
    <row r="2093" spans="8:10" x14ac:dyDescent="0.25">
      <c r="H2093" s="247"/>
      <c r="J2093" s="96"/>
    </row>
    <row r="2094" spans="8:10" x14ac:dyDescent="0.25">
      <c r="H2094" s="247"/>
      <c r="J2094" s="96"/>
    </row>
    <row r="2095" spans="8:10" x14ac:dyDescent="0.25">
      <c r="H2095" s="247"/>
      <c r="J2095" s="96"/>
    </row>
    <row r="2096" spans="8:10" x14ac:dyDescent="0.25">
      <c r="H2096" s="247"/>
      <c r="J2096" s="96"/>
    </row>
    <row r="2097" spans="8:10" x14ac:dyDescent="0.25">
      <c r="H2097" s="247"/>
      <c r="J2097" s="96"/>
    </row>
    <row r="2098" spans="8:10" x14ac:dyDescent="0.25">
      <c r="H2098" s="247"/>
      <c r="J2098" s="96"/>
    </row>
    <row r="2099" spans="8:10" x14ac:dyDescent="0.25">
      <c r="H2099" s="247"/>
      <c r="J2099" s="96"/>
    </row>
    <row r="2100" spans="8:10" x14ac:dyDescent="0.25">
      <c r="H2100" s="247"/>
      <c r="J2100" s="96"/>
    </row>
    <row r="2101" spans="8:10" x14ac:dyDescent="0.25">
      <c r="H2101" s="247"/>
      <c r="J2101" s="96"/>
    </row>
    <row r="2102" spans="8:10" x14ac:dyDescent="0.25">
      <c r="H2102" s="247"/>
      <c r="J2102" s="96"/>
    </row>
    <row r="2103" spans="8:10" x14ac:dyDescent="0.25">
      <c r="H2103" s="247"/>
      <c r="J2103" s="96"/>
    </row>
    <row r="2104" spans="8:10" x14ac:dyDescent="0.25">
      <c r="H2104" s="247"/>
      <c r="J2104" s="96"/>
    </row>
    <row r="2105" spans="8:10" x14ac:dyDescent="0.25">
      <c r="H2105" s="247"/>
      <c r="J2105" s="96"/>
    </row>
    <row r="2106" spans="8:10" x14ac:dyDescent="0.25">
      <c r="H2106" s="247"/>
      <c r="J2106" s="96"/>
    </row>
    <row r="2107" spans="8:10" x14ac:dyDescent="0.25">
      <c r="H2107" s="247"/>
      <c r="J2107" s="96"/>
    </row>
    <row r="2108" spans="8:10" x14ac:dyDescent="0.25">
      <c r="H2108" s="247"/>
      <c r="J2108" s="96"/>
    </row>
    <row r="2109" spans="8:10" x14ac:dyDescent="0.25">
      <c r="H2109" s="247"/>
      <c r="J2109" s="96"/>
    </row>
    <row r="2110" spans="8:10" x14ac:dyDescent="0.25">
      <c r="H2110" s="247"/>
      <c r="J2110" s="96"/>
    </row>
    <row r="2111" spans="8:10" x14ac:dyDescent="0.25">
      <c r="H2111" s="247"/>
      <c r="J2111" s="96"/>
    </row>
    <row r="2112" spans="8:10" x14ac:dyDescent="0.25">
      <c r="H2112" s="247"/>
      <c r="J2112" s="96"/>
    </row>
    <row r="2113" spans="8:10" x14ac:dyDescent="0.25">
      <c r="H2113" s="247"/>
      <c r="J2113" s="96"/>
    </row>
    <row r="2114" spans="8:10" x14ac:dyDescent="0.25">
      <c r="H2114" s="247"/>
      <c r="J2114" s="96"/>
    </row>
    <row r="2115" spans="8:10" x14ac:dyDescent="0.25">
      <c r="H2115" s="247"/>
      <c r="J2115" s="96"/>
    </row>
    <row r="2116" spans="8:10" x14ac:dyDescent="0.25">
      <c r="H2116" s="247"/>
      <c r="J2116" s="96"/>
    </row>
    <row r="2117" spans="8:10" x14ac:dyDescent="0.25">
      <c r="H2117" s="247"/>
      <c r="J2117" s="96"/>
    </row>
    <row r="2118" spans="8:10" x14ac:dyDescent="0.25">
      <c r="H2118" s="247"/>
      <c r="J2118" s="96"/>
    </row>
    <row r="2119" spans="8:10" x14ac:dyDescent="0.25">
      <c r="H2119" s="247"/>
      <c r="J2119" s="96"/>
    </row>
    <row r="2120" spans="8:10" x14ac:dyDescent="0.25">
      <c r="H2120" s="247"/>
      <c r="J2120" s="96"/>
    </row>
    <row r="2121" spans="8:10" x14ac:dyDescent="0.25">
      <c r="H2121" s="247"/>
      <c r="J2121" s="96"/>
    </row>
    <row r="2122" spans="8:10" x14ac:dyDescent="0.25">
      <c r="H2122" s="247"/>
      <c r="J2122" s="96"/>
    </row>
    <row r="2123" spans="8:10" x14ac:dyDescent="0.25">
      <c r="H2123" s="247"/>
      <c r="J2123" s="96"/>
    </row>
    <row r="2124" spans="8:10" x14ac:dyDescent="0.25">
      <c r="H2124" s="247"/>
      <c r="J2124" s="96"/>
    </row>
    <row r="2125" spans="8:10" x14ac:dyDescent="0.25">
      <c r="H2125" s="247"/>
      <c r="J2125" s="96"/>
    </row>
    <row r="2126" spans="8:10" x14ac:dyDescent="0.25">
      <c r="H2126" s="247"/>
      <c r="J2126" s="96"/>
    </row>
    <row r="2127" spans="8:10" x14ac:dyDescent="0.25">
      <c r="H2127" s="247"/>
      <c r="J2127" s="96"/>
    </row>
    <row r="2128" spans="8:10" x14ac:dyDescent="0.25">
      <c r="H2128" s="247"/>
      <c r="J2128" s="96"/>
    </row>
    <row r="2129" spans="8:10" x14ac:dyDescent="0.25">
      <c r="H2129" s="247"/>
      <c r="J2129" s="96"/>
    </row>
    <row r="2130" spans="8:10" x14ac:dyDescent="0.25">
      <c r="H2130" s="247"/>
      <c r="J2130" s="96"/>
    </row>
    <row r="2131" spans="8:10" x14ac:dyDescent="0.25">
      <c r="H2131" s="247"/>
      <c r="J2131" s="96"/>
    </row>
    <row r="2132" spans="8:10" x14ac:dyDescent="0.25">
      <c r="H2132" s="247"/>
      <c r="J2132" s="96"/>
    </row>
    <row r="2133" spans="8:10" x14ac:dyDescent="0.25">
      <c r="H2133" s="247"/>
      <c r="J2133" s="96"/>
    </row>
    <row r="2134" spans="8:10" x14ac:dyDescent="0.25">
      <c r="H2134" s="247"/>
      <c r="J2134" s="96"/>
    </row>
    <row r="2135" spans="8:10" x14ac:dyDescent="0.25">
      <c r="H2135" s="247"/>
      <c r="J2135" s="96"/>
    </row>
    <row r="2136" spans="8:10" x14ac:dyDescent="0.25">
      <c r="H2136" s="247"/>
      <c r="J2136" s="96"/>
    </row>
    <row r="2137" spans="8:10" x14ac:dyDescent="0.25">
      <c r="H2137" s="247"/>
      <c r="J2137" s="96"/>
    </row>
    <row r="2138" spans="8:10" x14ac:dyDescent="0.25">
      <c r="H2138" s="247"/>
      <c r="J2138" s="96"/>
    </row>
    <row r="2139" spans="8:10" x14ac:dyDescent="0.25">
      <c r="H2139" s="247"/>
      <c r="J2139" s="96"/>
    </row>
    <row r="2140" spans="8:10" x14ac:dyDescent="0.25">
      <c r="H2140" s="247"/>
      <c r="J2140" s="96"/>
    </row>
    <row r="2141" spans="8:10" x14ac:dyDescent="0.25">
      <c r="H2141" s="247"/>
      <c r="J2141" s="96"/>
    </row>
    <row r="2142" spans="8:10" x14ac:dyDescent="0.25">
      <c r="H2142" s="247"/>
      <c r="J2142" s="96"/>
    </row>
    <row r="2143" spans="8:10" x14ac:dyDescent="0.25">
      <c r="H2143" s="247"/>
      <c r="J2143" s="96"/>
    </row>
    <row r="2144" spans="8:10" x14ac:dyDescent="0.25">
      <c r="H2144" s="247"/>
      <c r="J2144" s="96"/>
    </row>
    <row r="2145" spans="8:10" x14ac:dyDescent="0.25">
      <c r="H2145" s="247"/>
      <c r="J2145" s="96"/>
    </row>
    <row r="2146" spans="8:10" x14ac:dyDescent="0.25">
      <c r="H2146" s="247"/>
      <c r="J2146" s="96"/>
    </row>
    <row r="2147" spans="8:10" x14ac:dyDescent="0.25">
      <c r="H2147" s="247"/>
      <c r="J2147" s="96"/>
    </row>
    <row r="2148" spans="8:10" x14ac:dyDescent="0.25">
      <c r="H2148" s="247"/>
      <c r="J2148" s="96"/>
    </row>
    <row r="2149" spans="8:10" x14ac:dyDescent="0.25">
      <c r="H2149" s="247"/>
      <c r="J2149" s="96"/>
    </row>
    <row r="2150" spans="8:10" x14ac:dyDescent="0.25">
      <c r="H2150" s="247"/>
      <c r="J2150" s="96"/>
    </row>
    <row r="2151" spans="8:10" x14ac:dyDescent="0.25">
      <c r="H2151" s="247"/>
      <c r="J2151" s="96"/>
    </row>
    <row r="2152" spans="8:10" x14ac:dyDescent="0.25">
      <c r="H2152" s="247"/>
      <c r="J2152" s="96"/>
    </row>
    <row r="2153" spans="8:10" x14ac:dyDescent="0.25">
      <c r="H2153" s="247"/>
      <c r="J2153" s="96"/>
    </row>
    <row r="2154" spans="8:10" x14ac:dyDescent="0.25">
      <c r="H2154" s="247"/>
      <c r="J2154" s="96"/>
    </row>
    <row r="2155" spans="8:10" x14ac:dyDescent="0.25">
      <c r="H2155" s="247"/>
      <c r="J2155" s="96"/>
    </row>
    <row r="2156" spans="8:10" x14ac:dyDescent="0.25">
      <c r="H2156" s="247"/>
      <c r="J2156" s="96"/>
    </row>
    <row r="2157" spans="8:10" x14ac:dyDescent="0.25">
      <c r="H2157" s="247"/>
      <c r="J2157" s="96"/>
    </row>
    <row r="2158" spans="8:10" x14ac:dyDescent="0.25">
      <c r="H2158" s="247"/>
      <c r="J2158" s="96"/>
    </row>
    <row r="2159" spans="8:10" x14ac:dyDescent="0.25">
      <c r="H2159" s="247"/>
      <c r="J2159" s="96"/>
    </row>
    <row r="2160" spans="8:10" x14ac:dyDescent="0.25">
      <c r="H2160" s="247"/>
      <c r="J2160" s="96"/>
    </row>
    <row r="2161" spans="8:10" x14ac:dyDescent="0.25">
      <c r="H2161" s="247"/>
      <c r="J2161" s="96"/>
    </row>
    <row r="2162" spans="8:10" x14ac:dyDescent="0.25">
      <c r="H2162" s="247"/>
      <c r="J2162" s="96"/>
    </row>
    <row r="2163" spans="8:10" x14ac:dyDescent="0.25">
      <c r="H2163" s="247"/>
      <c r="J2163" s="96"/>
    </row>
    <row r="2164" spans="8:10" x14ac:dyDescent="0.25">
      <c r="H2164" s="247"/>
      <c r="J2164" s="96"/>
    </row>
    <row r="2165" spans="8:10" x14ac:dyDescent="0.25">
      <c r="H2165" s="247"/>
      <c r="J2165" s="96"/>
    </row>
    <row r="2166" spans="8:10" x14ac:dyDescent="0.25">
      <c r="H2166" s="247"/>
      <c r="J2166" s="96"/>
    </row>
    <row r="2167" spans="8:10" x14ac:dyDescent="0.25">
      <c r="H2167" s="247"/>
      <c r="J2167" s="96"/>
    </row>
    <row r="2168" spans="8:10" x14ac:dyDescent="0.25">
      <c r="H2168" s="247"/>
      <c r="J2168" s="96"/>
    </row>
    <row r="2169" spans="8:10" x14ac:dyDescent="0.25">
      <c r="H2169" s="247"/>
      <c r="J2169" s="96"/>
    </row>
    <row r="2170" spans="8:10" x14ac:dyDescent="0.25">
      <c r="H2170" s="247"/>
      <c r="J2170" s="96"/>
    </row>
    <row r="2171" spans="8:10" x14ac:dyDescent="0.25">
      <c r="H2171" s="247"/>
      <c r="J2171" s="96"/>
    </row>
    <row r="2172" spans="8:10" x14ac:dyDescent="0.25">
      <c r="H2172" s="247"/>
      <c r="J2172" s="96"/>
    </row>
    <row r="2173" spans="8:10" x14ac:dyDescent="0.25">
      <c r="H2173" s="247"/>
      <c r="J2173" s="96"/>
    </row>
    <row r="2174" spans="8:10" x14ac:dyDescent="0.25">
      <c r="H2174" s="247"/>
      <c r="J2174" s="96"/>
    </row>
    <row r="2175" spans="8:10" x14ac:dyDescent="0.25">
      <c r="H2175" s="247"/>
      <c r="J2175" s="96"/>
    </row>
    <row r="2176" spans="8:10" x14ac:dyDescent="0.25">
      <c r="H2176" s="247"/>
      <c r="J2176" s="96"/>
    </row>
    <row r="2177" spans="8:10" x14ac:dyDescent="0.25">
      <c r="H2177" s="247"/>
      <c r="J2177" s="96"/>
    </row>
    <row r="2178" spans="8:10" x14ac:dyDescent="0.25">
      <c r="H2178" s="247"/>
      <c r="J2178" s="96"/>
    </row>
    <row r="2179" spans="8:10" x14ac:dyDescent="0.25">
      <c r="H2179" s="247"/>
      <c r="J2179" s="96"/>
    </row>
    <row r="2180" spans="8:10" x14ac:dyDescent="0.25">
      <c r="H2180" s="247"/>
      <c r="J2180" s="96"/>
    </row>
    <row r="2181" spans="8:10" x14ac:dyDescent="0.25">
      <c r="H2181" s="247"/>
      <c r="J2181" s="96"/>
    </row>
    <row r="2182" spans="8:10" x14ac:dyDescent="0.25">
      <c r="H2182" s="247"/>
      <c r="J2182" s="96"/>
    </row>
    <row r="2183" spans="8:10" x14ac:dyDescent="0.25">
      <c r="H2183" s="247"/>
      <c r="J2183" s="96"/>
    </row>
    <row r="2184" spans="8:10" x14ac:dyDescent="0.25">
      <c r="H2184" s="247"/>
      <c r="J2184" s="96"/>
    </row>
    <row r="2185" spans="8:10" x14ac:dyDescent="0.25">
      <c r="H2185" s="247"/>
      <c r="J2185" s="96"/>
    </row>
    <row r="2186" spans="8:10" x14ac:dyDescent="0.25">
      <c r="H2186" s="247"/>
      <c r="J2186" s="96"/>
    </row>
    <row r="2187" spans="8:10" x14ac:dyDescent="0.25">
      <c r="H2187" s="247"/>
      <c r="J2187" s="96"/>
    </row>
    <row r="2188" spans="8:10" x14ac:dyDescent="0.25">
      <c r="H2188" s="247"/>
      <c r="J2188" s="96"/>
    </row>
    <row r="2189" spans="8:10" x14ac:dyDescent="0.25">
      <c r="H2189" s="247"/>
      <c r="J2189" s="96"/>
    </row>
    <row r="2190" spans="8:10" x14ac:dyDescent="0.25">
      <c r="H2190" s="247"/>
      <c r="J2190" s="96"/>
    </row>
    <row r="2191" spans="8:10" x14ac:dyDescent="0.25">
      <c r="H2191" s="247"/>
      <c r="J2191" s="96"/>
    </row>
    <row r="2192" spans="8:10" x14ac:dyDescent="0.25">
      <c r="H2192" s="247"/>
      <c r="J2192" s="96"/>
    </row>
    <row r="2193" spans="8:10" x14ac:dyDescent="0.25">
      <c r="H2193" s="247"/>
      <c r="J2193" s="96"/>
    </row>
    <row r="2194" spans="8:10" x14ac:dyDescent="0.25">
      <c r="H2194" s="247"/>
      <c r="J2194" s="96"/>
    </row>
    <row r="2195" spans="8:10" x14ac:dyDescent="0.25">
      <c r="H2195" s="247"/>
      <c r="J2195" s="96"/>
    </row>
    <row r="2196" spans="8:10" x14ac:dyDescent="0.25">
      <c r="H2196" s="247"/>
      <c r="J2196" s="96"/>
    </row>
    <row r="2197" spans="8:10" x14ac:dyDescent="0.25">
      <c r="H2197" s="247"/>
      <c r="J2197" s="96"/>
    </row>
    <row r="2198" spans="8:10" x14ac:dyDescent="0.25">
      <c r="H2198" s="247"/>
      <c r="J2198" s="96"/>
    </row>
    <row r="2199" spans="8:10" x14ac:dyDescent="0.25">
      <c r="H2199" s="247"/>
      <c r="J2199" s="96"/>
    </row>
    <row r="2200" spans="8:10" x14ac:dyDescent="0.25">
      <c r="H2200" s="247"/>
      <c r="J2200" s="96"/>
    </row>
    <row r="2201" spans="8:10" x14ac:dyDescent="0.25">
      <c r="H2201" s="247"/>
      <c r="J2201" s="96"/>
    </row>
    <row r="2202" spans="8:10" x14ac:dyDescent="0.25">
      <c r="H2202" s="247"/>
      <c r="J2202" s="96"/>
    </row>
    <row r="2203" spans="8:10" x14ac:dyDescent="0.25">
      <c r="H2203" s="247"/>
      <c r="J2203" s="96"/>
    </row>
    <row r="2204" spans="8:10" x14ac:dyDescent="0.25">
      <c r="H2204" s="247"/>
      <c r="J2204" s="96"/>
    </row>
    <row r="2205" spans="8:10" x14ac:dyDescent="0.25">
      <c r="H2205" s="247"/>
      <c r="J2205" s="96"/>
    </row>
    <row r="2206" spans="8:10" x14ac:dyDescent="0.25">
      <c r="H2206" s="247"/>
      <c r="J2206" s="96"/>
    </row>
    <row r="2207" spans="8:10" x14ac:dyDescent="0.25">
      <c r="H2207" s="247"/>
      <c r="J2207" s="96"/>
    </row>
    <row r="2208" spans="8:10" x14ac:dyDescent="0.25">
      <c r="H2208" s="247"/>
      <c r="J2208" s="96"/>
    </row>
    <row r="2209" spans="8:10" x14ac:dyDescent="0.25">
      <c r="H2209" s="247"/>
      <c r="J2209" s="96"/>
    </row>
    <row r="2210" spans="8:10" x14ac:dyDescent="0.25">
      <c r="H2210" s="247"/>
      <c r="J2210" s="96"/>
    </row>
    <row r="2211" spans="8:10" x14ac:dyDescent="0.25">
      <c r="H2211" s="247"/>
      <c r="J2211" s="96"/>
    </row>
    <row r="2212" spans="8:10" x14ac:dyDescent="0.25">
      <c r="H2212" s="247"/>
      <c r="J2212" s="96"/>
    </row>
    <row r="2213" spans="8:10" x14ac:dyDescent="0.25">
      <c r="H2213" s="247"/>
      <c r="J2213" s="96"/>
    </row>
    <row r="2214" spans="8:10" x14ac:dyDescent="0.25">
      <c r="H2214" s="247"/>
      <c r="J2214" s="96"/>
    </row>
    <row r="2215" spans="8:10" x14ac:dyDescent="0.25">
      <c r="H2215" s="247"/>
      <c r="J2215" s="96"/>
    </row>
    <row r="2216" spans="8:10" x14ac:dyDescent="0.25">
      <c r="H2216" s="247"/>
      <c r="J2216" s="96"/>
    </row>
    <row r="2217" spans="8:10" x14ac:dyDescent="0.25">
      <c r="H2217" s="247"/>
      <c r="J2217" s="96"/>
    </row>
    <row r="2218" spans="8:10" x14ac:dyDescent="0.25">
      <c r="H2218" s="247"/>
      <c r="J2218" s="96"/>
    </row>
    <row r="2219" spans="8:10" x14ac:dyDescent="0.25">
      <c r="H2219" s="247"/>
      <c r="J2219" s="96"/>
    </row>
    <row r="2220" spans="8:10" x14ac:dyDescent="0.25">
      <c r="H2220" s="247"/>
      <c r="J2220" s="96"/>
    </row>
    <row r="2221" spans="8:10" x14ac:dyDescent="0.25">
      <c r="H2221" s="247"/>
      <c r="J2221" s="96"/>
    </row>
    <row r="2222" spans="8:10" x14ac:dyDescent="0.25">
      <c r="H2222" s="247"/>
      <c r="J2222" s="96"/>
    </row>
    <row r="2223" spans="8:10" x14ac:dyDescent="0.25">
      <c r="H2223" s="247"/>
      <c r="J2223" s="96"/>
    </row>
    <row r="2224" spans="8:10" x14ac:dyDescent="0.25">
      <c r="H2224" s="247"/>
      <c r="J2224" s="96"/>
    </row>
    <row r="2225" spans="8:10" x14ac:dyDescent="0.25">
      <c r="H2225" s="247"/>
      <c r="J2225" s="96"/>
    </row>
    <row r="2226" spans="8:10" x14ac:dyDescent="0.25">
      <c r="H2226" s="247"/>
      <c r="J2226" s="96"/>
    </row>
    <row r="2227" spans="8:10" x14ac:dyDescent="0.25">
      <c r="H2227" s="247"/>
      <c r="J2227" s="96"/>
    </row>
    <row r="2228" spans="8:10" x14ac:dyDescent="0.25">
      <c r="H2228" s="247"/>
      <c r="J2228" s="96"/>
    </row>
    <row r="2229" spans="8:10" x14ac:dyDescent="0.25">
      <c r="H2229" s="247"/>
      <c r="J2229" s="96"/>
    </row>
    <row r="2230" spans="8:10" x14ac:dyDescent="0.25">
      <c r="H2230" s="247"/>
      <c r="J2230" s="96"/>
    </row>
    <row r="2231" spans="8:10" x14ac:dyDescent="0.25">
      <c r="H2231" s="247"/>
      <c r="J2231" s="96"/>
    </row>
    <row r="2232" spans="8:10" x14ac:dyDescent="0.25">
      <c r="H2232" s="247"/>
      <c r="J2232" s="96"/>
    </row>
    <row r="2233" spans="8:10" x14ac:dyDescent="0.25">
      <c r="H2233" s="247"/>
      <c r="J2233" s="96"/>
    </row>
    <row r="2234" spans="8:10" x14ac:dyDescent="0.25">
      <c r="H2234" s="247"/>
      <c r="J2234" s="96"/>
    </row>
    <row r="2235" spans="8:10" x14ac:dyDescent="0.25">
      <c r="H2235" s="247"/>
      <c r="J2235" s="96"/>
    </row>
    <row r="2236" spans="8:10" x14ac:dyDescent="0.25">
      <c r="H2236" s="247"/>
      <c r="J2236" s="96"/>
    </row>
    <row r="2237" spans="8:10" x14ac:dyDescent="0.25">
      <c r="H2237" s="247"/>
      <c r="J2237" s="96"/>
    </row>
    <row r="2238" spans="8:10" x14ac:dyDescent="0.25">
      <c r="H2238" s="247"/>
      <c r="J2238" s="96"/>
    </row>
    <row r="2239" spans="8:10" x14ac:dyDescent="0.25">
      <c r="H2239" s="247"/>
      <c r="J2239" s="96"/>
    </row>
    <row r="2240" spans="8:10" x14ac:dyDescent="0.25">
      <c r="H2240" s="247"/>
      <c r="J2240" s="96"/>
    </row>
    <row r="2241" spans="8:10" x14ac:dyDescent="0.25">
      <c r="H2241" s="247"/>
      <c r="J2241" s="96"/>
    </row>
    <row r="2242" spans="8:10" x14ac:dyDescent="0.25">
      <c r="H2242" s="247"/>
      <c r="J2242" s="96"/>
    </row>
    <row r="2243" spans="8:10" x14ac:dyDescent="0.25">
      <c r="H2243" s="247"/>
      <c r="J2243" s="96"/>
    </row>
    <row r="2244" spans="8:10" x14ac:dyDescent="0.25">
      <c r="H2244" s="247"/>
      <c r="J2244" s="96"/>
    </row>
    <row r="2245" spans="8:10" x14ac:dyDescent="0.25">
      <c r="H2245" s="247"/>
      <c r="J2245" s="96"/>
    </row>
    <row r="2246" spans="8:10" x14ac:dyDescent="0.25">
      <c r="H2246" s="247"/>
      <c r="J2246" s="96"/>
    </row>
    <row r="2247" spans="8:10" x14ac:dyDescent="0.25">
      <c r="H2247" s="247"/>
      <c r="J2247" s="96"/>
    </row>
    <row r="2248" spans="8:10" x14ac:dyDescent="0.25">
      <c r="H2248" s="247"/>
      <c r="J2248" s="96"/>
    </row>
    <row r="2249" spans="8:10" x14ac:dyDescent="0.25">
      <c r="H2249" s="247"/>
      <c r="J2249" s="96"/>
    </row>
    <row r="2250" spans="8:10" x14ac:dyDescent="0.25">
      <c r="H2250" s="247"/>
      <c r="J2250" s="96"/>
    </row>
    <row r="2251" spans="8:10" x14ac:dyDescent="0.25">
      <c r="H2251" s="247"/>
      <c r="J2251" s="96"/>
    </row>
    <row r="2252" spans="8:10" x14ac:dyDescent="0.25">
      <c r="H2252" s="247"/>
      <c r="J2252" s="96"/>
    </row>
    <row r="2253" spans="8:10" x14ac:dyDescent="0.25">
      <c r="H2253" s="247"/>
      <c r="J2253" s="96"/>
    </row>
    <row r="2254" spans="8:10" x14ac:dyDescent="0.25">
      <c r="H2254" s="247"/>
      <c r="J2254" s="96"/>
    </row>
    <row r="2255" spans="8:10" x14ac:dyDescent="0.25">
      <c r="H2255" s="247"/>
      <c r="J2255" s="96"/>
    </row>
    <row r="2256" spans="8:10" x14ac:dyDescent="0.25">
      <c r="H2256" s="247"/>
      <c r="J2256" s="96"/>
    </row>
    <row r="2257" spans="8:10" x14ac:dyDescent="0.25">
      <c r="H2257" s="247"/>
      <c r="J2257" s="96"/>
    </row>
    <row r="2258" spans="8:10" x14ac:dyDescent="0.25">
      <c r="H2258" s="247"/>
      <c r="J2258" s="96"/>
    </row>
    <row r="2259" spans="8:10" x14ac:dyDescent="0.25">
      <c r="H2259" s="247"/>
      <c r="J2259" s="96"/>
    </row>
    <row r="2260" spans="8:10" x14ac:dyDescent="0.25">
      <c r="H2260" s="247"/>
      <c r="J2260" s="96"/>
    </row>
    <row r="2261" spans="8:10" x14ac:dyDescent="0.25">
      <c r="H2261" s="247"/>
      <c r="J2261" s="96"/>
    </row>
    <row r="2262" spans="8:10" x14ac:dyDescent="0.25">
      <c r="H2262" s="247"/>
      <c r="J2262" s="96"/>
    </row>
    <row r="2263" spans="8:10" x14ac:dyDescent="0.25">
      <c r="H2263" s="247"/>
      <c r="J2263" s="96"/>
    </row>
    <row r="2264" spans="8:10" x14ac:dyDescent="0.25">
      <c r="H2264" s="247"/>
      <c r="J2264" s="96"/>
    </row>
    <row r="2265" spans="8:10" x14ac:dyDescent="0.25">
      <c r="H2265" s="247"/>
      <c r="J2265" s="96"/>
    </row>
    <row r="2266" spans="8:10" x14ac:dyDescent="0.25">
      <c r="H2266" s="247"/>
      <c r="J2266" s="96"/>
    </row>
    <row r="2267" spans="8:10" x14ac:dyDescent="0.25">
      <c r="H2267" s="247"/>
      <c r="J2267" s="96"/>
    </row>
    <row r="2268" spans="8:10" x14ac:dyDescent="0.25">
      <c r="H2268" s="247"/>
      <c r="J2268" s="96"/>
    </row>
    <row r="2269" spans="8:10" x14ac:dyDescent="0.25">
      <c r="H2269" s="247"/>
      <c r="J2269" s="96"/>
    </row>
    <row r="2270" spans="8:10" x14ac:dyDescent="0.25">
      <c r="H2270" s="247"/>
      <c r="J2270" s="96"/>
    </row>
    <row r="2271" spans="8:10" x14ac:dyDescent="0.25">
      <c r="H2271" s="247"/>
      <c r="J2271" s="96"/>
    </row>
    <row r="2272" spans="8:10" x14ac:dyDescent="0.25">
      <c r="H2272" s="247"/>
      <c r="J2272" s="96"/>
    </row>
    <row r="2273" spans="8:10" x14ac:dyDescent="0.25">
      <c r="H2273" s="247"/>
      <c r="J2273" s="96"/>
    </row>
    <row r="2274" spans="8:10" x14ac:dyDescent="0.25">
      <c r="H2274" s="247"/>
      <c r="J2274" s="96"/>
    </row>
    <row r="2275" spans="8:10" x14ac:dyDescent="0.25">
      <c r="H2275" s="247"/>
      <c r="J2275" s="96"/>
    </row>
    <row r="2276" spans="8:10" x14ac:dyDescent="0.25">
      <c r="H2276" s="247"/>
      <c r="J2276" s="96"/>
    </row>
    <row r="2277" spans="8:10" x14ac:dyDescent="0.25">
      <c r="H2277" s="247"/>
      <c r="J2277" s="96"/>
    </row>
    <row r="2278" spans="8:10" x14ac:dyDescent="0.25">
      <c r="H2278" s="247"/>
      <c r="J2278" s="96"/>
    </row>
    <row r="2279" spans="8:10" x14ac:dyDescent="0.25">
      <c r="H2279" s="247"/>
      <c r="J2279" s="96"/>
    </row>
    <row r="2280" spans="8:10" x14ac:dyDescent="0.25">
      <c r="H2280" s="247"/>
      <c r="J2280" s="96"/>
    </row>
    <row r="2281" spans="8:10" x14ac:dyDescent="0.25">
      <c r="H2281" s="247"/>
      <c r="J2281" s="96"/>
    </row>
    <row r="2282" spans="8:10" x14ac:dyDescent="0.25">
      <c r="H2282" s="247"/>
      <c r="J2282" s="96"/>
    </row>
    <row r="2283" spans="8:10" x14ac:dyDescent="0.25">
      <c r="H2283" s="247"/>
      <c r="J2283" s="96"/>
    </row>
    <row r="2284" spans="8:10" x14ac:dyDescent="0.25">
      <c r="H2284" s="247"/>
      <c r="J2284" s="96"/>
    </row>
    <row r="2285" spans="8:10" x14ac:dyDescent="0.25">
      <c r="H2285" s="247"/>
      <c r="J2285" s="96"/>
    </row>
    <row r="2286" spans="8:10" x14ac:dyDescent="0.25">
      <c r="H2286" s="247"/>
      <c r="J2286" s="96"/>
    </row>
    <row r="2287" spans="8:10" x14ac:dyDescent="0.25">
      <c r="H2287" s="247"/>
      <c r="J2287" s="96"/>
    </row>
    <row r="2288" spans="8:10" x14ac:dyDescent="0.25">
      <c r="H2288" s="247"/>
      <c r="J2288" s="96"/>
    </row>
    <row r="2289" spans="8:10" x14ac:dyDescent="0.25">
      <c r="H2289" s="247"/>
      <c r="J2289" s="96"/>
    </row>
    <row r="2290" spans="8:10" x14ac:dyDescent="0.25">
      <c r="H2290" s="247"/>
      <c r="J2290" s="96"/>
    </row>
    <row r="2291" spans="8:10" x14ac:dyDescent="0.25">
      <c r="H2291" s="247"/>
      <c r="J2291" s="96"/>
    </row>
    <row r="2292" spans="8:10" x14ac:dyDescent="0.25">
      <c r="H2292" s="247"/>
      <c r="J2292" s="96"/>
    </row>
    <row r="2293" spans="8:10" x14ac:dyDescent="0.25">
      <c r="H2293" s="247"/>
      <c r="J2293" s="96"/>
    </row>
    <row r="2294" spans="8:10" x14ac:dyDescent="0.25">
      <c r="H2294" s="247"/>
      <c r="J2294" s="96"/>
    </row>
    <row r="2295" spans="8:10" x14ac:dyDescent="0.25">
      <c r="H2295" s="247"/>
      <c r="J2295" s="96"/>
    </row>
    <row r="2296" spans="8:10" x14ac:dyDescent="0.25">
      <c r="H2296" s="247"/>
      <c r="J2296" s="96"/>
    </row>
    <row r="2297" spans="8:10" x14ac:dyDescent="0.25">
      <c r="H2297" s="247"/>
      <c r="J2297" s="96"/>
    </row>
    <row r="2298" spans="8:10" x14ac:dyDescent="0.25">
      <c r="H2298" s="247"/>
      <c r="J2298" s="96"/>
    </row>
    <row r="2299" spans="8:10" x14ac:dyDescent="0.25">
      <c r="H2299" s="247"/>
      <c r="J2299" s="96"/>
    </row>
    <row r="2300" spans="8:10" x14ac:dyDescent="0.25">
      <c r="H2300" s="247"/>
      <c r="J2300" s="96"/>
    </row>
    <row r="2301" spans="8:10" x14ac:dyDescent="0.25">
      <c r="H2301" s="247"/>
      <c r="J2301" s="96"/>
    </row>
    <row r="2302" spans="8:10" x14ac:dyDescent="0.25">
      <c r="H2302" s="247"/>
      <c r="J2302" s="96"/>
    </row>
    <row r="2303" spans="8:10" x14ac:dyDescent="0.25">
      <c r="H2303" s="247"/>
      <c r="J2303" s="96"/>
    </row>
    <row r="2304" spans="8:10" x14ac:dyDescent="0.25">
      <c r="H2304" s="247"/>
      <c r="J2304" s="96"/>
    </row>
    <row r="2305" spans="8:10" x14ac:dyDescent="0.25">
      <c r="H2305" s="247"/>
      <c r="J2305" s="96"/>
    </row>
    <row r="2306" spans="8:10" x14ac:dyDescent="0.25">
      <c r="H2306" s="247"/>
      <c r="J2306" s="96"/>
    </row>
    <row r="2307" spans="8:10" x14ac:dyDescent="0.25">
      <c r="H2307" s="247"/>
      <c r="J2307" s="96"/>
    </row>
    <row r="2308" spans="8:10" x14ac:dyDescent="0.25">
      <c r="H2308" s="247"/>
      <c r="J2308" s="96"/>
    </row>
    <row r="2309" spans="8:10" x14ac:dyDescent="0.25">
      <c r="H2309" s="247"/>
      <c r="J2309" s="96"/>
    </row>
    <row r="2310" spans="8:10" x14ac:dyDescent="0.25">
      <c r="H2310" s="247"/>
      <c r="J2310" s="96"/>
    </row>
    <row r="2311" spans="8:10" x14ac:dyDescent="0.25">
      <c r="H2311" s="247"/>
      <c r="J2311" s="96"/>
    </row>
    <row r="2312" spans="8:10" x14ac:dyDescent="0.25">
      <c r="H2312" s="247"/>
      <c r="J2312" s="96"/>
    </row>
    <row r="2313" spans="8:10" x14ac:dyDescent="0.25">
      <c r="H2313" s="247"/>
      <c r="J2313" s="96"/>
    </row>
    <row r="2314" spans="8:10" x14ac:dyDescent="0.25">
      <c r="H2314" s="247"/>
      <c r="J2314" s="96"/>
    </row>
    <row r="2315" spans="8:10" x14ac:dyDescent="0.25">
      <c r="H2315" s="247"/>
      <c r="J2315" s="96"/>
    </row>
    <row r="2316" spans="8:10" x14ac:dyDescent="0.25">
      <c r="H2316" s="247"/>
      <c r="J2316" s="96"/>
    </row>
    <row r="2317" spans="8:10" x14ac:dyDescent="0.25">
      <c r="H2317" s="247"/>
      <c r="J2317" s="96"/>
    </row>
    <row r="2318" spans="8:10" x14ac:dyDescent="0.25">
      <c r="H2318" s="247"/>
      <c r="J2318" s="96"/>
    </row>
    <row r="2319" spans="8:10" x14ac:dyDescent="0.25">
      <c r="H2319" s="247"/>
      <c r="J2319" s="96"/>
    </row>
    <row r="2320" spans="8:10" x14ac:dyDescent="0.25">
      <c r="H2320" s="247"/>
      <c r="J2320" s="96"/>
    </row>
    <row r="2321" spans="8:10" x14ac:dyDescent="0.25">
      <c r="H2321" s="247"/>
      <c r="J2321" s="96"/>
    </row>
    <row r="2322" spans="8:10" x14ac:dyDescent="0.25">
      <c r="H2322" s="247"/>
      <c r="J2322" s="96"/>
    </row>
    <row r="2323" spans="8:10" x14ac:dyDescent="0.25">
      <c r="H2323" s="247"/>
      <c r="J2323" s="96"/>
    </row>
    <row r="2324" spans="8:10" x14ac:dyDescent="0.25">
      <c r="H2324" s="247"/>
      <c r="J2324" s="96"/>
    </row>
    <row r="2325" spans="8:10" x14ac:dyDescent="0.25">
      <c r="H2325" s="247"/>
      <c r="J2325" s="96"/>
    </row>
    <row r="2326" spans="8:10" x14ac:dyDescent="0.25">
      <c r="H2326" s="247"/>
      <c r="J2326" s="96"/>
    </row>
    <row r="2327" spans="8:10" x14ac:dyDescent="0.25">
      <c r="H2327" s="247"/>
      <c r="J2327" s="96"/>
    </row>
    <row r="2328" spans="8:10" x14ac:dyDescent="0.25">
      <c r="H2328" s="247"/>
      <c r="J2328" s="96"/>
    </row>
    <row r="2329" spans="8:10" x14ac:dyDescent="0.25">
      <c r="H2329" s="247"/>
      <c r="J2329" s="96"/>
    </row>
    <row r="2330" spans="8:10" x14ac:dyDescent="0.25">
      <c r="H2330" s="247"/>
      <c r="J2330" s="96"/>
    </row>
    <row r="2331" spans="8:10" x14ac:dyDescent="0.25">
      <c r="H2331" s="247"/>
      <c r="J2331" s="96"/>
    </row>
    <row r="2332" spans="8:10" x14ac:dyDescent="0.25">
      <c r="H2332" s="247"/>
      <c r="J2332" s="96"/>
    </row>
    <row r="2333" spans="8:10" x14ac:dyDescent="0.25">
      <c r="H2333" s="247"/>
      <c r="J2333" s="96"/>
    </row>
    <row r="2334" spans="8:10" x14ac:dyDescent="0.25">
      <c r="H2334" s="247"/>
      <c r="J2334" s="96"/>
    </row>
    <row r="2335" spans="8:10" x14ac:dyDescent="0.25">
      <c r="H2335" s="247"/>
      <c r="J2335" s="96"/>
    </row>
    <row r="2336" spans="8:10" x14ac:dyDescent="0.25">
      <c r="H2336" s="247"/>
      <c r="J2336" s="96"/>
    </row>
    <row r="2337" spans="8:10" x14ac:dyDescent="0.25">
      <c r="H2337" s="247"/>
      <c r="J2337" s="96"/>
    </row>
    <row r="2338" spans="8:10" x14ac:dyDescent="0.25">
      <c r="H2338" s="247"/>
      <c r="J2338" s="96"/>
    </row>
    <row r="2339" spans="8:10" x14ac:dyDescent="0.25">
      <c r="H2339" s="247"/>
      <c r="J2339" s="96"/>
    </row>
    <row r="2340" spans="8:10" x14ac:dyDescent="0.25">
      <c r="H2340" s="247"/>
      <c r="J2340" s="96"/>
    </row>
    <row r="2341" spans="8:10" x14ac:dyDescent="0.25">
      <c r="H2341" s="247"/>
      <c r="J2341" s="96"/>
    </row>
    <row r="2342" spans="8:10" x14ac:dyDescent="0.25">
      <c r="H2342" s="247"/>
      <c r="J2342" s="96"/>
    </row>
    <row r="2343" spans="8:10" x14ac:dyDescent="0.25">
      <c r="H2343" s="247"/>
      <c r="J2343" s="96"/>
    </row>
    <row r="2344" spans="8:10" x14ac:dyDescent="0.25">
      <c r="H2344" s="247"/>
      <c r="J2344" s="96"/>
    </row>
    <row r="2345" spans="8:10" x14ac:dyDescent="0.25">
      <c r="H2345" s="247"/>
      <c r="J2345" s="96"/>
    </row>
    <row r="2346" spans="8:10" x14ac:dyDescent="0.25">
      <c r="H2346" s="247"/>
      <c r="J2346" s="96"/>
    </row>
    <row r="2347" spans="8:10" x14ac:dyDescent="0.25">
      <c r="H2347" s="247"/>
      <c r="J2347" s="96"/>
    </row>
    <row r="2348" spans="8:10" x14ac:dyDescent="0.25">
      <c r="H2348" s="247"/>
      <c r="J2348" s="96"/>
    </row>
    <row r="2349" spans="8:10" x14ac:dyDescent="0.25">
      <c r="H2349" s="247"/>
      <c r="J2349" s="96"/>
    </row>
    <row r="2350" spans="8:10" x14ac:dyDescent="0.25">
      <c r="H2350" s="247"/>
      <c r="J2350" s="96"/>
    </row>
    <row r="2351" spans="8:10" x14ac:dyDescent="0.25">
      <c r="H2351" s="247"/>
      <c r="J2351" s="96"/>
    </row>
    <row r="2352" spans="8:10" x14ac:dyDescent="0.25">
      <c r="H2352" s="247"/>
      <c r="J2352" s="96"/>
    </row>
    <row r="2353" spans="8:10" x14ac:dyDescent="0.25">
      <c r="H2353" s="247"/>
      <c r="J2353" s="96"/>
    </row>
    <row r="2354" spans="8:10" x14ac:dyDescent="0.25">
      <c r="H2354" s="247"/>
      <c r="J2354" s="96"/>
    </row>
    <row r="2355" spans="8:10" x14ac:dyDescent="0.25">
      <c r="H2355" s="247"/>
      <c r="J2355" s="96"/>
    </row>
    <row r="2356" spans="8:10" x14ac:dyDescent="0.25">
      <c r="H2356" s="247"/>
      <c r="J2356" s="96"/>
    </row>
    <row r="2357" spans="8:10" x14ac:dyDescent="0.25">
      <c r="H2357" s="247"/>
      <c r="J2357" s="96"/>
    </row>
    <row r="2358" spans="8:10" x14ac:dyDescent="0.25">
      <c r="H2358" s="247"/>
      <c r="J2358" s="96"/>
    </row>
    <row r="2359" spans="8:10" x14ac:dyDescent="0.25">
      <c r="H2359" s="247"/>
      <c r="J2359" s="96"/>
    </row>
    <row r="2360" spans="8:10" x14ac:dyDescent="0.25">
      <c r="H2360" s="247"/>
      <c r="J2360" s="96"/>
    </row>
    <row r="2361" spans="8:10" x14ac:dyDescent="0.25">
      <c r="H2361" s="247"/>
      <c r="J2361" s="96"/>
    </row>
    <row r="2362" spans="8:10" x14ac:dyDescent="0.25">
      <c r="H2362" s="247"/>
      <c r="J2362" s="96"/>
    </row>
    <row r="2363" spans="8:10" x14ac:dyDescent="0.25">
      <c r="H2363" s="247"/>
      <c r="J2363" s="96"/>
    </row>
    <row r="2364" spans="8:10" x14ac:dyDescent="0.25">
      <c r="H2364" s="247"/>
      <c r="J2364" s="96"/>
    </row>
    <row r="2365" spans="8:10" x14ac:dyDescent="0.25">
      <c r="H2365" s="247"/>
      <c r="J2365" s="96"/>
    </row>
    <row r="2366" spans="8:10" x14ac:dyDescent="0.25">
      <c r="H2366" s="247"/>
      <c r="J2366" s="96"/>
    </row>
    <row r="2367" spans="8:10" x14ac:dyDescent="0.25">
      <c r="H2367" s="247"/>
      <c r="J2367" s="96"/>
    </row>
    <row r="2368" spans="8:10" x14ac:dyDescent="0.25">
      <c r="H2368" s="247"/>
      <c r="J2368" s="96"/>
    </row>
    <row r="2369" spans="8:10" x14ac:dyDescent="0.25">
      <c r="H2369" s="247"/>
      <c r="J2369" s="96"/>
    </row>
    <row r="2370" spans="8:10" x14ac:dyDescent="0.25">
      <c r="H2370" s="247"/>
      <c r="J2370" s="96"/>
    </row>
    <row r="2371" spans="8:10" x14ac:dyDescent="0.25">
      <c r="H2371" s="247"/>
      <c r="J2371" s="96"/>
    </row>
    <row r="2372" spans="8:10" x14ac:dyDescent="0.25">
      <c r="H2372" s="247"/>
      <c r="J2372" s="96"/>
    </row>
    <row r="2373" spans="8:10" x14ac:dyDescent="0.25">
      <c r="H2373" s="247"/>
      <c r="J2373" s="96"/>
    </row>
    <row r="2374" spans="8:10" x14ac:dyDescent="0.25">
      <c r="H2374" s="247"/>
      <c r="J2374" s="96"/>
    </row>
    <row r="2375" spans="8:10" x14ac:dyDescent="0.25">
      <c r="H2375" s="247"/>
      <c r="J2375" s="96"/>
    </row>
    <row r="2376" spans="8:10" x14ac:dyDescent="0.25">
      <c r="H2376" s="247"/>
      <c r="J2376" s="96"/>
    </row>
    <row r="2377" spans="8:10" x14ac:dyDescent="0.25">
      <c r="H2377" s="247"/>
      <c r="J2377" s="96"/>
    </row>
    <row r="2378" spans="8:10" x14ac:dyDescent="0.25">
      <c r="H2378" s="247"/>
      <c r="J2378" s="96"/>
    </row>
    <row r="2379" spans="8:10" x14ac:dyDescent="0.25">
      <c r="H2379" s="247"/>
      <c r="J2379" s="96"/>
    </row>
    <row r="2380" spans="8:10" x14ac:dyDescent="0.25">
      <c r="H2380" s="247"/>
      <c r="J2380" s="96"/>
    </row>
    <row r="2381" spans="8:10" x14ac:dyDescent="0.25">
      <c r="H2381" s="247"/>
      <c r="J2381" s="96"/>
    </row>
    <row r="2382" spans="8:10" x14ac:dyDescent="0.25">
      <c r="H2382" s="247"/>
      <c r="J2382" s="96"/>
    </row>
    <row r="2383" spans="8:10" x14ac:dyDescent="0.25">
      <c r="H2383" s="247"/>
      <c r="J2383" s="96"/>
    </row>
    <row r="2384" spans="8:10" x14ac:dyDescent="0.25">
      <c r="H2384" s="247"/>
      <c r="J2384" s="96"/>
    </row>
    <row r="2385" spans="8:10" x14ac:dyDescent="0.25">
      <c r="H2385" s="247"/>
      <c r="J2385" s="96"/>
    </row>
    <row r="2386" spans="8:10" x14ac:dyDescent="0.25">
      <c r="H2386" s="247"/>
      <c r="J2386" s="96"/>
    </row>
    <row r="2387" spans="8:10" x14ac:dyDescent="0.25">
      <c r="H2387" s="247"/>
      <c r="J2387" s="96"/>
    </row>
    <row r="2388" spans="8:10" x14ac:dyDescent="0.25">
      <c r="H2388" s="247"/>
      <c r="J2388" s="96"/>
    </row>
    <row r="2389" spans="8:10" x14ac:dyDescent="0.25">
      <c r="H2389" s="247"/>
      <c r="J2389" s="96"/>
    </row>
    <row r="2390" spans="8:10" x14ac:dyDescent="0.25">
      <c r="H2390" s="247"/>
      <c r="J2390" s="96"/>
    </row>
    <row r="2391" spans="8:10" x14ac:dyDescent="0.25">
      <c r="H2391" s="247"/>
      <c r="J2391" s="96"/>
    </row>
    <row r="2392" spans="8:10" x14ac:dyDescent="0.25">
      <c r="H2392" s="247"/>
      <c r="J2392" s="96"/>
    </row>
    <row r="2393" spans="8:10" x14ac:dyDescent="0.25">
      <c r="H2393" s="247"/>
      <c r="J2393" s="96"/>
    </row>
    <row r="2394" spans="8:10" x14ac:dyDescent="0.25">
      <c r="H2394" s="247"/>
      <c r="J2394" s="96"/>
    </row>
    <row r="2395" spans="8:10" x14ac:dyDescent="0.25">
      <c r="H2395" s="247"/>
      <c r="J2395" s="96"/>
    </row>
    <row r="2396" spans="8:10" x14ac:dyDescent="0.25">
      <c r="H2396" s="247"/>
      <c r="J2396" s="96"/>
    </row>
    <row r="2397" spans="8:10" x14ac:dyDescent="0.25">
      <c r="H2397" s="247"/>
      <c r="J2397" s="96"/>
    </row>
    <row r="2398" spans="8:10" x14ac:dyDescent="0.25">
      <c r="H2398" s="247"/>
      <c r="J2398" s="96"/>
    </row>
    <row r="2399" spans="8:10" x14ac:dyDescent="0.25">
      <c r="H2399" s="247"/>
      <c r="J2399" s="96"/>
    </row>
    <row r="2400" spans="8:10" x14ac:dyDescent="0.25">
      <c r="H2400" s="247"/>
      <c r="J2400" s="96"/>
    </row>
    <row r="2401" spans="8:10" x14ac:dyDescent="0.25">
      <c r="H2401" s="247"/>
      <c r="J2401" s="96"/>
    </row>
    <row r="2402" spans="8:10" x14ac:dyDescent="0.25">
      <c r="H2402" s="247"/>
      <c r="J2402" s="96"/>
    </row>
    <row r="2403" spans="8:10" x14ac:dyDescent="0.25">
      <c r="H2403" s="247"/>
      <c r="J2403" s="96"/>
    </row>
    <row r="2404" spans="8:10" x14ac:dyDescent="0.25">
      <c r="H2404" s="247"/>
      <c r="J2404" s="96"/>
    </row>
    <row r="2405" spans="8:10" x14ac:dyDescent="0.25">
      <c r="H2405" s="247"/>
      <c r="J2405" s="96"/>
    </row>
    <row r="2406" spans="8:10" x14ac:dyDescent="0.25">
      <c r="H2406" s="247"/>
      <c r="J2406" s="96"/>
    </row>
    <row r="2407" spans="8:10" x14ac:dyDescent="0.25">
      <c r="H2407" s="247"/>
      <c r="J2407" s="96"/>
    </row>
    <row r="2408" spans="8:10" x14ac:dyDescent="0.25">
      <c r="H2408" s="247"/>
      <c r="J2408" s="96"/>
    </row>
    <row r="2409" spans="8:10" x14ac:dyDescent="0.25">
      <c r="H2409" s="247"/>
      <c r="J2409" s="96"/>
    </row>
    <row r="2410" spans="8:10" x14ac:dyDescent="0.25">
      <c r="H2410" s="247"/>
      <c r="J2410" s="96"/>
    </row>
    <row r="2411" spans="8:10" x14ac:dyDescent="0.25">
      <c r="H2411" s="247"/>
      <c r="J2411" s="96"/>
    </row>
    <row r="2412" spans="8:10" x14ac:dyDescent="0.25">
      <c r="H2412" s="247"/>
      <c r="J2412" s="96"/>
    </row>
    <row r="2413" spans="8:10" x14ac:dyDescent="0.25">
      <c r="H2413" s="247"/>
      <c r="J2413" s="96"/>
    </row>
    <row r="2414" spans="8:10" x14ac:dyDescent="0.25">
      <c r="H2414" s="247"/>
      <c r="J2414" s="96"/>
    </row>
    <row r="2415" spans="8:10" x14ac:dyDescent="0.25">
      <c r="H2415" s="247"/>
      <c r="J2415" s="96"/>
    </row>
    <row r="2416" spans="8:10" x14ac:dyDescent="0.25">
      <c r="H2416" s="247"/>
      <c r="J2416" s="96"/>
    </row>
    <row r="2417" spans="8:10" x14ac:dyDescent="0.25">
      <c r="H2417" s="247"/>
      <c r="J2417" s="96"/>
    </row>
    <row r="2418" spans="8:10" x14ac:dyDescent="0.25">
      <c r="H2418" s="247"/>
      <c r="J2418" s="96"/>
    </row>
    <row r="2419" spans="8:10" x14ac:dyDescent="0.25">
      <c r="H2419" s="247"/>
      <c r="J2419" s="96"/>
    </row>
    <row r="2420" spans="8:10" x14ac:dyDescent="0.25">
      <c r="H2420" s="247"/>
      <c r="J2420" s="96"/>
    </row>
    <row r="2421" spans="8:10" x14ac:dyDescent="0.25">
      <c r="H2421" s="247"/>
      <c r="J2421" s="96"/>
    </row>
    <row r="2422" spans="8:10" x14ac:dyDescent="0.25">
      <c r="H2422" s="247"/>
      <c r="J2422" s="96"/>
    </row>
    <row r="2423" spans="8:10" x14ac:dyDescent="0.25">
      <c r="H2423" s="247"/>
      <c r="J2423" s="96"/>
    </row>
    <row r="2424" spans="8:10" x14ac:dyDescent="0.25">
      <c r="H2424" s="247"/>
      <c r="J2424" s="96"/>
    </row>
    <row r="2425" spans="8:10" x14ac:dyDescent="0.25">
      <c r="H2425" s="247"/>
      <c r="J2425" s="96"/>
    </row>
    <row r="2426" spans="8:10" x14ac:dyDescent="0.25">
      <c r="H2426" s="247"/>
      <c r="J2426" s="96"/>
    </row>
    <row r="2427" spans="8:10" x14ac:dyDescent="0.25">
      <c r="H2427" s="247"/>
      <c r="J2427" s="96"/>
    </row>
    <row r="2428" spans="8:10" x14ac:dyDescent="0.25">
      <c r="H2428" s="247"/>
      <c r="J2428" s="96"/>
    </row>
    <row r="2429" spans="8:10" x14ac:dyDescent="0.25">
      <c r="H2429" s="247"/>
      <c r="J2429" s="96"/>
    </row>
    <row r="2430" spans="8:10" x14ac:dyDescent="0.25">
      <c r="H2430" s="247"/>
      <c r="J2430" s="96"/>
    </row>
    <row r="2431" spans="8:10" x14ac:dyDescent="0.25">
      <c r="H2431" s="247"/>
      <c r="J2431" s="96"/>
    </row>
    <row r="2432" spans="8:10" x14ac:dyDescent="0.25">
      <c r="H2432" s="247"/>
      <c r="J2432" s="96"/>
    </row>
    <row r="2433" spans="8:10" x14ac:dyDescent="0.25">
      <c r="H2433" s="247"/>
      <c r="J2433" s="96"/>
    </row>
    <row r="2434" spans="8:10" x14ac:dyDescent="0.25">
      <c r="H2434" s="247"/>
      <c r="J2434" s="96"/>
    </row>
    <row r="2435" spans="8:10" x14ac:dyDescent="0.25">
      <c r="H2435" s="247"/>
      <c r="J2435" s="96"/>
    </row>
    <row r="2436" spans="8:10" x14ac:dyDescent="0.25">
      <c r="H2436" s="247"/>
      <c r="J2436" s="96"/>
    </row>
    <row r="2437" spans="8:10" x14ac:dyDescent="0.25">
      <c r="H2437" s="247"/>
      <c r="J2437" s="96"/>
    </row>
    <row r="2438" spans="8:10" x14ac:dyDescent="0.25">
      <c r="H2438" s="247"/>
      <c r="J2438" s="96"/>
    </row>
    <row r="2439" spans="8:10" x14ac:dyDescent="0.25">
      <c r="H2439" s="247"/>
      <c r="J2439" s="96"/>
    </row>
    <row r="2440" spans="8:10" x14ac:dyDescent="0.25">
      <c r="H2440" s="247"/>
      <c r="J2440" s="96"/>
    </row>
    <row r="2441" spans="8:10" x14ac:dyDescent="0.25">
      <c r="H2441" s="247"/>
      <c r="J2441" s="96"/>
    </row>
    <row r="2442" spans="8:10" x14ac:dyDescent="0.25">
      <c r="H2442" s="247"/>
      <c r="J2442" s="96"/>
    </row>
    <row r="2443" spans="8:10" x14ac:dyDescent="0.25">
      <c r="H2443" s="247"/>
      <c r="J2443" s="96"/>
    </row>
    <row r="2444" spans="8:10" x14ac:dyDescent="0.25">
      <c r="H2444" s="247"/>
      <c r="J2444" s="96"/>
    </row>
    <row r="2445" spans="8:10" x14ac:dyDescent="0.25">
      <c r="H2445" s="247"/>
      <c r="J2445" s="96"/>
    </row>
    <row r="2446" spans="8:10" x14ac:dyDescent="0.25">
      <c r="H2446" s="247"/>
      <c r="J2446" s="96"/>
    </row>
    <row r="2447" spans="8:10" x14ac:dyDescent="0.25">
      <c r="H2447" s="247"/>
      <c r="J2447" s="96"/>
    </row>
    <row r="2448" spans="8:10" x14ac:dyDescent="0.25">
      <c r="H2448" s="247"/>
      <c r="J2448" s="96"/>
    </row>
    <row r="2449" spans="8:10" x14ac:dyDescent="0.25">
      <c r="H2449" s="247"/>
      <c r="J2449" s="96"/>
    </row>
    <row r="2450" spans="8:10" x14ac:dyDescent="0.25">
      <c r="H2450" s="247"/>
      <c r="J2450" s="96"/>
    </row>
    <row r="2451" spans="8:10" x14ac:dyDescent="0.25">
      <c r="H2451" s="247"/>
      <c r="J2451" s="96"/>
    </row>
    <row r="2452" spans="8:10" x14ac:dyDescent="0.25">
      <c r="H2452" s="247"/>
      <c r="J2452" s="96"/>
    </row>
    <row r="2453" spans="8:10" x14ac:dyDescent="0.25">
      <c r="H2453" s="247"/>
      <c r="J2453" s="96"/>
    </row>
    <row r="2454" spans="8:10" x14ac:dyDescent="0.25">
      <c r="H2454" s="247"/>
      <c r="J2454" s="96"/>
    </row>
    <row r="2455" spans="8:10" x14ac:dyDescent="0.25">
      <c r="H2455" s="247"/>
      <c r="J2455" s="96"/>
    </row>
    <row r="2456" spans="8:10" x14ac:dyDescent="0.25">
      <c r="H2456" s="247"/>
      <c r="J2456" s="96"/>
    </row>
    <row r="2457" spans="8:10" x14ac:dyDescent="0.25">
      <c r="H2457" s="247"/>
      <c r="J2457" s="96"/>
    </row>
    <row r="2458" spans="8:10" x14ac:dyDescent="0.25">
      <c r="H2458" s="247"/>
      <c r="J2458" s="96"/>
    </row>
    <row r="2459" spans="8:10" x14ac:dyDescent="0.25">
      <c r="H2459" s="247"/>
      <c r="J2459" s="96"/>
    </row>
    <row r="2460" spans="8:10" x14ac:dyDescent="0.25">
      <c r="H2460" s="247"/>
      <c r="J2460" s="96"/>
    </row>
    <row r="2461" spans="8:10" x14ac:dyDescent="0.25">
      <c r="H2461" s="247"/>
      <c r="J2461" s="96"/>
    </row>
    <row r="2462" spans="8:10" x14ac:dyDescent="0.25">
      <c r="H2462" s="247"/>
      <c r="J2462" s="96"/>
    </row>
    <row r="2463" spans="8:10" x14ac:dyDescent="0.25">
      <c r="H2463" s="247"/>
      <c r="J2463" s="96"/>
    </row>
    <row r="2464" spans="8:10" x14ac:dyDescent="0.25">
      <c r="H2464" s="247"/>
      <c r="J2464" s="96"/>
    </row>
    <row r="2465" spans="8:10" x14ac:dyDescent="0.25">
      <c r="H2465" s="247"/>
      <c r="J2465" s="96"/>
    </row>
    <row r="2466" spans="8:10" x14ac:dyDescent="0.25">
      <c r="H2466" s="247"/>
      <c r="J2466" s="96"/>
    </row>
    <row r="2467" spans="8:10" x14ac:dyDescent="0.25">
      <c r="H2467" s="247"/>
      <c r="J2467" s="96"/>
    </row>
    <row r="2468" spans="8:10" x14ac:dyDescent="0.25">
      <c r="H2468" s="247"/>
      <c r="J2468" s="96"/>
    </row>
    <row r="2469" spans="8:10" x14ac:dyDescent="0.25">
      <c r="H2469" s="247"/>
      <c r="J2469" s="96"/>
    </row>
    <row r="2470" spans="8:10" x14ac:dyDescent="0.25">
      <c r="H2470" s="247"/>
      <c r="J2470" s="96"/>
    </row>
    <row r="2471" spans="8:10" x14ac:dyDescent="0.25">
      <c r="H2471" s="247"/>
      <c r="J2471" s="96"/>
    </row>
    <row r="2472" spans="8:10" x14ac:dyDescent="0.25">
      <c r="H2472" s="247"/>
      <c r="J2472" s="96"/>
    </row>
    <row r="2473" spans="8:10" x14ac:dyDescent="0.25">
      <c r="H2473" s="247"/>
      <c r="J2473" s="96"/>
    </row>
    <row r="2474" spans="8:10" x14ac:dyDescent="0.25">
      <c r="H2474" s="247"/>
      <c r="J2474" s="96"/>
    </row>
    <row r="2475" spans="8:10" x14ac:dyDescent="0.25">
      <c r="H2475" s="247"/>
      <c r="J2475" s="96"/>
    </row>
    <row r="2476" spans="8:10" x14ac:dyDescent="0.25">
      <c r="H2476" s="247"/>
      <c r="J2476" s="96"/>
    </row>
    <row r="2477" spans="8:10" x14ac:dyDescent="0.25">
      <c r="H2477" s="247"/>
      <c r="J2477" s="96"/>
    </row>
    <row r="2478" spans="8:10" x14ac:dyDescent="0.25">
      <c r="H2478" s="247"/>
      <c r="J2478" s="96"/>
    </row>
    <row r="2479" spans="8:10" x14ac:dyDescent="0.25">
      <c r="H2479" s="247"/>
      <c r="J2479" s="96"/>
    </row>
    <row r="2480" spans="8:10" x14ac:dyDescent="0.25">
      <c r="H2480" s="247"/>
      <c r="J2480" s="96"/>
    </row>
    <row r="2481" spans="8:10" x14ac:dyDescent="0.25">
      <c r="H2481" s="247"/>
      <c r="J2481" s="96"/>
    </row>
    <row r="2482" spans="8:10" x14ac:dyDescent="0.25">
      <c r="H2482" s="247"/>
      <c r="J2482" s="96"/>
    </row>
    <row r="2483" spans="8:10" x14ac:dyDescent="0.25">
      <c r="H2483" s="247"/>
      <c r="J2483" s="96"/>
    </row>
    <row r="2484" spans="8:10" x14ac:dyDescent="0.25">
      <c r="H2484" s="247"/>
      <c r="J2484" s="96"/>
    </row>
    <row r="2485" spans="8:10" x14ac:dyDescent="0.25">
      <c r="H2485" s="247"/>
      <c r="J2485" s="96"/>
    </row>
    <row r="2486" spans="8:10" x14ac:dyDescent="0.25">
      <c r="H2486" s="247"/>
      <c r="J2486" s="96"/>
    </row>
    <row r="2487" spans="8:10" x14ac:dyDescent="0.25">
      <c r="H2487" s="247"/>
      <c r="J2487" s="96"/>
    </row>
    <row r="2488" spans="8:10" x14ac:dyDescent="0.25">
      <c r="H2488" s="247"/>
      <c r="J2488" s="96"/>
    </row>
    <row r="2489" spans="8:10" x14ac:dyDescent="0.25">
      <c r="H2489" s="247"/>
      <c r="J2489" s="96"/>
    </row>
    <row r="2490" spans="8:10" x14ac:dyDescent="0.25">
      <c r="H2490" s="247"/>
      <c r="J2490" s="96"/>
    </row>
    <row r="2491" spans="8:10" x14ac:dyDescent="0.25">
      <c r="H2491" s="247"/>
      <c r="J2491" s="96"/>
    </row>
    <row r="2492" spans="8:10" x14ac:dyDescent="0.25">
      <c r="H2492" s="247"/>
      <c r="J2492" s="96"/>
    </row>
    <row r="2493" spans="8:10" x14ac:dyDescent="0.25">
      <c r="H2493" s="247"/>
      <c r="J2493" s="96"/>
    </row>
    <row r="2494" spans="8:10" x14ac:dyDescent="0.25">
      <c r="H2494" s="247"/>
      <c r="J2494" s="96"/>
    </row>
    <row r="2495" spans="8:10" x14ac:dyDescent="0.25">
      <c r="H2495" s="247"/>
      <c r="J2495" s="96"/>
    </row>
    <row r="2496" spans="8:10" x14ac:dyDescent="0.25">
      <c r="H2496" s="247"/>
      <c r="J2496" s="96"/>
    </row>
    <row r="2497" spans="8:10" x14ac:dyDescent="0.25">
      <c r="H2497" s="247"/>
      <c r="J2497" s="96"/>
    </row>
    <row r="2498" spans="8:10" x14ac:dyDescent="0.25">
      <c r="H2498" s="247"/>
      <c r="J2498" s="96"/>
    </row>
    <row r="2499" spans="8:10" x14ac:dyDescent="0.25">
      <c r="H2499" s="247"/>
      <c r="J2499" s="96"/>
    </row>
    <row r="2500" spans="8:10" x14ac:dyDescent="0.25">
      <c r="H2500" s="247"/>
      <c r="J2500" s="96"/>
    </row>
    <row r="2501" spans="8:10" x14ac:dyDescent="0.25">
      <c r="H2501" s="247"/>
      <c r="J2501" s="96"/>
    </row>
    <row r="2502" spans="8:10" x14ac:dyDescent="0.25">
      <c r="H2502" s="247"/>
      <c r="J2502" s="96"/>
    </row>
    <row r="2503" spans="8:10" x14ac:dyDescent="0.25">
      <c r="H2503" s="247"/>
      <c r="J2503" s="96"/>
    </row>
    <row r="2504" spans="8:10" x14ac:dyDescent="0.25">
      <c r="H2504" s="247"/>
      <c r="J2504" s="96"/>
    </row>
    <row r="2505" spans="8:10" x14ac:dyDescent="0.25">
      <c r="H2505" s="247"/>
      <c r="J2505" s="96"/>
    </row>
    <row r="2506" spans="8:10" x14ac:dyDescent="0.25">
      <c r="H2506" s="247"/>
      <c r="J2506" s="96"/>
    </row>
    <row r="2507" spans="8:10" x14ac:dyDescent="0.25">
      <c r="H2507" s="247"/>
      <c r="J2507" s="96"/>
    </row>
    <row r="2508" spans="8:10" x14ac:dyDescent="0.25">
      <c r="H2508" s="247"/>
      <c r="J2508" s="96"/>
    </row>
    <row r="2509" spans="8:10" x14ac:dyDescent="0.25">
      <c r="H2509" s="247"/>
      <c r="J2509" s="96"/>
    </row>
    <row r="2510" spans="8:10" x14ac:dyDescent="0.25">
      <c r="H2510" s="247"/>
      <c r="J2510" s="96"/>
    </row>
    <row r="2511" spans="8:10" x14ac:dyDescent="0.25">
      <c r="H2511" s="247"/>
      <c r="J2511" s="96"/>
    </row>
    <row r="2512" spans="8:10" x14ac:dyDescent="0.25">
      <c r="H2512" s="247"/>
      <c r="J2512" s="96"/>
    </row>
    <row r="2513" spans="8:10" x14ac:dyDescent="0.25">
      <c r="H2513" s="247"/>
      <c r="J2513" s="96"/>
    </row>
    <row r="2514" spans="8:10" x14ac:dyDescent="0.25">
      <c r="H2514" s="247"/>
      <c r="J2514" s="96"/>
    </row>
    <row r="2515" spans="8:10" x14ac:dyDescent="0.25">
      <c r="H2515" s="247"/>
      <c r="J2515" s="96"/>
    </row>
    <row r="2516" spans="8:10" x14ac:dyDescent="0.25">
      <c r="H2516" s="247"/>
      <c r="J2516" s="96"/>
    </row>
    <row r="2517" spans="8:10" x14ac:dyDescent="0.25">
      <c r="H2517" s="247"/>
      <c r="J2517" s="96"/>
    </row>
    <row r="2518" spans="8:10" x14ac:dyDescent="0.25">
      <c r="H2518" s="247"/>
      <c r="J2518" s="96"/>
    </row>
    <row r="2519" spans="8:10" x14ac:dyDescent="0.25">
      <c r="H2519" s="247"/>
      <c r="J2519" s="96"/>
    </row>
    <row r="2520" spans="8:10" x14ac:dyDescent="0.25">
      <c r="H2520" s="247"/>
      <c r="J2520" s="96"/>
    </row>
    <row r="2521" spans="8:10" x14ac:dyDescent="0.25">
      <c r="H2521" s="247"/>
      <c r="J2521" s="96"/>
    </row>
    <row r="2522" spans="8:10" x14ac:dyDescent="0.25">
      <c r="H2522" s="247"/>
      <c r="J2522" s="96"/>
    </row>
    <row r="2523" spans="8:10" x14ac:dyDescent="0.25">
      <c r="H2523" s="247"/>
      <c r="J2523" s="96"/>
    </row>
    <row r="2524" spans="8:10" x14ac:dyDescent="0.25">
      <c r="H2524" s="247"/>
      <c r="J2524" s="96"/>
    </row>
    <row r="2525" spans="8:10" x14ac:dyDescent="0.25">
      <c r="H2525" s="247"/>
      <c r="J2525" s="96"/>
    </row>
    <row r="2526" spans="8:10" x14ac:dyDescent="0.25">
      <c r="H2526" s="247"/>
      <c r="J2526" s="96"/>
    </row>
    <row r="2527" spans="8:10" x14ac:dyDescent="0.25">
      <c r="H2527" s="247"/>
      <c r="J2527" s="96"/>
    </row>
    <row r="2528" spans="8:10" x14ac:dyDescent="0.25">
      <c r="H2528" s="247"/>
      <c r="J2528" s="96"/>
    </row>
    <row r="2529" spans="8:10" x14ac:dyDescent="0.25">
      <c r="H2529" s="247"/>
      <c r="J2529" s="96"/>
    </row>
    <row r="2530" spans="8:10" x14ac:dyDescent="0.25">
      <c r="H2530" s="247"/>
      <c r="J2530" s="96"/>
    </row>
    <row r="2531" spans="8:10" x14ac:dyDescent="0.25">
      <c r="H2531" s="247"/>
      <c r="J2531" s="96"/>
    </row>
    <row r="2532" spans="8:10" x14ac:dyDescent="0.25">
      <c r="H2532" s="247"/>
      <c r="J2532" s="96"/>
    </row>
    <row r="2533" spans="8:10" x14ac:dyDescent="0.25">
      <c r="H2533" s="247"/>
      <c r="J2533" s="96"/>
    </row>
    <row r="2534" spans="8:10" x14ac:dyDescent="0.25">
      <c r="H2534" s="247"/>
      <c r="J2534" s="96"/>
    </row>
    <row r="2535" spans="8:10" x14ac:dyDescent="0.25">
      <c r="H2535" s="247"/>
      <c r="J2535" s="96"/>
    </row>
    <row r="2536" spans="8:10" x14ac:dyDescent="0.25">
      <c r="H2536" s="247"/>
      <c r="J2536" s="96"/>
    </row>
    <row r="2537" spans="8:10" x14ac:dyDescent="0.25">
      <c r="H2537" s="247"/>
      <c r="J2537" s="96"/>
    </row>
    <row r="2538" spans="8:10" x14ac:dyDescent="0.25">
      <c r="H2538" s="247"/>
      <c r="J2538" s="96"/>
    </row>
    <row r="2539" spans="8:10" x14ac:dyDescent="0.25">
      <c r="H2539" s="247"/>
      <c r="J2539" s="96"/>
    </row>
    <row r="2540" spans="8:10" x14ac:dyDescent="0.25">
      <c r="H2540" s="247"/>
      <c r="J2540" s="96"/>
    </row>
    <row r="2541" spans="8:10" x14ac:dyDescent="0.25">
      <c r="H2541" s="247"/>
      <c r="J2541" s="96"/>
    </row>
    <row r="2542" spans="8:10" x14ac:dyDescent="0.25">
      <c r="H2542" s="247"/>
      <c r="J2542" s="96"/>
    </row>
    <row r="2543" spans="8:10" x14ac:dyDescent="0.25">
      <c r="H2543" s="247"/>
      <c r="J2543" s="96"/>
    </row>
    <row r="2544" spans="8:10" x14ac:dyDescent="0.25">
      <c r="H2544" s="247"/>
      <c r="J2544" s="96"/>
    </row>
    <row r="2545" spans="8:10" x14ac:dyDescent="0.25">
      <c r="H2545" s="247"/>
      <c r="J2545" s="96"/>
    </row>
    <row r="2546" spans="8:10" x14ac:dyDescent="0.25">
      <c r="H2546" s="247"/>
      <c r="J2546" s="96"/>
    </row>
    <row r="2547" spans="8:10" x14ac:dyDescent="0.25">
      <c r="H2547" s="247"/>
      <c r="J2547" s="96"/>
    </row>
    <row r="2548" spans="8:10" x14ac:dyDescent="0.25">
      <c r="H2548" s="247"/>
      <c r="J2548" s="96"/>
    </row>
    <row r="2549" spans="8:10" x14ac:dyDescent="0.25">
      <c r="H2549" s="247"/>
      <c r="J2549" s="96"/>
    </row>
    <row r="2550" spans="8:10" x14ac:dyDescent="0.25">
      <c r="H2550" s="247"/>
      <c r="J2550" s="96"/>
    </row>
    <row r="2551" spans="8:10" x14ac:dyDescent="0.25">
      <c r="H2551" s="247"/>
      <c r="J2551" s="96"/>
    </row>
    <row r="2552" spans="8:10" x14ac:dyDescent="0.25">
      <c r="H2552" s="247"/>
      <c r="J2552" s="96"/>
    </row>
    <row r="2553" spans="8:10" x14ac:dyDescent="0.25">
      <c r="H2553" s="247"/>
      <c r="J2553" s="96"/>
    </row>
    <row r="2554" spans="8:10" x14ac:dyDescent="0.25">
      <c r="H2554" s="247"/>
      <c r="J2554" s="96"/>
    </row>
    <row r="2555" spans="8:10" x14ac:dyDescent="0.25">
      <c r="H2555" s="247"/>
      <c r="J2555" s="96"/>
    </row>
    <row r="2556" spans="8:10" x14ac:dyDescent="0.25">
      <c r="H2556" s="247"/>
      <c r="J2556" s="96"/>
    </row>
    <row r="2557" spans="8:10" x14ac:dyDescent="0.25">
      <c r="H2557" s="247"/>
      <c r="J2557" s="96"/>
    </row>
    <row r="2558" spans="8:10" x14ac:dyDescent="0.25">
      <c r="H2558" s="247"/>
      <c r="J2558" s="96"/>
    </row>
    <row r="2559" spans="8:10" x14ac:dyDescent="0.25">
      <c r="H2559" s="247"/>
      <c r="J2559" s="96"/>
    </row>
    <row r="2560" spans="8:10" x14ac:dyDescent="0.25">
      <c r="H2560" s="247"/>
      <c r="J2560" s="96"/>
    </row>
    <row r="2561" spans="8:10" x14ac:dyDescent="0.25">
      <c r="H2561" s="247"/>
      <c r="J2561" s="96"/>
    </row>
    <row r="2562" spans="8:10" x14ac:dyDescent="0.25">
      <c r="H2562" s="247"/>
      <c r="J2562" s="96"/>
    </row>
    <row r="2563" spans="8:10" x14ac:dyDescent="0.25">
      <c r="H2563" s="247"/>
      <c r="J2563" s="96"/>
    </row>
    <row r="2564" spans="8:10" x14ac:dyDescent="0.25">
      <c r="H2564" s="247"/>
      <c r="J2564" s="96"/>
    </row>
    <row r="2565" spans="8:10" x14ac:dyDescent="0.25">
      <c r="H2565" s="247"/>
      <c r="J2565" s="96"/>
    </row>
    <row r="2566" spans="8:10" x14ac:dyDescent="0.25">
      <c r="H2566" s="247"/>
      <c r="J2566" s="96"/>
    </row>
    <row r="2567" spans="8:10" x14ac:dyDescent="0.25">
      <c r="H2567" s="247"/>
      <c r="J2567" s="96"/>
    </row>
    <row r="2568" spans="8:10" x14ac:dyDescent="0.25">
      <c r="H2568" s="247"/>
      <c r="J2568" s="96"/>
    </row>
    <row r="2569" spans="8:10" x14ac:dyDescent="0.25">
      <c r="H2569" s="247"/>
      <c r="J2569" s="96"/>
    </row>
    <row r="2570" spans="8:10" x14ac:dyDescent="0.25">
      <c r="H2570" s="247"/>
      <c r="J2570" s="96"/>
    </row>
    <row r="2571" spans="8:10" x14ac:dyDescent="0.25">
      <c r="H2571" s="247"/>
      <c r="J2571" s="96"/>
    </row>
    <row r="2572" spans="8:10" x14ac:dyDescent="0.25">
      <c r="H2572" s="247"/>
      <c r="J2572" s="96"/>
    </row>
    <row r="2573" spans="8:10" x14ac:dyDescent="0.25">
      <c r="H2573" s="247"/>
      <c r="J2573" s="96"/>
    </row>
    <row r="2574" spans="8:10" x14ac:dyDescent="0.25">
      <c r="H2574" s="247"/>
      <c r="J2574" s="96"/>
    </row>
    <row r="2575" spans="8:10" x14ac:dyDescent="0.25">
      <c r="H2575" s="247"/>
      <c r="J2575" s="96"/>
    </row>
    <row r="2576" spans="8:10" x14ac:dyDescent="0.25">
      <c r="H2576" s="247"/>
      <c r="J2576" s="96"/>
    </row>
    <row r="2577" spans="8:10" x14ac:dyDescent="0.25">
      <c r="H2577" s="247"/>
      <c r="J2577" s="96"/>
    </row>
    <row r="2578" spans="8:10" x14ac:dyDescent="0.25">
      <c r="H2578" s="247"/>
      <c r="J2578" s="96"/>
    </row>
    <row r="2579" spans="8:10" x14ac:dyDescent="0.25">
      <c r="H2579" s="247"/>
      <c r="J2579" s="96"/>
    </row>
    <row r="2580" spans="8:10" x14ac:dyDescent="0.25">
      <c r="H2580" s="247"/>
      <c r="J2580" s="96"/>
    </row>
    <row r="2581" spans="8:10" x14ac:dyDescent="0.25">
      <c r="H2581" s="247"/>
      <c r="J2581" s="96"/>
    </row>
    <row r="2582" spans="8:10" x14ac:dyDescent="0.25">
      <c r="H2582" s="247"/>
      <c r="J2582" s="96"/>
    </row>
    <row r="2583" spans="8:10" x14ac:dyDescent="0.25">
      <c r="H2583" s="247"/>
      <c r="J2583" s="96"/>
    </row>
    <row r="2584" spans="8:10" x14ac:dyDescent="0.25">
      <c r="H2584" s="247"/>
      <c r="J2584" s="96"/>
    </row>
    <row r="2585" spans="8:10" x14ac:dyDescent="0.25">
      <c r="H2585" s="247"/>
      <c r="J2585" s="96"/>
    </row>
    <row r="2586" spans="8:10" x14ac:dyDescent="0.25">
      <c r="H2586" s="247"/>
      <c r="J2586" s="96"/>
    </row>
    <row r="2587" spans="8:10" x14ac:dyDescent="0.25">
      <c r="H2587" s="247"/>
      <c r="J2587" s="96"/>
    </row>
    <row r="2588" spans="8:10" x14ac:dyDescent="0.25">
      <c r="H2588" s="247"/>
      <c r="J2588" s="96"/>
    </row>
    <row r="2589" spans="8:10" x14ac:dyDescent="0.25">
      <c r="H2589" s="247"/>
      <c r="J2589" s="96"/>
    </row>
    <row r="2590" spans="8:10" x14ac:dyDescent="0.25">
      <c r="H2590" s="247"/>
      <c r="J2590" s="96"/>
    </row>
    <row r="2591" spans="8:10" x14ac:dyDescent="0.25">
      <c r="H2591" s="247"/>
      <c r="J2591" s="96"/>
    </row>
    <row r="2592" spans="8:10" x14ac:dyDescent="0.25">
      <c r="H2592" s="247"/>
      <c r="J2592" s="96"/>
    </row>
    <row r="2593" spans="8:10" x14ac:dyDescent="0.25">
      <c r="H2593" s="247"/>
      <c r="J2593" s="96"/>
    </row>
    <row r="2594" spans="8:10" x14ac:dyDescent="0.25">
      <c r="H2594" s="247"/>
      <c r="J2594" s="96"/>
    </row>
    <row r="2595" spans="8:10" x14ac:dyDescent="0.25">
      <c r="H2595" s="247"/>
      <c r="J2595" s="96"/>
    </row>
    <row r="2596" spans="8:10" x14ac:dyDescent="0.25">
      <c r="H2596" s="247"/>
      <c r="J2596" s="96"/>
    </row>
    <row r="2597" spans="8:10" x14ac:dyDescent="0.25">
      <c r="H2597" s="247"/>
      <c r="J2597" s="96"/>
    </row>
    <row r="2598" spans="8:10" x14ac:dyDescent="0.25">
      <c r="H2598" s="247"/>
      <c r="J2598" s="96"/>
    </row>
    <row r="2599" spans="8:10" x14ac:dyDescent="0.25">
      <c r="H2599" s="247"/>
      <c r="J2599" s="96"/>
    </row>
    <row r="2600" spans="8:10" x14ac:dyDescent="0.25">
      <c r="H2600" s="247"/>
      <c r="J2600" s="96"/>
    </row>
    <row r="2601" spans="8:10" x14ac:dyDescent="0.25">
      <c r="H2601" s="247"/>
      <c r="J2601" s="96"/>
    </row>
    <row r="2602" spans="8:10" x14ac:dyDescent="0.25">
      <c r="H2602" s="247"/>
      <c r="J2602" s="96"/>
    </row>
    <row r="2603" spans="8:10" x14ac:dyDescent="0.25">
      <c r="H2603" s="247"/>
      <c r="J2603" s="96"/>
    </row>
    <row r="2604" spans="8:10" x14ac:dyDescent="0.25">
      <c r="H2604" s="247"/>
      <c r="J2604" s="96"/>
    </row>
    <row r="2605" spans="8:10" x14ac:dyDescent="0.25">
      <c r="H2605" s="247"/>
      <c r="J2605" s="96"/>
    </row>
    <row r="2606" spans="8:10" x14ac:dyDescent="0.25">
      <c r="H2606" s="247"/>
      <c r="J2606" s="96"/>
    </row>
    <row r="2607" spans="8:10" x14ac:dyDescent="0.25">
      <c r="H2607" s="247"/>
      <c r="J2607" s="96"/>
    </row>
    <row r="2608" spans="8:10" x14ac:dyDescent="0.25">
      <c r="H2608" s="247"/>
      <c r="J2608" s="96"/>
    </row>
    <row r="2609" spans="8:10" x14ac:dyDescent="0.25">
      <c r="H2609" s="247"/>
      <c r="J2609" s="96"/>
    </row>
    <row r="2610" spans="8:10" x14ac:dyDescent="0.25">
      <c r="H2610" s="247"/>
      <c r="J2610" s="96"/>
    </row>
    <row r="2611" spans="8:10" x14ac:dyDescent="0.25">
      <c r="H2611" s="247"/>
      <c r="J2611" s="96"/>
    </row>
    <row r="2612" spans="8:10" x14ac:dyDescent="0.25">
      <c r="H2612" s="247"/>
      <c r="J2612" s="96"/>
    </row>
    <row r="2613" spans="8:10" x14ac:dyDescent="0.25">
      <c r="H2613" s="247"/>
      <c r="J2613" s="96"/>
    </row>
    <row r="2614" spans="8:10" x14ac:dyDescent="0.25">
      <c r="H2614" s="247"/>
      <c r="J2614" s="96"/>
    </row>
    <row r="2615" spans="8:10" x14ac:dyDescent="0.25">
      <c r="H2615" s="247"/>
      <c r="J2615" s="96"/>
    </row>
    <row r="2616" spans="8:10" x14ac:dyDescent="0.25">
      <c r="H2616" s="247"/>
      <c r="J2616" s="96"/>
    </row>
    <row r="2617" spans="8:10" x14ac:dyDescent="0.25">
      <c r="H2617" s="247"/>
      <c r="J2617" s="96"/>
    </row>
    <row r="2618" spans="8:10" x14ac:dyDescent="0.25">
      <c r="H2618" s="247"/>
      <c r="J2618" s="96"/>
    </row>
    <row r="2619" spans="8:10" x14ac:dyDescent="0.25">
      <c r="H2619" s="247"/>
      <c r="J2619" s="96"/>
    </row>
    <row r="2620" spans="8:10" x14ac:dyDescent="0.25">
      <c r="H2620" s="247"/>
      <c r="J2620" s="96"/>
    </row>
    <row r="2621" spans="8:10" x14ac:dyDescent="0.25">
      <c r="H2621" s="247"/>
      <c r="J2621" s="96"/>
    </row>
    <row r="2622" spans="8:10" x14ac:dyDescent="0.25">
      <c r="H2622" s="247"/>
      <c r="J2622" s="96"/>
    </row>
    <row r="2623" spans="8:10" x14ac:dyDescent="0.25">
      <c r="H2623" s="247"/>
      <c r="J2623" s="96"/>
    </row>
    <row r="2624" spans="8:10" x14ac:dyDescent="0.25">
      <c r="H2624" s="247"/>
      <c r="J2624" s="96"/>
    </row>
    <row r="2625" spans="8:10" x14ac:dyDescent="0.25">
      <c r="H2625" s="247"/>
      <c r="J2625" s="96"/>
    </row>
    <row r="2626" spans="8:10" x14ac:dyDescent="0.25">
      <c r="H2626" s="247"/>
      <c r="J2626" s="96"/>
    </row>
    <row r="2627" spans="8:10" x14ac:dyDescent="0.25">
      <c r="H2627" s="247"/>
      <c r="J2627" s="96"/>
    </row>
    <row r="2628" spans="8:10" x14ac:dyDescent="0.25">
      <c r="H2628" s="247"/>
      <c r="J2628" s="96"/>
    </row>
    <row r="2629" spans="8:10" x14ac:dyDescent="0.25">
      <c r="H2629" s="247"/>
      <c r="J2629" s="96"/>
    </row>
    <row r="2630" spans="8:10" x14ac:dyDescent="0.25">
      <c r="H2630" s="247"/>
      <c r="J2630" s="96"/>
    </row>
    <row r="2631" spans="8:10" x14ac:dyDescent="0.25">
      <c r="H2631" s="247"/>
      <c r="J2631" s="96"/>
    </row>
    <row r="2632" spans="8:10" x14ac:dyDescent="0.25">
      <c r="H2632" s="247"/>
      <c r="J2632" s="96"/>
    </row>
    <row r="2633" spans="8:10" x14ac:dyDescent="0.25">
      <c r="H2633" s="247"/>
      <c r="J2633" s="96"/>
    </row>
    <row r="2634" spans="8:10" x14ac:dyDescent="0.25">
      <c r="H2634" s="247"/>
      <c r="J2634" s="96"/>
    </row>
    <row r="2635" spans="8:10" x14ac:dyDescent="0.25">
      <c r="H2635" s="247"/>
      <c r="J2635" s="96"/>
    </row>
    <row r="2636" spans="8:10" x14ac:dyDescent="0.25">
      <c r="H2636" s="247"/>
      <c r="J2636" s="96"/>
    </row>
    <row r="2637" spans="8:10" x14ac:dyDescent="0.25">
      <c r="H2637" s="247"/>
      <c r="J2637" s="96"/>
    </row>
    <row r="2638" spans="8:10" x14ac:dyDescent="0.25">
      <c r="H2638" s="247"/>
      <c r="J2638" s="96"/>
    </row>
    <row r="2639" spans="8:10" x14ac:dyDescent="0.25">
      <c r="H2639" s="247"/>
      <c r="J2639" s="96"/>
    </row>
    <row r="2640" spans="8:10" x14ac:dyDescent="0.25">
      <c r="H2640" s="247"/>
      <c r="J2640" s="96"/>
    </row>
    <row r="2641" spans="8:10" x14ac:dyDescent="0.25">
      <c r="H2641" s="247"/>
      <c r="J2641" s="96"/>
    </row>
    <row r="2642" spans="8:10" x14ac:dyDescent="0.25">
      <c r="H2642" s="247"/>
      <c r="J2642" s="96"/>
    </row>
    <row r="2643" spans="8:10" x14ac:dyDescent="0.25">
      <c r="H2643" s="247"/>
      <c r="J2643" s="96"/>
    </row>
    <row r="2644" spans="8:10" x14ac:dyDescent="0.25">
      <c r="H2644" s="247"/>
      <c r="J2644" s="96"/>
    </row>
    <row r="2645" spans="8:10" x14ac:dyDescent="0.25">
      <c r="H2645" s="247"/>
      <c r="J2645" s="96"/>
    </row>
    <row r="2646" spans="8:10" x14ac:dyDescent="0.25">
      <c r="H2646" s="247"/>
      <c r="J2646" s="96"/>
    </row>
    <row r="2647" spans="8:10" x14ac:dyDescent="0.25">
      <c r="H2647" s="247"/>
      <c r="J2647" s="96"/>
    </row>
    <row r="2648" spans="8:10" x14ac:dyDescent="0.25">
      <c r="H2648" s="247"/>
      <c r="J2648" s="96"/>
    </row>
    <row r="2649" spans="8:10" x14ac:dyDescent="0.25">
      <c r="H2649" s="247"/>
      <c r="J2649" s="96"/>
    </row>
    <row r="2650" spans="8:10" x14ac:dyDescent="0.25">
      <c r="H2650" s="247"/>
      <c r="J2650" s="96"/>
    </row>
    <row r="2651" spans="8:10" x14ac:dyDescent="0.25">
      <c r="H2651" s="247"/>
      <c r="J2651" s="96"/>
    </row>
    <row r="2652" spans="8:10" x14ac:dyDescent="0.25">
      <c r="H2652" s="247"/>
      <c r="J2652" s="96"/>
    </row>
    <row r="2653" spans="8:10" x14ac:dyDescent="0.25">
      <c r="H2653" s="247"/>
      <c r="J2653" s="96"/>
    </row>
    <row r="2654" spans="8:10" x14ac:dyDescent="0.25">
      <c r="H2654" s="247"/>
      <c r="J2654" s="96"/>
    </row>
    <row r="2655" spans="8:10" x14ac:dyDescent="0.25">
      <c r="H2655" s="247"/>
      <c r="J2655" s="96"/>
    </row>
    <row r="2656" spans="8:10" x14ac:dyDescent="0.25">
      <c r="H2656" s="247"/>
      <c r="J2656" s="96"/>
    </row>
    <row r="2657" spans="8:10" x14ac:dyDescent="0.25">
      <c r="H2657" s="247"/>
      <c r="J2657" s="96"/>
    </row>
    <row r="2658" spans="8:10" x14ac:dyDescent="0.25">
      <c r="H2658" s="247"/>
      <c r="J2658" s="96"/>
    </row>
    <row r="2659" spans="8:10" x14ac:dyDescent="0.25">
      <c r="H2659" s="247"/>
      <c r="J2659" s="96"/>
    </row>
    <row r="2660" spans="8:10" x14ac:dyDescent="0.25">
      <c r="H2660" s="247"/>
      <c r="J2660" s="96"/>
    </row>
    <row r="2661" spans="8:10" x14ac:dyDescent="0.25">
      <c r="H2661" s="247"/>
      <c r="J2661" s="96"/>
    </row>
    <row r="2662" spans="8:10" x14ac:dyDescent="0.25">
      <c r="H2662" s="247"/>
      <c r="J2662" s="96"/>
    </row>
    <row r="2663" spans="8:10" x14ac:dyDescent="0.25">
      <c r="H2663" s="247"/>
      <c r="J2663" s="96"/>
    </row>
    <row r="2664" spans="8:10" x14ac:dyDescent="0.25">
      <c r="H2664" s="247"/>
      <c r="J2664" s="96"/>
    </row>
    <row r="2665" spans="8:10" x14ac:dyDescent="0.25">
      <c r="H2665" s="247"/>
      <c r="J2665" s="96"/>
    </row>
    <row r="2666" spans="8:10" x14ac:dyDescent="0.25">
      <c r="H2666" s="247"/>
      <c r="J2666" s="96"/>
    </row>
    <row r="2667" spans="8:10" x14ac:dyDescent="0.25">
      <c r="H2667" s="247"/>
      <c r="J2667" s="96"/>
    </row>
    <row r="2668" spans="8:10" x14ac:dyDescent="0.25">
      <c r="H2668" s="247"/>
      <c r="J2668" s="96"/>
    </row>
    <row r="2669" spans="8:10" x14ac:dyDescent="0.25">
      <c r="H2669" s="247"/>
      <c r="J2669" s="96"/>
    </row>
    <row r="2670" spans="8:10" x14ac:dyDescent="0.25">
      <c r="H2670" s="247"/>
      <c r="J2670" s="96"/>
    </row>
    <row r="2671" spans="8:10" x14ac:dyDescent="0.25">
      <c r="H2671" s="247"/>
      <c r="J2671" s="96"/>
    </row>
    <row r="2672" spans="8:10" x14ac:dyDescent="0.25">
      <c r="H2672" s="247"/>
      <c r="J2672" s="96"/>
    </row>
    <row r="2673" spans="8:10" x14ac:dyDescent="0.25">
      <c r="H2673" s="247"/>
      <c r="J2673" s="96"/>
    </row>
    <row r="2674" spans="8:10" x14ac:dyDescent="0.25">
      <c r="H2674" s="247"/>
      <c r="J2674" s="96"/>
    </row>
    <row r="2675" spans="8:10" x14ac:dyDescent="0.25">
      <c r="H2675" s="247"/>
      <c r="J2675" s="96"/>
    </row>
    <row r="2676" spans="8:10" x14ac:dyDescent="0.25">
      <c r="H2676" s="247"/>
      <c r="J2676" s="96"/>
    </row>
    <row r="2677" spans="8:10" x14ac:dyDescent="0.25">
      <c r="H2677" s="247"/>
      <c r="J2677" s="96"/>
    </row>
    <row r="2678" spans="8:10" x14ac:dyDescent="0.25">
      <c r="H2678" s="247"/>
      <c r="J2678" s="96"/>
    </row>
    <row r="2679" spans="8:10" x14ac:dyDescent="0.25">
      <c r="H2679" s="247"/>
      <c r="J2679" s="96"/>
    </row>
    <row r="2680" spans="8:10" x14ac:dyDescent="0.25">
      <c r="H2680" s="247"/>
      <c r="J2680" s="96"/>
    </row>
    <row r="2681" spans="8:10" x14ac:dyDescent="0.25">
      <c r="H2681" s="247"/>
      <c r="J2681" s="96"/>
    </row>
    <row r="2682" spans="8:10" x14ac:dyDescent="0.25">
      <c r="H2682" s="247"/>
      <c r="J2682" s="96"/>
    </row>
    <row r="2683" spans="8:10" x14ac:dyDescent="0.25">
      <c r="H2683" s="247"/>
      <c r="J2683" s="96"/>
    </row>
    <row r="2684" spans="8:10" x14ac:dyDescent="0.25">
      <c r="H2684" s="247"/>
      <c r="J2684" s="96"/>
    </row>
    <row r="2685" spans="8:10" x14ac:dyDescent="0.25">
      <c r="H2685" s="247"/>
      <c r="J2685" s="96"/>
    </row>
    <row r="2686" spans="8:10" x14ac:dyDescent="0.25">
      <c r="H2686" s="247"/>
      <c r="J2686" s="96"/>
    </row>
    <row r="2687" spans="8:10" x14ac:dyDescent="0.25">
      <c r="H2687" s="247"/>
      <c r="J2687" s="96"/>
    </row>
    <row r="2688" spans="8:10" x14ac:dyDescent="0.25">
      <c r="H2688" s="247"/>
      <c r="J2688" s="96"/>
    </row>
    <row r="2689" spans="8:10" x14ac:dyDescent="0.25">
      <c r="H2689" s="247"/>
      <c r="J2689" s="96"/>
    </row>
    <row r="2690" spans="8:10" x14ac:dyDescent="0.25">
      <c r="H2690" s="247"/>
      <c r="J2690" s="96"/>
    </row>
    <row r="2691" spans="8:10" x14ac:dyDescent="0.25">
      <c r="H2691" s="247"/>
      <c r="J2691" s="96"/>
    </row>
    <row r="2692" spans="8:10" x14ac:dyDescent="0.25">
      <c r="H2692" s="247"/>
      <c r="J2692" s="96"/>
    </row>
    <row r="2693" spans="8:10" x14ac:dyDescent="0.25">
      <c r="H2693" s="247"/>
      <c r="J2693" s="96"/>
    </row>
    <row r="2694" spans="8:10" x14ac:dyDescent="0.25">
      <c r="H2694" s="247"/>
      <c r="J2694" s="96"/>
    </row>
    <row r="2695" spans="8:10" x14ac:dyDescent="0.25">
      <c r="H2695" s="247"/>
      <c r="J2695" s="96"/>
    </row>
    <row r="2696" spans="8:10" x14ac:dyDescent="0.25">
      <c r="H2696" s="247"/>
      <c r="J2696" s="96"/>
    </row>
    <row r="2697" spans="8:10" x14ac:dyDescent="0.25">
      <c r="H2697" s="247"/>
      <c r="J2697" s="96"/>
    </row>
    <row r="2698" spans="8:10" x14ac:dyDescent="0.25">
      <c r="H2698" s="247"/>
      <c r="J2698" s="96"/>
    </row>
    <row r="2699" spans="8:10" x14ac:dyDescent="0.25">
      <c r="H2699" s="247"/>
      <c r="J2699" s="96"/>
    </row>
    <row r="2700" spans="8:10" x14ac:dyDescent="0.25">
      <c r="H2700" s="247"/>
      <c r="J2700" s="96"/>
    </row>
    <row r="2701" spans="8:10" x14ac:dyDescent="0.25">
      <c r="H2701" s="247"/>
      <c r="J2701" s="96"/>
    </row>
    <row r="2702" spans="8:10" x14ac:dyDescent="0.25">
      <c r="H2702" s="247"/>
      <c r="J2702" s="96"/>
    </row>
    <row r="2703" spans="8:10" x14ac:dyDescent="0.25">
      <c r="H2703" s="247"/>
      <c r="J2703" s="96"/>
    </row>
    <row r="2704" spans="8:10" x14ac:dyDescent="0.25">
      <c r="H2704" s="247"/>
      <c r="J2704" s="96"/>
    </row>
    <row r="2705" spans="8:10" x14ac:dyDescent="0.25">
      <c r="H2705" s="247"/>
      <c r="J2705" s="96"/>
    </row>
    <row r="2706" spans="8:10" x14ac:dyDescent="0.25">
      <c r="H2706" s="247"/>
      <c r="J2706" s="96"/>
    </row>
    <row r="2707" spans="8:10" x14ac:dyDescent="0.25">
      <c r="H2707" s="247"/>
      <c r="J2707" s="96"/>
    </row>
    <row r="2708" spans="8:10" x14ac:dyDescent="0.25">
      <c r="H2708" s="247"/>
      <c r="J2708" s="96"/>
    </row>
    <row r="2709" spans="8:10" x14ac:dyDescent="0.25">
      <c r="H2709" s="247"/>
      <c r="J2709" s="96"/>
    </row>
    <row r="2710" spans="8:10" x14ac:dyDescent="0.25">
      <c r="H2710" s="247"/>
      <c r="J2710" s="96"/>
    </row>
    <row r="2711" spans="8:10" x14ac:dyDescent="0.25">
      <c r="H2711" s="247"/>
      <c r="J2711" s="96"/>
    </row>
    <row r="2712" spans="8:10" x14ac:dyDescent="0.25">
      <c r="H2712" s="247"/>
      <c r="J2712" s="96"/>
    </row>
    <row r="2713" spans="8:10" x14ac:dyDescent="0.25">
      <c r="H2713" s="247"/>
      <c r="J2713" s="96"/>
    </row>
    <row r="2714" spans="8:10" x14ac:dyDescent="0.25">
      <c r="H2714" s="247"/>
      <c r="J2714" s="96"/>
    </row>
    <row r="2715" spans="8:10" x14ac:dyDescent="0.25">
      <c r="H2715" s="247"/>
      <c r="J2715" s="96"/>
    </row>
    <row r="2716" spans="8:10" x14ac:dyDescent="0.25">
      <c r="H2716" s="247"/>
      <c r="J2716" s="96"/>
    </row>
    <row r="2717" spans="8:10" x14ac:dyDescent="0.25">
      <c r="H2717" s="247"/>
      <c r="J2717" s="96"/>
    </row>
    <row r="2718" spans="8:10" x14ac:dyDescent="0.25">
      <c r="H2718" s="247"/>
      <c r="J2718" s="96"/>
    </row>
    <row r="2719" spans="8:10" x14ac:dyDescent="0.25">
      <c r="H2719" s="247"/>
      <c r="J2719" s="96"/>
    </row>
    <row r="2720" spans="8:10" x14ac:dyDescent="0.25">
      <c r="H2720" s="247"/>
      <c r="J2720" s="96"/>
    </row>
    <row r="2721" spans="8:10" x14ac:dyDescent="0.25">
      <c r="H2721" s="247"/>
      <c r="J2721" s="96"/>
    </row>
    <row r="2722" spans="8:10" x14ac:dyDescent="0.25">
      <c r="H2722" s="247"/>
      <c r="J2722" s="96"/>
    </row>
    <row r="2723" spans="8:10" x14ac:dyDescent="0.25">
      <c r="H2723" s="247"/>
      <c r="J2723" s="96"/>
    </row>
    <row r="2724" spans="8:10" x14ac:dyDescent="0.25">
      <c r="H2724" s="247"/>
      <c r="J2724" s="96"/>
    </row>
    <row r="2725" spans="8:10" x14ac:dyDescent="0.25">
      <c r="H2725" s="247"/>
      <c r="J2725" s="96"/>
    </row>
    <row r="2726" spans="8:10" x14ac:dyDescent="0.25">
      <c r="H2726" s="247"/>
      <c r="J2726" s="96"/>
    </row>
    <row r="2727" spans="8:10" x14ac:dyDescent="0.25">
      <c r="H2727" s="247"/>
      <c r="J2727" s="96"/>
    </row>
    <row r="2728" spans="8:10" x14ac:dyDescent="0.25">
      <c r="H2728" s="247"/>
      <c r="J2728" s="96"/>
    </row>
    <row r="2729" spans="8:10" x14ac:dyDescent="0.25">
      <c r="H2729" s="247"/>
      <c r="J2729" s="96"/>
    </row>
    <row r="2730" spans="8:10" x14ac:dyDescent="0.25">
      <c r="H2730" s="247"/>
      <c r="J2730" s="96"/>
    </row>
    <row r="2731" spans="8:10" x14ac:dyDescent="0.25">
      <c r="H2731" s="247"/>
      <c r="J2731" s="96"/>
    </row>
    <row r="2732" spans="8:10" x14ac:dyDescent="0.25">
      <c r="H2732" s="247"/>
      <c r="J2732" s="96"/>
    </row>
    <row r="2733" spans="8:10" x14ac:dyDescent="0.25">
      <c r="H2733" s="247"/>
      <c r="J2733" s="96"/>
    </row>
    <row r="2734" spans="8:10" x14ac:dyDescent="0.25">
      <c r="H2734" s="247"/>
      <c r="J2734" s="96"/>
    </row>
    <row r="2735" spans="8:10" x14ac:dyDescent="0.25">
      <c r="H2735" s="247"/>
      <c r="J2735" s="96"/>
    </row>
    <row r="2736" spans="8:10" x14ac:dyDescent="0.25">
      <c r="H2736" s="247"/>
      <c r="J2736" s="96"/>
    </row>
    <row r="2737" spans="8:10" x14ac:dyDescent="0.25">
      <c r="H2737" s="247"/>
      <c r="J2737" s="96"/>
    </row>
    <row r="2738" spans="8:10" x14ac:dyDescent="0.25">
      <c r="H2738" s="247"/>
      <c r="J2738" s="96"/>
    </row>
    <row r="2739" spans="8:10" x14ac:dyDescent="0.25">
      <c r="H2739" s="247"/>
      <c r="J2739" s="96"/>
    </row>
    <row r="2740" spans="8:10" x14ac:dyDescent="0.25">
      <c r="H2740" s="247"/>
      <c r="J2740" s="96"/>
    </row>
    <row r="2741" spans="8:10" x14ac:dyDescent="0.25">
      <c r="H2741" s="247"/>
      <c r="J2741" s="96"/>
    </row>
    <row r="2742" spans="8:10" x14ac:dyDescent="0.25">
      <c r="H2742" s="247"/>
      <c r="J2742" s="96"/>
    </row>
    <row r="2743" spans="8:10" x14ac:dyDescent="0.25">
      <c r="H2743" s="247"/>
      <c r="J2743" s="96"/>
    </row>
    <row r="2744" spans="8:10" x14ac:dyDescent="0.25">
      <c r="H2744" s="247"/>
      <c r="J2744" s="96"/>
    </row>
    <row r="2745" spans="8:10" x14ac:dyDescent="0.25">
      <c r="H2745" s="247"/>
      <c r="J2745" s="96"/>
    </row>
    <row r="2746" spans="8:10" x14ac:dyDescent="0.25">
      <c r="H2746" s="247"/>
      <c r="J2746" s="96"/>
    </row>
    <row r="2747" spans="8:10" x14ac:dyDescent="0.25">
      <c r="H2747" s="247"/>
      <c r="J2747" s="96"/>
    </row>
    <row r="2748" spans="8:10" x14ac:dyDescent="0.25">
      <c r="H2748" s="247"/>
      <c r="J2748" s="96"/>
    </row>
    <row r="2749" spans="8:10" x14ac:dyDescent="0.25">
      <c r="H2749" s="247"/>
      <c r="J2749" s="96"/>
    </row>
    <row r="2750" spans="8:10" x14ac:dyDescent="0.25">
      <c r="H2750" s="247"/>
      <c r="J2750" s="96"/>
    </row>
    <row r="2751" spans="8:10" x14ac:dyDescent="0.25">
      <c r="H2751" s="247"/>
      <c r="J2751" s="96"/>
    </row>
    <row r="2752" spans="8:10" x14ac:dyDescent="0.25">
      <c r="H2752" s="247"/>
      <c r="J2752" s="96"/>
    </row>
    <row r="2753" spans="8:10" x14ac:dyDescent="0.25">
      <c r="H2753" s="247"/>
      <c r="J2753" s="96"/>
    </row>
    <row r="2754" spans="8:10" x14ac:dyDescent="0.25">
      <c r="H2754" s="247"/>
      <c r="J2754" s="96"/>
    </row>
    <row r="2755" spans="8:10" x14ac:dyDescent="0.25">
      <c r="H2755" s="247"/>
      <c r="J2755" s="96"/>
    </row>
    <row r="2756" spans="8:10" x14ac:dyDescent="0.25">
      <c r="H2756" s="247"/>
      <c r="J2756" s="96"/>
    </row>
    <row r="2757" spans="8:10" x14ac:dyDescent="0.25">
      <c r="H2757" s="247"/>
      <c r="J2757" s="96"/>
    </row>
    <row r="2758" spans="8:10" x14ac:dyDescent="0.25">
      <c r="H2758" s="247"/>
      <c r="J2758" s="96"/>
    </row>
    <row r="2759" spans="8:10" x14ac:dyDescent="0.25">
      <c r="H2759" s="247"/>
      <c r="J2759" s="96"/>
    </row>
    <row r="2760" spans="8:10" x14ac:dyDescent="0.25">
      <c r="H2760" s="247"/>
      <c r="J2760" s="96"/>
    </row>
    <row r="2761" spans="8:10" x14ac:dyDescent="0.25">
      <c r="H2761" s="247"/>
      <c r="J2761" s="96"/>
    </row>
    <row r="2762" spans="8:10" x14ac:dyDescent="0.25">
      <c r="H2762" s="247"/>
      <c r="J2762" s="96"/>
    </row>
    <row r="2763" spans="8:10" x14ac:dyDescent="0.25">
      <c r="H2763" s="247"/>
      <c r="J2763" s="96"/>
    </row>
    <row r="2764" spans="8:10" x14ac:dyDescent="0.25">
      <c r="H2764" s="247"/>
      <c r="J2764" s="96"/>
    </row>
    <row r="2765" spans="8:10" x14ac:dyDescent="0.25">
      <c r="H2765" s="247"/>
      <c r="J2765" s="96"/>
    </row>
    <row r="2766" spans="8:10" x14ac:dyDescent="0.25">
      <c r="H2766" s="247"/>
      <c r="J2766" s="96"/>
    </row>
    <row r="2767" spans="8:10" x14ac:dyDescent="0.25">
      <c r="H2767" s="247"/>
      <c r="J2767" s="96"/>
    </row>
    <row r="2768" spans="8:10" x14ac:dyDescent="0.25">
      <c r="H2768" s="247"/>
      <c r="J2768" s="96"/>
    </row>
    <row r="2769" spans="8:10" x14ac:dyDescent="0.25">
      <c r="H2769" s="247"/>
      <c r="J2769" s="96"/>
    </row>
    <row r="2770" spans="8:10" x14ac:dyDescent="0.25">
      <c r="H2770" s="247"/>
      <c r="J2770" s="96"/>
    </row>
    <row r="2771" spans="8:10" x14ac:dyDescent="0.25">
      <c r="H2771" s="247"/>
      <c r="J2771" s="96"/>
    </row>
    <row r="2772" spans="8:10" x14ac:dyDescent="0.25">
      <c r="H2772" s="247"/>
      <c r="J2772" s="96"/>
    </row>
    <row r="2773" spans="8:10" x14ac:dyDescent="0.25">
      <c r="H2773" s="247"/>
      <c r="J2773" s="96"/>
    </row>
    <row r="2774" spans="8:10" x14ac:dyDescent="0.25">
      <c r="H2774" s="247"/>
      <c r="J2774" s="96"/>
    </row>
    <row r="2775" spans="8:10" x14ac:dyDescent="0.25">
      <c r="H2775" s="247"/>
      <c r="J2775" s="96"/>
    </row>
    <row r="2776" spans="8:10" x14ac:dyDescent="0.25">
      <c r="H2776" s="247"/>
      <c r="J2776" s="96"/>
    </row>
    <row r="2777" spans="8:10" x14ac:dyDescent="0.25">
      <c r="H2777" s="247"/>
      <c r="J2777" s="96"/>
    </row>
    <row r="2778" spans="8:10" x14ac:dyDescent="0.25">
      <c r="H2778" s="247"/>
      <c r="J2778" s="96"/>
    </row>
    <row r="2779" spans="8:10" x14ac:dyDescent="0.25">
      <c r="H2779" s="247"/>
      <c r="J2779" s="96"/>
    </row>
    <row r="2780" spans="8:10" x14ac:dyDescent="0.25">
      <c r="H2780" s="247"/>
      <c r="J2780" s="96"/>
    </row>
    <row r="2781" spans="8:10" x14ac:dyDescent="0.25">
      <c r="H2781" s="247"/>
      <c r="J2781" s="96"/>
    </row>
    <row r="2782" spans="8:10" x14ac:dyDescent="0.25">
      <c r="H2782" s="247"/>
      <c r="J2782" s="96"/>
    </row>
    <row r="2783" spans="8:10" x14ac:dyDescent="0.25">
      <c r="H2783" s="247"/>
      <c r="J2783" s="96"/>
    </row>
    <row r="2784" spans="8:10" x14ac:dyDescent="0.25">
      <c r="H2784" s="247"/>
      <c r="J2784" s="96"/>
    </row>
    <row r="2785" spans="8:10" x14ac:dyDescent="0.25">
      <c r="H2785" s="247"/>
      <c r="J2785" s="96"/>
    </row>
    <row r="2786" spans="8:10" x14ac:dyDescent="0.25">
      <c r="H2786" s="247"/>
      <c r="J2786" s="96"/>
    </row>
    <row r="2787" spans="8:10" x14ac:dyDescent="0.25">
      <c r="H2787" s="247"/>
      <c r="J2787" s="96"/>
    </row>
    <row r="2788" spans="8:10" x14ac:dyDescent="0.25">
      <c r="H2788" s="247"/>
      <c r="J2788" s="96"/>
    </row>
    <row r="2789" spans="8:10" x14ac:dyDescent="0.25">
      <c r="H2789" s="247"/>
      <c r="J2789" s="96"/>
    </row>
    <row r="2790" spans="8:10" x14ac:dyDescent="0.25">
      <c r="H2790" s="247"/>
      <c r="J2790" s="96"/>
    </row>
    <row r="2791" spans="8:10" x14ac:dyDescent="0.25">
      <c r="H2791" s="247"/>
      <c r="J2791" s="96"/>
    </row>
    <row r="2792" spans="8:10" x14ac:dyDescent="0.25">
      <c r="H2792" s="247"/>
      <c r="J2792" s="96"/>
    </row>
    <row r="2793" spans="8:10" x14ac:dyDescent="0.25">
      <c r="H2793" s="247"/>
      <c r="J2793" s="96"/>
    </row>
    <row r="2794" spans="8:10" x14ac:dyDescent="0.25">
      <c r="H2794" s="247"/>
      <c r="J2794" s="96"/>
    </row>
    <row r="2795" spans="8:10" x14ac:dyDescent="0.25">
      <c r="H2795" s="247"/>
      <c r="J2795" s="96"/>
    </row>
    <row r="2796" spans="8:10" x14ac:dyDescent="0.25">
      <c r="H2796" s="247"/>
      <c r="J2796" s="96"/>
    </row>
    <row r="2797" spans="8:10" x14ac:dyDescent="0.25">
      <c r="H2797" s="247"/>
      <c r="J2797" s="96"/>
    </row>
    <row r="2798" spans="8:10" x14ac:dyDescent="0.25">
      <c r="H2798" s="247"/>
      <c r="J2798" s="96"/>
    </row>
    <row r="2799" spans="8:10" x14ac:dyDescent="0.25">
      <c r="H2799" s="247"/>
      <c r="J2799" s="96"/>
    </row>
    <row r="2800" spans="8:10" x14ac:dyDescent="0.25">
      <c r="H2800" s="247"/>
      <c r="J2800" s="96"/>
    </row>
    <row r="2801" spans="8:10" x14ac:dyDescent="0.25">
      <c r="H2801" s="247"/>
      <c r="J2801" s="96"/>
    </row>
    <row r="2802" spans="8:10" x14ac:dyDescent="0.25">
      <c r="H2802" s="247"/>
      <c r="J2802" s="96"/>
    </row>
    <row r="2803" spans="8:10" x14ac:dyDescent="0.25">
      <c r="H2803" s="247"/>
      <c r="J2803" s="96"/>
    </row>
    <row r="2804" spans="8:10" x14ac:dyDescent="0.25">
      <c r="H2804" s="247"/>
      <c r="J2804" s="96"/>
    </row>
    <row r="2805" spans="8:10" x14ac:dyDescent="0.25">
      <c r="H2805" s="247"/>
      <c r="J2805" s="96"/>
    </row>
    <row r="2806" spans="8:10" x14ac:dyDescent="0.25">
      <c r="H2806" s="247"/>
      <c r="J2806" s="96"/>
    </row>
    <row r="2807" spans="8:10" x14ac:dyDescent="0.25">
      <c r="H2807" s="247"/>
      <c r="J2807" s="96"/>
    </row>
    <row r="2808" spans="8:10" x14ac:dyDescent="0.25">
      <c r="H2808" s="247"/>
      <c r="J2808" s="96"/>
    </row>
    <row r="2809" spans="8:10" x14ac:dyDescent="0.25">
      <c r="H2809" s="247"/>
      <c r="J2809" s="96"/>
    </row>
    <row r="2810" spans="8:10" x14ac:dyDescent="0.25">
      <c r="H2810" s="247"/>
      <c r="J2810" s="96"/>
    </row>
    <row r="2811" spans="8:10" x14ac:dyDescent="0.25">
      <c r="H2811" s="247"/>
      <c r="J2811" s="96"/>
    </row>
    <row r="2812" spans="8:10" x14ac:dyDescent="0.25">
      <c r="H2812" s="247"/>
      <c r="J2812" s="96"/>
    </row>
    <row r="2813" spans="8:10" x14ac:dyDescent="0.25">
      <c r="H2813" s="247"/>
      <c r="J2813" s="96"/>
    </row>
    <row r="2814" spans="8:10" x14ac:dyDescent="0.25">
      <c r="H2814" s="247"/>
      <c r="J2814" s="96"/>
    </row>
    <row r="2815" spans="8:10" x14ac:dyDescent="0.25">
      <c r="H2815" s="247"/>
      <c r="J2815" s="96"/>
    </row>
    <row r="2816" spans="8:10" x14ac:dyDescent="0.25">
      <c r="H2816" s="247"/>
      <c r="J2816" s="96"/>
    </row>
    <row r="2817" spans="8:10" x14ac:dyDescent="0.25">
      <c r="H2817" s="247"/>
      <c r="J2817" s="96"/>
    </row>
    <row r="2818" spans="8:10" x14ac:dyDescent="0.25">
      <c r="H2818" s="247"/>
      <c r="J2818" s="96"/>
    </row>
    <row r="2819" spans="8:10" x14ac:dyDescent="0.25">
      <c r="H2819" s="247"/>
      <c r="J2819" s="96"/>
    </row>
    <row r="2820" spans="8:10" x14ac:dyDescent="0.25">
      <c r="H2820" s="247"/>
      <c r="J2820" s="96"/>
    </row>
    <row r="2821" spans="8:10" x14ac:dyDescent="0.25">
      <c r="H2821" s="247"/>
      <c r="J2821" s="96"/>
    </row>
    <row r="2822" spans="8:10" x14ac:dyDescent="0.25">
      <c r="H2822" s="247"/>
      <c r="J2822" s="96"/>
    </row>
    <row r="2823" spans="8:10" x14ac:dyDescent="0.25">
      <c r="H2823" s="247"/>
      <c r="J2823" s="96"/>
    </row>
    <row r="2824" spans="8:10" x14ac:dyDescent="0.25">
      <c r="H2824" s="247"/>
      <c r="J2824" s="96"/>
    </row>
    <row r="2825" spans="8:10" x14ac:dyDescent="0.25">
      <c r="H2825" s="247"/>
      <c r="J2825" s="96"/>
    </row>
    <row r="2826" spans="8:10" x14ac:dyDescent="0.25">
      <c r="H2826" s="247"/>
      <c r="J2826" s="96"/>
    </row>
    <row r="2827" spans="8:10" x14ac:dyDescent="0.25">
      <c r="H2827" s="247"/>
      <c r="J2827" s="96"/>
    </row>
    <row r="2828" spans="8:10" x14ac:dyDescent="0.25">
      <c r="H2828" s="247"/>
      <c r="J2828" s="96"/>
    </row>
    <row r="2829" spans="8:10" x14ac:dyDescent="0.25">
      <c r="H2829" s="247"/>
      <c r="J2829" s="96"/>
    </row>
    <row r="2830" spans="8:10" x14ac:dyDescent="0.25">
      <c r="H2830" s="247"/>
      <c r="J2830" s="96"/>
    </row>
    <row r="2831" spans="8:10" x14ac:dyDescent="0.25">
      <c r="H2831" s="247"/>
      <c r="J2831" s="96"/>
    </row>
    <row r="2832" spans="8:10" x14ac:dyDescent="0.25">
      <c r="H2832" s="247"/>
      <c r="J2832" s="96"/>
    </row>
    <row r="2833" spans="8:10" x14ac:dyDescent="0.25">
      <c r="H2833" s="247"/>
      <c r="J2833" s="96"/>
    </row>
    <row r="2834" spans="8:10" x14ac:dyDescent="0.25">
      <c r="H2834" s="247"/>
      <c r="J2834" s="96"/>
    </row>
    <row r="2835" spans="8:10" x14ac:dyDescent="0.25">
      <c r="H2835" s="247"/>
      <c r="J2835" s="96"/>
    </row>
    <row r="2836" spans="8:10" x14ac:dyDescent="0.25">
      <c r="H2836" s="247"/>
      <c r="J2836" s="96"/>
    </row>
    <row r="2837" spans="8:10" x14ac:dyDescent="0.25">
      <c r="H2837" s="247"/>
      <c r="J2837" s="96"/>
    </row>
    <row r="2838" spans="8:10" x14ac:dyDescent="0.25">
      <c r="H2838" s="247"/>
      <c r="J2838" s="96"/>
    </row>
    <row r="2839" spans="8:10" x14ac:dyDescent="0.25">
      <c r="H2839" s="247"/>
      <c r="J2839" s="96"/>
    </row>
    <row r="2840" spans="8:10" x14ac:dyDescent="0.25">
      <c r="H2840" s="247"/>
      <c r="J2840" s="96"/>
    </row>
    <row r="2841" spans="8:10" x14ac:dyDescent="0.25">
      <c r="H2841" s="247"/>
      <c r="J2841" s="96"/>
    </row>
    <row r="2842" spans="8:10" x14ac:dyDescent="0.25">
      <c r="H2842" s="247"/>
      <c r="J2842" s="96"/>
    </row>
    <row r="2843" spans="8:10" x14ac:dyDescent="0.25">
      <c r="H2843" s="247"/>
      <c r="J2843" s="96"/>
    </row>
    <row r="2844" spans="8:10" x14ac:dyDescent="0.25">
      <c r="H2844" s="247"/>
      <c r="J2844" s="96"/>
    </row>
    <row r="2845" spans="8:10" x14ac:dyDescent="0.25">
      <c r="H2845" s="247"/>
      <c r="J2845" s="96"/>
    </row>
    <row r="2846" spans="8:10" x14ac:dyDescent="0.25">
      <c r="H2846" s="247"/>
      <c r="J2846" s="96"/>
    </row>
    <row r="2847" spans="8:10" x14ac:dyDescent="0.25">
      <c r="H2847" s="247"/>
      <c r="J2847" s="96"/>
    </row>
    <row r="2848" spans="8:10" x14ac:dyDescent="0.25">
      <c r="H2848" s="247"/>
      <c r="J2848" s="96"/>
    </row>
    <row r="2849" spans="8:10" x14ac:dyDescent="0.25">
      <c r="H2849" s="247"/>
      <c r="J2849" s="96"/>
    </row>
    <row r="2850" spans="8:10" x14ac:dyDescent="0.25">
      <c r="H2850" s="247"/>
      <c r="J2850" s="96"/>
    </row>
    <row r="2851" spans="8:10" x14ac:dyDescent="0.25">
      <c r="H2851" s="247"/>
      <c r="J2851" s="96"/>
    </row>
    <row r="2852" spans="8:10" x14ac:dyDescent="0.25">
      <c r="H2852" s="247"/>
      <c r="J2852" s="96"/>
    </row>
    <row r="2853" spans="8:10" x14ac:dyDescent="0.25">
      <c r="H2853" s="247"/>
      <c r="J2853" s="96"/>
    </row>
    <row r="2854" spans="8:10" x14ac:dyDescent="0.25">
      <c r="H2854" s="247"/>
      <c r="J2854" s="96"/>
    </row>
    <row r="2855" spans="8:10" x14ac:dyDescent="0.25">
      <c r="H2855" s="247"/>
      <c r="J2855" s="96"/>
    </row>
    <row r="2856" spans="8:10" x14ac:dyDescent="0.25">
      <c r="H2856" s="247"/>
      <c r="J2856" s="96"/>
    </row>
    <row r="2857" spans="8:10" x14ac:dyDescent="0.25">
      <c r="H2857" s="247"/>
      <c r="J2857" s="96"/>
    </row>
    <row r="2858" spans="8:10" x14ac:dyDescent="0.25">
      <c r="H2858" s="247"/>
      <c r="J2858" s="96"/>
    </row>
    <row r="2859" spans="8:10" x14ac:dyDescent="0.25">
      <c r="H2859" s="247"/>
      <c r="J2859" s="96"/>
    </row>
    <row r="2860" spans="8:10" x14ac:dyDescent="0.25">
      <c r="H2860" s="247"/>
      <c r="J2860" s="96"/>
    </row>
    <row r="2861" spans="8:10" x14ac:dyDescent="0.25">
      <c r="H2861" s="247"/>
      <c r="J2861" s="96"/>
    </row>
    <row r="2862" spans="8:10" x14ac:dyDescent="0.25">
      <c r="H2862" s="247"/>
      <c r="J2862" s="96"/>
    </row>
    <row r="2863" spans="8:10" x14ac:dyDescent="0.25">
      <c r="H2863" s="247"/>
      <c r="J2863" s="96"/>
    </row>
    <row r="2864" spans="8:10" x14ac:dyDescent="0.25">
      <c r="H2864" s="247"/>
      <c r="J2864" s="96"/>
    </row>
    <row r="2865" spans="8:10" x14ac:dyDescent="0.25">
      <c r="H2865" s="247"/>
      <c r="J2865" s="96"/>
    </row>
    <row r="2866" spans="8:10" x14ac:dyDescent="0.25">
      <c r="H2866" s="247"/>
      <c r="J2866" s="96"/>
    </row>
    <row r="2867" spans="8:10" x14ac:dyDescent="0.25">
      <c r="H2867" s="247"/>
      <c r="J2867" s="96"/>
    </row>
    <row r="2868" spans="8:10" x14ac:dyDescent="0.25">
      <c r="H2868" s="247"/>
      <c r="J2868" s="96"/>
    </row>
    <row r="2869" spans="8:10" x14ac:dyDescent="0.25">
      <c r="H2869" s="247"/>
      <c r="J2869" s="96"/>
    </row>
    <row r="2870" spans="8:10" x14ac:dyDescent="0.25">
      <c r="H2870" s="247"/>
      <c r="J2870" s="96"/>
    </row>
    <row r="2871" spans="8:10" x14ac:dyDescent="0.25">
      <c r="H2871" s="247"/>
      <c r="J2871" s="96"/>
    </row>
    <row r="2872" spans="8:10" x14ac:dyDescent="0.25">
      <c r="H2872" s="247"/>
      <c r="J2872" s="96"/>
    </row>
    <row r="2873" spans="8:10" x14ac:dyDescent="0.25">
      <c r="H2873" s="247"/>
      <c r="J2873" s="96"/>
    </row>
    <row r="2874" spans="8:10" x14ac:dyDescent="0.25">
      <c r="H2874" s="247"/>
      <c r="J2874" s="96"/>
    </row>
    <row r="2875" spans="8:10" x14ac:dyDescent="0.25">
      <c r="H2875" s="247"/>
      <c r="J2875" s="96"/>
    </row>
    <row r="2876" spans="8:10" x14ac:dyDescent="0.25">
      <c r="H2876" s="247"/>
      <c r="J2876" s="96"/>
    </row>
    <row r="2877" spans="8:10" x14ac:dyDescent="0.25">
      <c r="H2877" s="247"/>
      <c r="J2877" s="96"/>
    </row>
    <row r="2878" spans="8:10" x14ac:dyDescent="0.25">
      <c r="H2878" s="247"/>
      <c r="J2878" s="96"/>
    </row>
    <row r="2879" spans="8:10" x14ac:dyDescent="0.25">
      <c r="H2879" s="247"/>
      <c r="J2879" s="96"/>
    </row>
    <row r="2880" spans="8:10" x14ac:dyDescent="0.25">
      <c r="H2880" s="247"/>
      <c r="J2880" s="96"/>
    </row>
    <row r="2881" spans="8:10" x14ac:dyDescent="0.25">
      <c r="H2881" s="247"/>
      <c r="J2881" s="96"/>
    </row>
    <row r="2882" spans="8:10" x14ac:dyDescent="0.25">
      <c r="H2882" s="247"/>
      <c r="J2882" s="96"/>
    </row>
    <row r="2883" spans="8:10" x14ac:dyDescent="0.25">
      <c r="H2883" s="247"/>
      <c r="J2883" s="96"/>
    </row>
    <row r="2884" spans="8:10" x14ac:dyDescent="0.25">
      <c r="H2884" s="247"/>
      <c r="J2884" s="96"/>
    </row>
    <row r="2885" spans="8:10" x14ac:dyDescent="0.25">
      <c r="H2885" s="247"/>
      <c r="J2885" s="96"/>
    </row>
    <row r="2886" spans="8:10" x14ac:dyDescent="0.25">
      <c r="H2886" s="247"/>
      <c r="J2886" s="96"/>
    </row>
    <row r="2887" spans="8:10" x14ac:dyDescent="0.25">
      <c r="H2887" s="247"/>
      <c r="J2887" s="96"/>
    </row>
    <row r="2888" spans="8:10" x14ac:dyDescent="0.25">
      <c r="H2888" s="247"/>
      <c r="J2888" s="96"/>
    </row>
    <row r="2889" spans="8:10" x14ac:dyDescent="0.25">
      <c r="H2889" s="247"/>
      <c r="J2889" s="96"/>
    </row>
    <row r="2890" spans="8:10" x14ac:dyDescent="0.25">
      <c r="H2890" s="247"/>
      <c r="J2890" s="96"/>
    </row>
    <row r="2891" spans="8:10" x14ac:dyDescent="0.25">
      <c r="H2891" s="247"/>
      <c r="J2891" s="96"/>
    </row>
    <row r="2892" spans="8:10" x14ac:dyDescent="0.25">
      <c r="H2892" s="247"/>
      <c r="J2892" s="96"/>
    </row>
    <row r="2893" spans="8:10" x14ac:dyDescent="0.25">
      <c r="H2893" s="247"/>
      <c r="J2893" s="96"/>
    </row>
    <row r="2894" spans="8:10" x14ac:dyDescent="0.25">
      <c r="H2894" s="247"/>
      <c r="J2894" s="96"/>
    </row>
    <row r="2895" spans="8:10" x14ac:dyDescent="0.25">
      <c r="H2895" s="247"/>
      <c r="J2895" s="96"/>
    </row>
    <row r="2896" spans="8:10" x14ac:dyDescent="0.25">
      <c r="H2896" s="247"/>
      <c r="J2896" s="96"/>
    </row>
    <row r="2897" spans="8:10" x14ac:dyDescent="0.25">
      <c r="H2897" s="247"/>
      <c r="J2897" s="96"/>
    </row>
    <row r="2898" spans="8:10" x14ac:dyDescent="0.25">
      <c r="H2898" s="247"/>
      <c r="J2898" s="96"/>
    </row>
    <row r="2899" spans="8:10" x14ac:dyDescent="0.25">
      <c r="H2899" s="247"/>
      <c r="J2899" s="96"/>
    </row>
    <row r="2900" spans="8:10" x14ac:dyDescent="0.25">
      <c r="H2900" s="247"/>
      <c r="J2900" s="96"/>
    </row>
    <row r="2901" spans="8:10" x14ac:dyDescent="0.25">
      <c r="H2901" s="247"/>
      <c r="J2901" s="96"/>
    </row>
    <row r="2902" spans="8:10" x14ac:dyDescent="0.25">
      <c r="H2902" s="247"/>
      <c r="J2902" s="96"/>
    </row>
    <row r="2903" spans="8:10" x14ac:dyDescent="0.25">
      <c r="H2903" s="247"/>
      <c r="J2903" s="96"/>
    </row>
    <row r="2904" spans="8:10" x14ac:dyDescent="0.25">
      <c r="H2904" s="247"/>
      <c r="J2904" s="96"/>
    </row>
    <row r="2905" spans="8:10" x14ac:dyDescent="0.25">
      <c r="H2905" s="247"/>
      <c r="J2905" s="96"/>
    </row>
    <row r="2906" spans="8:10" x14ac:dyDescent="0.25">
      <c r="H2906" s="247"/>
      <c r="J2906" s="96"/>
    </row>
    <row r="2907" spans="8:10" x14ac:dyDescent="0.25">
      <c r="H2907" s="247"/>
      <c r="J2907" s="96"/>
    </row>
    <row r="2908" spans="8:10" x14ac:dyDescent="0.25">
      <c r="H2908" s="247"/>
      <c r="J2908" s="96"/>
    </row>
    <row r="2909" spans="8:10" x14ac:dyDescent="0.25">
      <c r="H2909" s="247"/>
      <c r="J2909" s="96"/>
    </row>
    <row r="2910" spans="8:10" x14ac:dyDescent="0.25">
      <c r="H2910" s="247"/>
      <c r="J2910" s="96"/>
    </row>
    <row r="2911" spans="8:10" x14ac:dyDescent="0.25">
      <c r="H2911" s="247"/>
      <c r="J2911" s="96"/>
    </row>
    <row r="2912" spans="8:10" x14ac:dyDescent="0.25">
      <c r="H2912" s="247"/>
      <c r="J2912" s="96"/>
    </row>
    <row r="2913" spans="8:10" x14ac:dyDescent="0.25">
      <c r="H2913" s="247"/>
      <c r="J2913" s="96"/>
    </row>
    <row r="2914" spans="8:10" x14ac:dyDescent="0.25">
      <c r="H2914" s="247"/>
      <c r="J2914" s="96"/>
    </row>
    <row r="2915" spans="8:10" x14ac:dyDescent="0.25">
      <c r="H2915" s="247"/>
      <c r="J2915" s="96"/>
    </row>
    <row r="2916" spans="8:10" x14ac:dyDescent="0.25">
      <c r="H2916" s="247"/>
      <c r="J2916" s="96"/>
    </row>
    <row r="2917" spans="8:10" x14ac:dyDescent="0.25">
      <c r="H2917" s="247"/>
      <c r="J2917" s="96"/>
    </row>
    <row r="2918" spans="8:10" x14ac:dyDescent="0.25">
      <c r="H2918" s="247"/>
      <c r="J2918" s="96"/>
    </row>
    <row r="2919" spans="8:10" x14ac:dyDescent="0.25">
      <c r="H2919" s="247"/>
      <c r="J2919" s="96"/>
    </row>
    <row r="2920" spans="8:10" x14ac:dyDescent="0.25">
      <c r="H2920" s="247"/>
      <c r="J2920" s="96"/>
    </row>
    <row r="2921" spans="8:10" x14ac:dyDescent="0.25">
      <c r="H2921" s="247"/>
      <c r="J2921" s="96"/>
    </row>
    <row r="2922" spans="8:10" x14ac:dyDescent="0.25">
      <c r="H2922" s="247"/>
      <c r="J2922" s="96"/>
    </row>
    <row r="2923" spans="8:10" x14ac:dyDescent="0.25">
      <c r="H2923" s="247"/>
      <c r="J2923" s="96"/>
    </row>
    <row r="2924" spans="8:10" x14ac:dyDescent="0.25">
      <c r="H2924" s="247"/>
      <c r="J2924" s="96"/>
    </row>
    <row r="2925" spans="8:10" x14ac:dyDescent="0.25">
      <c r="H2925" s="247"/>
      <c r="J2925" s="96"/>
    </row>
    <row r="2926" spans="8:10" x14ac:dyDescent="0.25">
      <c r="H2926" s="247"/>
      <c r="J2926" s="96"/>
    </row>
    <row r="2927" spans="8:10" x14ac:dyDescent="0.25">
      <c r="H2927" s="247"/>
      <c r="J2927" s="96"/>
    </row>
    <row r="2928" spans="8:10" x14ac:dyDescent="0.25">
      <c r="H2928" s="247"/>
      <c r="J2928" s="96"/>
    </row>
    <row r="2929" spans="8:10" x14ac:dyDescent="0.25">
      <c r="H2929" s="247"/>
      <c r="J2929" s="96"/>
    </row>
    <row r="2930" spans="8:10" x14ac:dyDescent="0.25">
      <c r="H2930" s="247"/>
      <c r="J2930" s="96"/>
    </row>
    <row r="2931" spans="8:10" x14ac:dyDescent="0.25">
      <c r="H2931" s="247"/>
      <c r="J2931" s="96"/>
    </row>
    <row r="2932" spans="8:10" x14ac:dyDescent="0.25">
      <c r="H2932" s="247"/>
      <c r="J2932" s="96"/>
    </row>
    <row r="2933" spans="8:10" x14ac:dyDescent="0.25">
      <c r="H2933" s="247"/>
      <c r="J2933" s="96"/>
    </row>
    <row r="2934" spans="8:10" x14ac:dyDescent="0.25">
      <c r="H2934" s="247"/>
      <c r="J2934" s="96"/>
    </row>
    <row r="2935" spans="8:10" x14ac:dyDescent="0.25">
      <c r="H2935" s="247"/>
      <c r="J2935" s="96"/>
    </row>
    <row r="2936" spans="8:10" x14ac:dyDescent="0.25">
      <c r="H2936" s="247"/>
      <c r="J2936" s="96"/>
    </row>
    <row r="2937" spans="8:10" x14ac:dyDescent="0.25">
      <c r="H2937" s="247"/>
      <c r="J2937" s="96"/>
    </row>
    <row r="2938" spans="8:10" x14ac:dyDescent="0.25">
      <c r="H2938" s="247"/>
      <c r="J2938" s="96"/>
    </row>
    <row r="2939" spans="8:10" x14ac:dyDescent="0.25">
      <c r="H2939" s="247"/>
      <c r="J2939" s="96"/>
    </row>
    <row r="2940" spans="8:10" x14ac:dyDescent="0.25">
      <c r="H2940" s="247"/>
      <c r="J2940" s="96"/>
    </row>
    <row r="2941" spans="8:10" x14ac:dyDescent="0.25">
      <c r="H2941" s="247"/>
      <c r="J2941" s="96"/>
    </row>
    <row r="2942" spans="8:10" x14ac:dyDescent="0.25">
      <c r="H2942" s="247"/>
      <c r="J2942" s="96"/>
    </row>
    <row r="2943" spans="8:10" x14ac:dyDescent="0.25">
      <c r="H2943" s="247"/>
      <c r="J2943" s="96"/>
    </row>
    <row r="2944" spans="8:10" x14ac:dyDescent="0.25">
      <c r="H2944" s="247"/>
      <c r="J2944" s="96"/>
    </row>
    <row r="2945" spans="8:10" x14ac:dyDescent="0.25">
      <c r="H2945" s="247"/>
      <c r="J2945" s="96"/>
    </row>
    <row r="2946" spans="8:10" x14ac:dyDescent="0.25">
      <c r="H2946" s="247"/>
      <c r="J2946" s="96"/>
    </row>
    <row r="2947" spans="8:10" x14ac:dyDescent="0.25">
      <c r="H2947" s="247"/>
      <c r="J2947" s="96"/>
    </row>
    <row r="2948" spans="8:10" x14ac:dyDescent="0.25">
      <c r="H2948" s="247"/>
      <c r="J2948" s="96"/>
    </row>
    <row r="2949" spans="8:10" x14ac:dyDescent="0.25">
      <c r="H2949" s="247"/>
      <c r="J2949" s="96"/>
    </row>
    <row r="2950" spans="8:10" x14ac:dyDescent="0.25">
      <c r="H2950" s="247"/>
      <c r="J2950" s="96"/>
    </row>
    <row r="2951" spans="8:10" x14ac:dyDescent="0.25">
      <c r="H2951" s="247"/>
      <c r="J2951" s="96"/>
    </row>
    <row r="2952" spans="8:10" x14ac:dyDescent="0.25">
      <c r="H2952" s="247"/>
      <c r="J2952" s="96"/>
    </row>
    <row r="2953" spans="8:10" x14ac:dyDescent="0.25">
      <c r="H2953" s="247"/>
      <c r="J2953" s="96"/>
    </row>
    <row r="2954" spans="8:10" x14ac:dyDescent="0.25">
      <c r="H2954" s="247"/>
      <c r="J2954" s="96"/>
    </row>
    <row r="2955" spans="8:10" x14ac:dyDescent="0.25">
      <c r="H2955" s="247"/>
      <c r="J2955" s="96"/>
    </row>
    <row r="2956" spans="8:10" x14ac:dyDescent="0.25">
      <c r="H2956" s="247"/>
      <c r="J2956" s="96"/>
    </row>
    <row r="2957" spans="8:10" x14ac:dyDescent="0.25">
      <c r="H2957" s="247"/>
      <c r="J2957" s="96"/>
    </row>
    <row r="2958" spans="8:10" x14ac:dyDescent="0.25">
      <c r="H2958" s="247"/>
      <c r="J2958" s="96"/>
    </row>
    <row r="2959" spans="8:10" x14ac:dyDescent="0.25">
      <c r="H2959" s="247"/>
      <c r="J2959" s="96"/>
    </row>
    <row r="2960" spans="8:10" x14ac:dyDescent="0.25">
      <c r="H2960" s="247"/>
      <c r="J2960" s="96"/>
    </row>
    <row r="2961" spans="8:10" x14ac:dyDescent="0.25">
      <c r="H2961" s="247"/>
      <c r="J2961" s="96"/>
    </row>
    <row r="2962" spans="8:10" x14ac:dyDescent="0.25">
      <c r="H2962" s="247"/>
      <c r="J2962" s="96"/>
    </row>
    <row r="2963" spans="8:10" x14ac:dyDescent="0.25">
      <c r="H2963" s="247"/>
      <c r="J2963" s="96"/>
    </row>
    <row r="2964" spans="8:10" x14ac:dyDescent="0.25">
      <c r="H2964" s="247"/>
      <c r="J2964" s="96"/>
    </row>
    <row r="2965" spans="8:10" x14ac:dyDescent="0.25">
      <c r="H2965" s="247"/>
      <c r="J2965" s="96"/>
    </row>
    <row r="2966" spans="8:10" x14ac:dyDescent="0.25">
      <c r="H2966" s="247"/>
      <c r="J2966" s="96"/>
    </row>
    <row r="2967" spans="8:10" x14ac:dyDescent="0.25">
      <c r="H2967" s="247"/>
      <c r="J2967" s="96"/>
    </row>
    <row r="2968" spans="8:10" x14ac:dyDescent="0.25">
      <c r="H2968" s="247"/>
      <c r="J2968" s="96"/>
    </row>
    <row r="2969" spans="8:10" x14ac:dyDescent="0.25">
      <c r="H2969" s="247"/>
      <c r="J2969" s="96"/>
    </row>
    <row r="2970" spans="8:10" x14ac:dyDescent="0.25">
      <c r="H2970" s="247"/>
      <c r="J2970" s="96"/>
    </row>
    <row r="2971" spans="8:10" x14ac:dyDescent="0.25">
      <c r="H2971" s="247"/>
      <c r="J2971" s="96"/>
    </row>
    <row r="2972" spans="8:10" x14ac:dyDescent="0.25">
      <c r="H2972" s="247"/>
      <c r="J2972" s="96"/>
    </row>
    <row r="2973" spans="8:10" x14ac:dyDescent="0.25">
      <c r="H2973" s="247"/>
      <c r="J2973" s="96"/>
    </row>
    <row r="2974" spans="8:10" x14ac:dyDescent="0.25">
      <c r="H2974" s="247"/>
      <c r="J2974" s="96"/>
    </row>
    <row r="2975" spans="8:10" x14ac:dyDescent="0.25">
      <c r="H2975" s="247"/>
      <c r="J2975" s="96"/>
    </row>
    <row r="2976" spans="8:10" x14ac:dyDescent="0.25">
      <c r="H2976" s="247"/>
      <c r="J2976" s="96"/>
    </row>
    <row r="2977" spans="8:10" x14ac:dyDescent="0.25">
      <c r="H2977" s="247"/>
      <c r="J2977" s="96"/>
    </row>
    <row r="2978" spans="8:10" x14ac:dyDescent="0.25">
      <c r="H2978" s="247"/>
      <c r="J2978" s="96"/>
    </row>
    <row r="2979" spans="8:10" x14ac:dyDescent="0.25">
      <c r="H2979" s="247"/>
      <c r="J2979" s="96"/>
    </row>
    <row r="2980" spans="8:10" x14ac:dyDescent="0.25">
      <c r="H2980" s="247"/>
      <c r="J2980" s="96"/>
    </row>
    <row r="2981" spans="8:10" x14ac:dyDescent="0.25">
      <c r="H2981" s="247"/>
      <c r="J2981" s="96"/>
    </row>
    <row r="2982" spans="8:10" x14ac:dyDescent="0.25">
      <c r="H2982" s="247"/>
      <c r="J2982" s="96"/>
    </row>
    <row r="2983" spans="8:10" x14ac:dyDescent="0.25">
      <c r="H2983" s="247"/>
      <c r="J2983" s="96"/>
    </row>
    <row r="2984" spans="8:10" x14ac:dyDescent="0.25">
      <c r="H2984" s="247"/>
      <c r="J2984" s="96"/>
    </row>
    <row r="2985" spans="8:10" x14ac:dyDescent="0.25">
      <c r="H2985" s="247"/>
      <c r="J2985" s="96"/>
    </row>
    <row r="2986" spans="8:10" x14ac:dyDescent="0.25">
      <c r="H2986" s="247"/>
      <c r="J2986" s="96"/>
    </row>
    <row r="2987" spans="8:10" x14ac:dyDescent="0.25">
      <c r="H2987" s="247"/>
      <c r="J2987" s="96"/>
    </row>
    <row r="2988" spans="8:10" x14ac:dyDescent="0.25">
      <c r="H2988" s="247"/>
      <c r="J2988" s="96"/>
    </row>
    <row r="2989" spans="8:10" x14ac:dyDescent="0.25">
      <c r="H2989" s="247"/>
      <c r="J2989" s="96"/>
    </row>
    <row r="2990" spans="8:10" x14ac:dyDescent="0.25">
      <c r="H2990" s="247"/>
      <c r="J2990" s="96"/>
    </row>
    <row r="2991" spans="8:10" x14ac:dyDescent="0.25">
      <c r="H2991" s="247"/>
      <c r="J2991" s="96"/>
    </row>
    <row r="2992" spans="8:10" x14ac:dyDescent="0.25">
      <c r="H2992" s="247"/>
      <c r="J2992" s="96"/>
    </row>
    <row r="2993" spans="8:10" x14ac:dyDescent="0.25">
      <c r="H2993" s="247"/>
      <c r="J2993" s="96"/>
    </row>
    <row r="2994" spans="8:10" x14ac:dyDescent="0.25">
      <c r="H2994" s="247"/>
      <c r="J2994" s="96"/>
    </row>
    <row r="2995" spans="8:10" x14ac:dyDescent="0.25">
      <c r="H2995" s="247"/>
      <c r="J2995" s="96"/>
    </row>
    <row r="2996" spans="8:10" x14ac:dyDescent="0.25">
      <c r="H2996" s="247"/>
      <c r="J2996" s="96"/>
    </row>
    <row r="2997" spans="8:10" x14ac:dyDescent="0.25">
      <c r="H2997" s="247"/>
      <c r="J2997" s="96"/>
    </row>
    <row r="2998" spans="8:10" x14ac:dyDescent="0.25">
      <c r="H2998" s="247"/>
      <c r="J2998" s="96"/>
    </row>
    <row r="2999" spans="8:10" x14ac:dyDescent="0.25">
      <c r="H2999" s="247"/>
      <c r="J2999" s="96"/>
    </row>
    <row r="3000" spans="8:10" x14ac:dyDescent="0.25">
      <c r="H3000" s="247"/>
      <c r="J3000" s="96"/>
    </row>
    <row r="3001" spans="8:10" x14ac:dyDescent="0.25">
      <c r="H3001" s="247"/>
      <c r="J3001" s="96"/>
    </row>
    <row r="3002" spans="8:10" x14ac:dyDescent="0.25">
      <c r="H3002" s="247"/>
      <c r="J3002" s="96"/>
    </row>
    <row r="3003" spans="8:10" x14ac:dyDescent="0.25">
      <c r="H3003" s="247"/>
      <c r="J3003" s="96"/>
    </row>
    <row r="3004" spans="8:10" x14ac:dyDescent="0.25">
      <c r="H3004" s="247"/>
      <c r="J3004" s="96"/>
    </row>
    <row r="3005" spans="8:10" x14ac:dyDescent="0.25">
      <c r="H3005" s="247"/>
      <c r="J3005" s="96"/>
    </row>
    <row r="3006" spans="8:10" x14ac:dyDescent="0.25">
      <c r="H3006" s="247"/>
      <c r="J3006" s="96"/>
    </row>
    <row r="3007" spans="8:10" x14ac:dyDescent="0.25">
      <c r="H3007" s="247"/>
      <c r="J3007" s="96"/>
    </row>
    <row r="3008" spans="8:10" x14ac:dyDescent="0.25">
      <c r="H3008" s="247"/>
      <c r="J3008" s="96"/>
    </row>
    <row r="3009" spans="8:10" x14ac:dyDescent="0.25">
      <c r="H3009" s="247"/>
      <c r="J3009" s="96"/>
    </row>
    <row r="3010" spans="8:10" x14ac:dyDescent="0.25">
      <c r="H3010" s="247"/>
      <c r="J3010" s="96"/>
    </row>
    <row r="3011" spans="8:10" x14ac:dyDescent="0.25">
      <c r="H3011" s="247"/>
      <c r="J3011" s="96"/>
    </row>
    <row r="3012" spans="8:10" x14ac:dyDescent="0.25">
      <c r="H3012" s="247"/>
      <c r="J3012" s="96"/>
    </row>
    <row r="3013" spans="8:10" x14ac:dyDescent="0.25">
      <c r="H3013" s="247"/>
      <c r="J3013" s="96"/>
    </row>
    <row r="3014" spans="8:10" x14ac:dyDescent="0.25">
      <c r="H3014" s="247"/>
      <c r="J3014" s="96"/>
    </row>
    <row r="3015" spans="8:10" x14ac:dyDescent="0.25">
      <c r="H3015" s="247"/>
      <c r="J3015" s="96"/>
    </row>
    <row r="3016" spans="8:10" x14ac:dyDescent="0.25">
      <c r="H3016" s="247"/>
      <c r="J3016" s="96"/>
    </row>
    <row r="3017" spans="8:10" x14ac:dyDescent="0.25">
      <c r="H3017" s="247"/>
      <c r="J3017" s="96"/>
    </row>
    <row r="3018" spans="8:10" x14ac:dyDescent="0.25">
      <c r="H3018" s="247"/>
      <c r="J3018" s="96"/>
    </row>
    <row r="3019" spans="8:10" x14ac:dyDescent="0.25">
      <c r="H3019" s="247"/>
      <c r="J3019" s="96"/>
    </row>
    <row r="3020" spans="8:10" x14ac:dyDescent="0.25">
      <c r="H3020" s="247"/>
      <c r="J3020" s="96"/>
    </row>
    <row r="3021" spans="8:10" x14ac:dyDescent="0.25">
      <c r="H3021" s="247"/>
      <c r="J3021" s="96"/>
    </row>
    <row r="3022" spans="8:10" x14ac:dyDescent="0.25">
      <c r="H3022" s="247"/>
      <c r="J3022" s="96"/>
    </row>
    <row r="3023" spans="8:10" x14ac:dyDescent="0.25">
      <c r="H3023" s="247"/>
      <c r="J3023" s="96"/>
    </row>
    <row r="3024" spans="8:10" x14ac:dyDescent="0.25">
      <c r="H3024" s="247"/>
      <c r="J3024" s="96"/>
    </row>
    <row r="3025" spans="8:10" x14ac:dyDescent="0.25">
      <c r="H3025" s="247"/>
      <c r="J3025" s="96"/>
    </row>
    <row r="3026" spans="8:10" x14ac:dyDescent="0.25">
      <c r="H3026" s="247"/>
      <c r="J3026" s="96"/>
    </row>
    <row r="3027" spans="8:10" x14ac:dyDescent="0.25">
      <c r="H3027" s="247"/>
      <c r="J3027" s="96"/>
    </row>
    <row r="3028" spans="8:10" x14ac:dyDescent="0.25">
      <c r="H3028" s="247"/>
      <c r="J3028" s="96"/>
    </row>
    <row r="3029" spans="8:10" x14ac:dyDescent="0.25">
      <c r="H3029" s="247"/>
      <c r="J3029" s="96"/>
    </row>
    <row r="3030" spans="8:10" x14ac:dyDescent="0.25">
      <c r="H3030" s="247"/>
      <c r="J3030" s="96"/>
    </row>
    <row r="3031" spans="8:10" x14ac:dyDescent="0.25">
      <c r="H3031" s="247"/>
      <c r="J3031" s="96"/>
    </row>
    <row r="3032" spans="8:10" x14ac:dyDescent="0.25">
      <c r="H3032" s="247"/>
      <c r="J3032" s="96"/>
    </row>
    <row r="3033" spans="8:10" x14ac:dyDescent="0.25">
      <c r="H3033" s="247"/>
      <c r="J3033" s="96"/>
    </row>
    <row r="3034" spans="8:10" x14ac:dyDescent="0.25">
      <c r="H3034" s="247"/>
      <c r="J3034" s="96"/>
    </row>
    <row r="3035" spans="8:10" x14ac:dyDescent="0.25">
      <c r="H3035" s="247"/>
      <c r="J3035" s="96"/>
    </row>
    <row r="3036" spans="8:10" x14ac:dyDescent="0.25">
      <c r="H3036" s="247"/>
      <c r="J3036" s="96"/>
    </row>
    <row r="3037" spans="8:10" x14ac:dyDescent="0.25">
      <c r="H3037" s="247"/>
      <c r="J3037" s="96"/>
    </row>
    <row r="3038" spans="8:10" x14ac:dyDescent="0.25">
      <c r="H3038" s="247"/>
      <c r="J3038" s="96"/>
    </row>
    <row r="3039" spans="8:10" x14ac:dyDescent="0.25">
      <c r="H3039" s="247"/>
      <c r="J3039" s="96"/>
    </row>
    <row r="3040" spans="8:10" x14ac:dyDescent="0.25">
      <c r="H3040" s="247"/>
      <c r="J3040" s="96"/>
    </row>
    <row r="3041" spans="8:10" x14ac:dyDescent="0.25">
      <c r="H3041" s="247"/>
      <c r="J3041" s="96"/>
    </row>
    <row r="3042" spans="8:10" x14ac:dyDescent="0.25">
      <c r="H3042" s="247"/>
      <c r="J3042" s="96"/>
    </row>
    <row r="3043" spans="8:10" x14ac:dyDescent="0.25">
      <c r="H3043" s="247"/>
      <c r="J3043" s="96"/>
    </row>
    <row r="3044" spans="8:10" x14ac:dyDescent="0.25">
      <c r="H3044" s="247"/>
      <c r="J3044" s="96"/>
    </row>
    <row r="3045" spans="8:10" x14ac:dyDescent="0.25">
      <c r="H3045" s="247"/>
      <c r="J3045" s="96"/>
    </row>
    <row r="3046" spans="8:10" x14ac:dyDescent="0.25">
      <c r="H3046" s="247"/>
      <c r="J3046" s="96"/>
    </row>
    <row r="3047" spans="8:10" x14ac:dyDescent="0.25">
      <c r="H3047" s="247"/>
      <c r="J3047" s="96"/>
    </row>
    <row r="3048" spans="8:10" x14ac:dyDescent="0.25">
      <c r="H3048" s="247"/>
      <c r="J3048" s="96"/>
    </row>
    <row r="3049" spans="8:10" x14ac:dyDescent="0.25">
      <c r="H3049" s="247"/>
      <c r="J3049" s="96"/>
    </row>
    <row r="3050" spans="8:10" x14ac:dyDescent="0.25">
      <c r="H3050" s="247"/>
      <c r="J3050" s="96"/>
    </row>
    <row r="3051" spans="8:10" x14ac:dyDescent="0.25">
      <c r="H3051" s="247"/>
      <c r="J3051" s="96"/>
    </row>
    <row r="3052" spans="8:10" x14ac:dyDescent="0.25">
      <c r="H3052" s="247"/>
      <c r="J3052" s="96"/>
    </row>
    <row r="3053" spans="8:10" x14ac:dyDescent="0.25">
      <c r="H3053" s="247"/>
      <c r="J3053" s="96"/>
    </row>
    <row r="3054" spans="8:10" x14ac:dyDescent="0.25">
      <c r="H3054" s="247"/>
      <c r="J3054" s="96"/>
    </row>
    <row r="3055" spans="8:10" x14ac:dyDescent="0.25">
      <c r="H3055" s="247"/>
      <c r="J3055" s="96"/>
    </row>
    <row r="3056" spans="8:10" x14ac:dyDescent="0.25">
      <c r="H3056" s="247"/>
      <c r="J3056" s="96"/>
    </row>
    <row r="3057" spans="8:10" x14ac:dyDescent="0.25">
      <c r="H3057" s="247"/>
      <c r="J3057" s="96"/>
    </row>
    <row r="3058" spans="8:10" x14ac:dyDescent="0.25">
      <c r="H3058" s="247"/>
      <c r="J3058" s="96"/>
    </row>
    <row r="3059" spans="8:10" x14ac:dyDescent="0.25">
      <c r="H3059" s="247"/>
      <c r="J3059" s="96"/>
    </row>
    <row r="3060" spans="8:10" x14ac:dyDescent="0.25">
      <c r="H3060" s="247"/>
      <c r="J3060" s="96"/>
    </row>
    <row r="3061" spans="8:10" x14ac:dyDescent="0.25">
      <c r="H3061" s="247"/>
      <c r="J3061" s="96"/>
    </row>
    <row r="3062" spans="8:10" x14ac:dyDescent="0.25">
      <c r="H3062" s="247"/>
      <c r="J3062" s="96"/>
    </row>
    <row r="3063" spans="8:10" x14ac:dyDescent="0.25">
      <c r="H3063" s="247"/>
      <c r="J3063" s="96"/>
    </row>
    <row r="3064" spans="8:10" x14ac:dyDescent="0.25">
      <c r="H3064" s="247"/>
      <c r="J3064" s="96"/>
    </row>
    <row r="3065" spans="8:10" x14ac:dyDescent="0.25">
      <c r="H3065" s="247"/>
      <c r="J3065" s="96"/>
    </row>
    <row r="3066" spans="8:10" x14ac:dyDescent="0.25">
      <c r="H3066" s="247"/>
      <c r="J3066" s="96"/>
    </row>
    <row r="3067" spans="8:10" x14ac:dyDescent="0.25">
      <c r="H3067" s="247"/>
      <c r="J3067" s="96"/>
    </row>
    <row r="3068" spans="8:10" x14ac:dyDescent="0.25">
      <c r="H3068" s="247"/>
      <c r="J3068" s="96"/>
    </row>
    <row r="3069" spans="8:10" x14ac:dyDescent="0.25">
      <c r="H3069" s="247"/>
      <c r="J3069" s="96"/>
    </row>
    <row r="3070" spans="8:10" x14ac:dyDescent="0.25">
      <c r="H3070" s="247"/>
      <c r="J3070" s="96"/>
    </row>
    <row r="3071" spans="8:10" x14ac:dyDescent="0.25">
      <c r="H3071" s="247"/>
      <c r="J3071" s="96"/>
    </row>
    <row r="3072" spans="8:10" x14ac:dyDescent="0.25">
      <c r="H3072" s="247"/>
      <c r="J3072" s="96"/>
    </row>
    <row r="3073" spans="8:10" x14ac:dyDescent="0.25">
      <c r="H3073" s="247"/>
      <c r="J3073" s="96"/>
    </row>
    <row r="3074" spans="8:10" x14ac:dyDescent="0.25">
      <c r="H3074" s="247"/>
      <c r="J3074" s="96"/>
    </row>
    <row r="3075" spans="8:10" x14ac:dyDescent="0.25">
      <c r="H3075" s="247"/>
      <c r="J3075" s="96"/>
    </row>
    <row r="3076" spans="8:10" x14ac:dyDescent="0.25">
      <c r="H3076" s="247"/>
      <c r="J3076" s="96"/>
    </row>
    <row r="3077" spans="8:10" x14ac:dyDescent="0.25">
      <c r="H3077" s="247"/>
      <c r="J3077" s="96"/>
    </row>
    <row r="3078" spans="8:10" x14ac:dyDescent="0.25">
      <c r="H3078" s="247"/>
      <c r="J3078" s="96"/>
    </row>
    <row r="3079" spans="8:10" x14ac:dyDescent="0.25">
      <c r="H3079" s="247"/>
      <c r="J3079" s="96"/>
    </row>
    <row r="3080" spans="8:10" x14ac:dyDescent="0.25">
      <c r="H3080" s="247"/>
      <c r="J3080" s="96"/>
    </row>
    <row r="3081" spans="8:10" x14ac:dyDescent="0.25">
      <c r="H3081" s="247"/>
      <c r="J3081" s="96"/>
    </row>
    <row r="3082" spans="8:10" x14ac:dyDescent="0.25">
      <c r="H3082" s="247"/>
      <c r="J3082" s="96"/>
    </row>
    <row r="3083" spans="8:10" x14ac:dyDescent="0.25">
      <c r="H3083" s="247"/>
      <c r="J3083" s="96"/>
    </row>
    <row r="3084" spans="8:10" x14ac:dyDescent="0.25">
      <c r="H3084" s="247"/>
      <c r="J3084" s="96"/>
    </row>
    <row r="3085" spans="8:10" x14ac:dyDescent="0.25">
      <c r="H3085" s="247"/>
      <c r="J3085" s="96"/>
    </row>
    <row r="3086" spans="8:10" x14ac:dyDescent="0.25">
      <c r="H3086" s="247"/>
      <c r="J3086" s="96"/>
    </row>
    <row r="3087" spans="8:10" x14ac:dyDescent="0.25">
      <c r="H3087" s="247"/>
      <c r="J3087" s="96"/>
    </row>
    <row r="3088" spans="8:10" x14ac:dyDescent="0.25">
      <c r="H3088" s="247"/>
      <c r="J3088" s="96"/>
    </row>
    <row r="3089" spans="8:10" x14ac:dyDescent="0.25">
      <c r="H3089" s="247"/>
      <c r="J3089" s="96"/>
    </row>
    <row r="3090" spans="8:10" x14ac:dyDescent="0.25">
      <c r="H3090" s="247"/>
      <c r="J3090" s="96"/>
    </row>
    <row r="3091" spans="8:10" x14ac:dyDescent="0.25">
      <c r="H3091" s="247"/>
      <c r="J3091" s="96"/>
    </row>
    <row r="3092" spans="8:10" x14ac:dyDescent="0.25">
      <c r="H3092" s="247"/>
      <c r="J3092" s="96"/>
    </row>
    <row r="3093" spans="8:10" x14ac:dyDescent="0.25">
      <c r="H3093" s="247"/>
      <c r="J3093" s="96"/>
    </row>
    <row r="3094" spans="8:10" x14ac:dyDescent="0.25">
      <c r="H3094" s="247"/>
      <c r="J3094" s="96"/>
    </row>
    <row r="3095" spans="8:10" x14ac:dyDescent="0.25">
      <c r="H3095" s="247"/>
      <c r="J3095" s="96"/>
    </row>
    <row r="3096" spans="8:10" x14ac:dyDescent="0.25">
      <c r="H3096" s="247"/>
      <c r="J3096" s="96"/>
    </row>
    <row r="3097" spans="8:10" x14ac:dyDescent="0.25">
      <c r="H3097" s="247"/>
      <c r="J3097" s="96"/>
    </row>
    <row r="3098" spans="8:10" x14ac:dyDescent="0.25">
      <c r="H3098" s="247"/>
      <c r="J3098" s="96"/>
    </row>
    <row r="3099" spans="8:10" x14ac:dyDescent="0.25">
      <c r="H3099" s="247"/>
      <c r="J3099" s="96"/>
    </row>
    <row r="3100" spans="8:10" x14ac:dyDescent="0.25">
      <c r="H3100" s="247"/>
      <c r="J3100" s="96"/>
    </row>
    <row r="3101" spans="8:10" x14ac:dyDescent="0.25">
      <c r="H3101" s="247"/>
      <c r="J3101" s="96"/>
    </row>
    <row r="3102" spans="8:10" x14ac:dyDescent="0.25">
      <c r="H3102" s="247"/>
      <c r="J3102" s="96"/>
    </row>
    <row r="3103" spans="8:10" x14ac:dyDescent="0.25">
      <c r="H3103" s="247"/>
      <c r="J3103" s="96"/>
    </row>
    <row r="3104" spans="8:10" x14ac:dyDescent="0.25">
      <c r="H3104" s="247"/>
      <c r="J3104" s="96"/>
    </row>
    <row r="3105" spans="8:10" x14ac:dyDescent="0.25">
      <c r="H3105" s="247"/>
      <c r="J3105" s="96"/>
    </row>
    <row r="3106" spans="8:10" x14ac:dyDescent="0.25">
      <c r="H3106" s="247"/>
      <c r="J3106" s="96"/>
    </row>
    <row r="3107" spans="8:10" x14ac:dyDescent="0.25">
      <c r="H3107" s="247"/>
      <c r="J3107" s="96"/>
    </row>
    <row r="3108" spans="8:10" x14ac:dyDescent="0.25">
      <c r="H3108" s="247"/>
      <c r="J3108" s="96"/>
    </row>
    <row r="3109" spans="8:10" x14ac:dyDescent="0.25">
      <c r="H3109" s="247"/>
      <c r="J3109" s="96"/>
    </row>
    <row r="3110" spans="8:10" x14ac:dyDescent="0.25">
      <c r="H3110" s="247"/>
      <c r="J3110" s="96"/>
    </row>
    <row r="3111" spans="8:10" x14ac:dyDescent="0.25">
      <c r="H3111" s="247"/>
      <c r="J3111" s="96"/>
    </row>
    <row r="3112" spans="8:10" x14ac:dyDescent="0.25">
      <c r="H3112" s="247"/>
      <c r="J3112" s="96"/>
    </row>
    <row r="3113" spans="8:10" x14ac:dyDescent="0.25">
      <c r="H3113" s="247"/>
      <c r="J3113" s="96"/>
    </row>
    <row r="3114" spans="8:10" x14ac:dyDescent="0.25">
      <c r="H3114" s="247"/>
      <c r="J3114" s="96"/>
    </row>
    <row r="3115" spans="8:10" x14ac:dyDescent="0.25">
      <c r="H3115" s="247"/>
      <c r="J3115" s="96"/>
    </row>
    <row r="3116" spans="8:10" x14ac:dyDescent="0.25">
      <c r="H3116" s="247"/>
      <c r="J3116" s="96"/>
    </row>
    <row r="3117" spans="8:10" x14ac:dyDescent="0.25">
      <c r="H3117" s="247"/>
      <c r="J3117" s="96"/>
    </row>
    <row r="3118" spans="8:10" x14ac:dyDescent="0.25">
      <c r="H3118" s="247"/>
      <c r="J3118" s="96"/>
    </row>
    <row r="3119" spans="8:10" x14ac:dyDescent="0.25">
      <c r="H3119" s="247"/>
      <c r="J3119" s="96"/>
    </row>
    <row r="3120" spans="8:10" x14ac:dyDescent="0.25">
      <c r="H3120" s="247"/>
      <c r="J3120" s="96"/>
    </row>
    <row r="3121" spans="8:10" x14ac:dyDescent="0.25">
      <c r="H3121" s="247"/>
      <c r="J3121" s="96"/>
    </row>
    <row r="3122" spans="8:10" x14ac:dyDescent="0.25">
      <c r="H3122" s="247"/>
      <c r="J3122" s="96"/>
    </row>
    <row r="3123" spans="8:10" x14ac:dyDescent="0.25">
      <c r="H3123" s="247"/>
      <c r="J3123" s="96"/>
    </row>
    <row r="3124" spans="8:10" x14ac:dyDescent="0.25">
      <c r="H3124" s="247"/>
      <c r="J3124" s="96"/>
    </row>
    <row r="3125" spans="8:10" x14ac:dyDescent="0.25">
      <c r="H3125" s="247"/>
      <c r="J3125" s="96"/>
    </row>
    <row r="3126" spans="8:10" x14ac:dyDescent="0.25">
      <c r="H3126" s="247"/>
      <c r="J3126" s="96"/>
    </row>
    <row r="3127" spans="8:10" x14ac:dyDescent="0.25">
      <c r="H3127" s="247"/>
      <c r="J3127" s="96"/>
    </row>
    <row r="3128" spans="8:10" x14ac:dyDescent="0.25">
      <c r="H3128" s="247"/>
      <c r="J3128" s="96"/>
    </row>
    <row r="3129" spans="8:10" x14ac:dyDescent="0.25">
      <c r="H3129" s="247"/>
      <c r="J3129" s="96"/>
    </row>
    <row r="3130" spans="8:10" x14ac:dyDescent="0.25">
      <c r="H3130" s="247"/>
      <c r="J3130" s="96"/>
    </row>
    <row r="3131" spans="8:10" x14ac:dyDescent="0.25">
      <c r="H3131" s="247"/>
      <c r="J3131" s="96"/>
    </row>
    <row r="3132" spans="8:10" x14ac:dyDescent="0.25">
      <c r="H3132" s="247"/>
      <c r="J3132" s="96"/>
    </row>
    <row r="3133" spans="8:10" x14ac:dyDescent="0.25">
      <c r="H3133" s="247"/>
      <c r="J3133" s="96"/>
    </row>
    <row r="3134" spans="8:10" x14ac:dyDescent="0.25">
      <c r="H3134" s="247"/>
      <c r="J3134" s="96"/>
    </row>
    <row r="3135" spans="8:10" x14ac:dyDescent="0.25">
      <c r="H3135" s="247"/>
      <c r="J3135" s="96"/>
    </row>
    <row r="3136" spans="8:10" x14ac:dyDescent="0.25">
      <c r="H3136" s="247"/>
      <c r="J3136" s="96"/>
    </row>
    <row r="3137" spans="8:10" x14ac:dyDescent="0.25">
      <c r="H3137" s="247"/>
      <c r="J3137" s="96"/>
    </row>
    <row r="3138" spans="8:10" x14ac:dyDescent="0.25">
      <c r="H3138" s="247"/>
      <c r="J3138" s="96"/>
    </row>
    <row r="3139" spans="8:10" x14ac:dyDescent="0.25">
      <c r="H3139" s="247"/>
      <c r="J3139" s="96"/>
    </row>
    <row r="3140" spans="8:10" x14ac:dyDescent="0.25">
      <c r="H3140" s="247"/>
      <c r="J3140" s="96"/>
    </row>
    <row r="3141" spans="8:10" x14ac:dyDescent="0.25">
      <c r="H3141" s="247"/>
      <c r="J3141" s="96"/>
    </row>
    <row r="3142" spans="8:10" x14ac:dyDescent="0.25">
      <c r="H3142" s="247"/>
      <c r="J3142" s="96"/>
    </row>
    <row r="3143" spans="8:10" x14ac:dyDescent="0.25">
      <c r="H3143" s="247"/>
      <c r="J3143" s="96"/>
    </row>
    <row r="3144" spans="8:10" x14ac:dyDescent="0.25">
      <c r="H3144" s="247"/>
      <c r="J3144" s="96"/>
    </row>
    <row r="3145" spans="8:10" x14ac:dyDescent="0.25">
      <c r="H3145" s="247"/>
      <c r="J3145" s="96"/>
    </row>
    <row r="3146" spans="8:10" x14ac:dyDescent="0.25">
      <c r="H3146" s="247"/>
      <c r="J3146" s="96"/>
    </row>
    <row r="3147" spans="8:10" x14ac:dyDescent="0.25">
      <c r="H3147" s="247"/>
      <c r="J3147" s="96"/>
    </row>
    <row r="3148" spans="8:10" x14ac:dyDescent="0.25">
      <c r="H3148" s="247"/>
      <c r="J3148" s="96"/>
    </row>
    <row r="3149" spans="8:10" x14ac:dyDescent="0.25">
      <c r="H3149" s="247"/>
      <c r="J3149" s="96"/>
    </row>
    <row r="3150" spans="8:10" x14ac:dyDescent="0.25">
      <c r="H3150" s="247"/>
      <c r="J3150" s="96"/>
    </row>
    <row r="3151" spans="8:10" x14ac:dyDescent="0.25">
      <c r="H3151" s="247"/>
      <c r="J3151" s="96"/>
    </row>
    <row r="3152" spans="8:10" x14ac:dyDescent="0.25">
      <c r="H3152" s="247"/>
      <c r="J3152" s="96"/>
    </row>
    <row r="3153" spans="8:10" x14ac:dyDescent="0.25">
      <c r="H3153" s="247"/>
      <c r="J3153" s="96"/>
    </row>
    <row r="3154" spans="8:10" x14ac:dyDescent="0.25">
      <c r="H3154" s="247"/>
      <c r="J3154" s="96"/>
    </row>
    <row r="3155" spans="8:10" x14ac:dyDescent="0.25">
      <c r="H3155" s="247"/>
      <c r="J3155" s="96"/>
    </row>
    <row r="3156" spans="8:10" x14ac:dyDescent="0.25">
      <c r="H3156" s="247"/>
      <c r="J3156" s="96"/>
    </row>
    <row r="3157" spans="8:10" x14ac:dyDescent="0.25">
      <c r="H3157" s="247"/>
      <c r="J3157" s="96"/>
    </row>
    <row r="3158" spans="8:10" x14ac:dyDescent="0.25">
      <c r="H3158" s="247"/>
      <c r="J3158" s="96"/>
    </row>
    <row r="3159" spans="8:10" x14ac:dyDescent="0.25">
      <c r="H3159" s="247"/>
      <c r="J3159" s="96"/>
    </row>
    <row r="3160" spans="8:10" x14ac:dyDescent="0.25">
      <c r="H3160" s="247"/>
      <c r="J3160" s="96"/>
    </row>
    <row r="3161" spans="8:10" x14ac:dyDescent="0.25">
      <c r="H3161" s="247"/>
      <c r="J3161" s="96"/>
    </row>
    <row r="3162" spans="8:10" x14ac:dyDescent="0.25">
      <c r="H3162" s="247"/>
      <c r="J3162" s="96"/>
    </row>
    <row r="3163" spans="8:10" x14ac:dyDescent="0.25">
      <c r="H3163" s="247"/>
      <c r="J3163" s="96"/>
    </row>
    <row r="3164" spans="8:10" x14ac:dyDescent="0.25">
      <c r="H3164" s="247"/>
      <c r="J3164" s="96"/>
    </row>
    <row r="3165" spans="8:10" x14ac:dyDescent="0.25">
      <c r="H3165" s="247"/>
      <c r="J3165" s="96"/>
    </row>
    <row r="3166" spans="8:10" x14ac:dyDescent="0.25">
      <c r="H3166" s="247"/>
      <c r="J3166" s="96"/>
    </row>
    <row r="3167" spans="8:10" x14ac:dyDescent="0.25">
      <c r="H3167" s="247"/>
      <c r="J3167" s="96"/>
    </row>
    <row r="3168" spans="8:10" x14ac:dyDescent="0.25">
      <c r="H3168" s="247"/>
      <c r="J3168" s="96"/>
    </row>
    <row r="3169" spans="8:10" x14ac:dyDescent="0.25">
      <c r="H3169" s="247"/>
      <c r="J3169" s="96"/>
    </row>
    <row r="3170" spans="8:10" x14ac:dyDescent="0.25">
      <c r="H3170" s="247"/>
      <c r="J3170" s="96"/>
    </row>
    <row r="3171" spans="8:10" x14ac:dyDescent="0.25">
      <c r="H3171" s="247"/>
      <c r="J3171" s="96"/>
    </row>
    <row r="3172" spans="8:10" x14ac:dyDescent="0.25">
      <c r="H3172" s="247"/>
      <c r="J3172" s="96"/>
    </row>
    <row r="3173" spans="8:10" x14ac:dyDescent="0.25">
      <c r="H3173" s="247"/>
      <c r="J3173" s="96"/>
    </row>
    <row r="3174" spans="8:10" x14ac:dyDescent="0.25">
      <c r="H3174" s="247"/>
      <c r="J3174" s="96"/>
    </row>
    <row r="3175" spans="8:10" x14ac:dyDescent="0.25">
      <c r="H3175" s="247"/>
      <c r="J3175" s="96"/>
    </row>
    <row r="3176" spans="8:10" x14ac:dyDescent="0.25">
      <c r="H3176" s="247"/>
      <c r="J3176" s="96"/>
    </row>
    <row r="3177" spans="8:10" x14ac:dyDescent="0.25">
      <c r="H3177" s="247"/>
      <c r="J3177" s="96"/>
    </row>
    <row r="3178" spans="8:10" x14ac:dyDescent="0.25">
      <c r="H3178" s="247"/>
      <c r="J3178" s="96"/>
    </row>
    <row r="3179" spans="8:10" x14ac:dyDescent="0.25">
      <c r="H3179" s="247"/>
      <c r="J3179" s="96"/>
    </row>
    <row r="3180" spans="8:10" x14ac:dyDescent="0.25">
      <c r="H3180" s="247"/>
      <c r="J3180" s="96"/>
    </row>
    <row r="3181" spans="8:10" x14ac:dyDescent="0.25">
      <c r="H3181" s="247"/>
      <c r="J3181" s="96"/>
    </row>
    <row r="3182" spans="8:10" x14ac:dyDescent="0.25">
      <c r="H3182" s="247"/>
      <c r="J3182" s="96"/>
    </row>
    <row r="3183" spans="8:10" x14ac:dyDescent="0.25">
      <c r="H3183" s="247"/>
      <c r="J3183" s="96"/>
    </row>
    <row r="3184" spans="8:10" x14ac:dyDescent="0.25">
      <c r="H3184" s="247"/>
      <c r="J3184" s="96"/>
    </row>
    <row r="3185" spans="8:10" x14ac:dyDescent="0.25">
      <c r="H3185" s="247"/>
      <c r="J3185" s="96"/>
    </row>
    <row r="3186" spans="8:10" x14ac:dyDescent="0.25">
      <c r="H3186" s="247"/>
      <c r="J3186" s="96"/>
    </row>
    <row r="3187" spans="8:10" x14ac:dyDescent="0.25">
      <c r="H3187" s="247"/>
      <c r="J3187" s="96"/>
    </row>
    <row r="3188" spans="8:10" x14ac:dyDescent="0.25">
      <c r="H3188" s="247"/>
      <c r="J3188" s="96"/>
    </row>
    <row r="3189" spans="8:10" x14ac:dyDescent="0.25">
      <c r="H3189" s="247"/>
      <c r="J3189" s="96"/>
    </row>
    <row r="3190" spans="8:10" x14ac:dyDescent="0.25">
      <c r="H3190" s="247"/>
      <c r="J3190" s="96"/>
    </row>
    <row r="3191" spans="8:10" x14ac:dyDescent="0.25">
      <c r="H3191" s="247"/>
      <c r="J3191" s="96"/>
    </row>
    <row r="3192" spans="8:10" x14ac:dyDescent="0.25">
      <c r="H3192" s="247"/>
      <c r="J3192" s="96"/>
    </row>
    <row r="3193" spans="8:10" x14ac:dyDescent="0.25">
      <c r="H3193" s="247"/>
      <c r="J3193" s="96"/>
    </row>
    <row r="3194" spans="8:10" x14ac:dyDescent="0.25">
      <c r="H3194" s="247"/>
      <c r="J3194" s="96"/>
    </row>
    <row r="3195" spans="8:10" x14ac:dyDescent="0.25">
      <c r="H3195" s="247"/>
      <c r="J3195" s="96"/>
    </row>
    <row r="3196" spans="8:10" x14ac:dyDescent="0.25">
      <c r="H3196" s="247"/>
      <c r="J3196" s="96"/>
    </row>
    <row r="3197" spans="8:10" x14ac:dyDescent="0.25">
      <c r="H3197" s="247"/>
      <c r="J3197" s="96"/>
    </row>
    <row r="3198" spans="8:10" x14ac:dyDescent="0.25">
      <c r="H3198" s="247"/>
      <c r="J3198" s="96"/>
    </row>
    <row r="3199" spans="8:10" x14ac:dyDescent="0.25">
      <c r="H3199" s="247"/>
      <c r="J3199" s="96"/>
    </row>
    <row r="3200" spans="8:10" x14ac:dyDescent="0.25">
      <c r="H3200" s="247"/>
      <c r="J3200" s="96"/>
    </row>
    <row r="3201" spans="8:10" x14ac:dyDescent="0.25">
      <c r="H3201" s="247"/>
      <c r="J3201" s="96"/>
    </row>
    <row r="3202" spans="8:10" x14ac:dyDescent="0.25">
      <c r="H3202" s="247"/>
      <c r="J3202" s="96"/>
    </row>
    <row r="3203" spans="8:10" x14ac:dyDescent="0.25">
      <c r="H3203" s="247"/>
      <c r="J3203" s="96"/>
    </row>
    <row r="3204" spans="8:10" x14ac:dyDescent="0.25">
      <c r="H3204" s="247"/>
      <c r="J3204" s="96"/>
    </row>
    <row r="3205" spans="8:10" x14ac:dyDescent="0.25">
      <c r="H3205" s="247"/>
      <c r="J3205" s="96"/>
    </row>
    <row r="3206" spans="8:10" x14ac:dyDescent="0.25">
      <c r="H3206" s="247"/>
      <c r="J3206" s="96"/>
    </row>
    <row r="3207" spans="8:10" x14ac:dyDescent="0.25">
      <c r="H3207" s="247"/>
      <c r="J3207" s="96"/>
    </row>
    <row r="3208" spans="8:10" x14ac:dyDescent="0.25">
      <c r="H3208" s="247"/>
      <c r="J3208" s="96"/>
    </row>
    <row r="3209" spans="8:10" x14ac:dyDescent="0.25">
      <c r="H3209" s="247"/>
      <c r="J3209" s="96"/>
    </row>
    <row r="3210" spans="8:10" x14ac:dyDescent="0.25">
      <c r="H3210" s="247"/>
      <c r="J3210" s="96"/>
    </row>
    <row r="3211" spans="8:10" x14ac:dyDescent="0.25">
      <c r="H3211" s="247"/>
      <c r="J3211" s="96"/>
    </row>
    <row r="3212" spans="8:10" x14ac:dyDescent="0.25">
      <c r="H3212" s="247"/>
      <c r="J3212" s="96"/>
    </row>
    <row r="3213" spans="8:10" x14ac:dyDescent="0.25">
      <c r="H3213" s="247"/>
      <c r="J3213" s="96"/>
    </row>
    <row r="3214" spans="8:10" x14ac:dyDescent="0.25">
      <c r="H3214" s="247"/>
      <c r="J3214" s="96"/>
    </row>
    <row r="3215" spans="8:10" x14ac:dyDescent="0.25">
      <c r="H3215" s="247"/>
      <c r="J3215" s="96"/>
    </row>
    <row r="3216" spans="8:10" x14ac:dyDescent="0.25">
      <c r="H3216" s="247"/>
      <c r="J3216" s="96"/>
    </row>
    <row r="3217" spans="8:10" x14ac:dyDescent="0.25">
      <c r="H3217" s="247"/>
      <c r="J3217" s="96"/>
    </row>
    <row r="3218" spans="8:10" x14ac:dyDescent="0.25">
      <c r="H3218" s="247"/>
      <c r="J3218" s="96"/>
    </row>
    <row r="3219" spans="8:10" x14ac:dyDescent="0.25">
      <c r="H3219" s="247"/>
      <c r="J3219" s="96"/>
    </row>
    <row r="3220" spans="8:10" x14ac:dyDescent="0.25">
      <c r="H3220" s="247"/>
      <c r="J3220" s="96"/>
    </row>
    <row r="3221" spans="8:10" x14ac:dyDescent="0.25">
      <c r="H3221" s="247"/>
      <c r="J3221" s="96"/>
    </row>
    <row r="3222" spans="8:10" x14ac:dyDescent="0.25">
      <c r="H3222" s="247"/>
      <c r="J3222" s="96"/>
    </row>
    <row r="3223" spans="8:10" x14ac:dyDescent="0.25">
      <c r="H3223" s="247"/>
      <c r="J3223" s="96"/>
    </row>
    <row r="3224" spans="8:10" x14ac:dyDescent="0.25">
      <c r="H3224" s="247"/>
      <c r="J3224" s="96"/>
    </row>
    <row r="3225" spans="8:10" x14ac:dyDescent="0.25">
      <c r="H3225" s="247"/>
      <c r="J3225" s="96"/>
    </row>
    <row r="3226" spans="8:10" x14ac:dyDescent="0.25">
      <c r="H3226" s="247"/>
      <c r="J3226" s="96"/>
    </row>
    <row r="3227" spans="8:10" x14ac:dyDescent="0.25">
      <c r="H3227" s="247"/>
      <c r="J3227" s="96"/>
    </row>
    <row r="3228" spans="8:10" x14ac:dyDescent="0.25">
      <c r="H3228" s="247"/>
      <c r="J3228" s="96"/>
    </row>
    <row r="3229" spans="8:10" x14ac:dyDescent="0.25">
      <c r="H3229" s="247"/>
      <c r="J3229" s="96"/>
    </row>
    <row r="3230" spans="8:10" x14ac:dyDescent="0.25">
      <c r="H3230" s="247"/>
      <c r="J3230" s="96"/>
    </row>
    <row r="3231" spans="8:10" x14ac:dyDescent="0.25">
      <c r="H3231" s="247"/>
      <c r="J3231" s="96"/>
    </row>
    <row r="3232" spans="8:10" x14ac:dyDescent="0.25">
      <c r="H3232" s="247"/>
      <c r="J3232" s="96"/>
    </row>
    <row r="3233" spans="8:10" x14ac:dyDescent="0.25">
      <c r="H3233" s="247"/>
      <c r="J3233" s="96"/>
    </row>
    <row r="3234" spans="8:10" x14ac:dyDescent="0.25">
      <c r="H3234" s="247"/>
      <c r="J3234" s="96"/>
    </row>
    <row r="3235" spans="8:10" x14ac:dyDescent="0.25">
      <c r="H3235" s="247"/>
      <c r="J3235" s="96"/>
    </row>
    <row r="3236" spans="8:10" x14ac:dyDescent="0.25">
      <c r="H3236" s="247"/>
      <c r="J3236" s="96"/>
    </row>
    <row r="3237" spans="8:10" x14ac:dyDescent="0.25">
      <c r="H3237" s="247"/>
      <c r="J3237" s="96"/>
    </row>
    <row r="3238" spans="8:10" x14ac:dyDescent="0.25">
      <c r="H3238" s="247"/>
      <c r="J3238" s="96"/>
    </row>
    <row r="3239" spans="8:10" x14ac:dyDescent="0.25">
      <c r="H3239" s="247"/>
      <c r="J3239" s="96"/>
    </row>
    <row r="3240" spans="8:10" x14ac:dyDescent="0.25">
      <c r="H3240" s="247"/>
      <c r="J3240" s="96"/>
    </row>
    <row r="3241" spans="8:10" x14ac:dyDescent="0.25">
      <c r="H3241" s="247"/>
      <c r="J3241" s="96"/>
    </row>
    <row r="3242" spans="8:10" x14ac:dyDescent="0.25">
      <c r="H3242" s="247"/>
      <c r="J3242" s="96"/>
    </row>
    <row r="3243" spans="8:10" x14ac:dyDescent="0.25">
      <c r="H3243" s="247"/>
      <c r="J3243" s="96"/>
    </row>
    <row r="3244" spans="8:10" x14ac:dyDescent="0.25">
      <c r="H3244" s="247"/>
      <c r="J3244" s="96"/>
    </row>
    <row r="3245" spans="8:10" x14ac:dyDescent="0.25">
      <c r="H3245" s="247"/>
      <c r="J3245" s="96"/>
    </row>
    <row r="3246" spans="8:10" x14ac:dyDescent="0.25">
      <c r="H3246" s="247"/>
      <c r="J3246" s="96"/>
    </row>
    <row r="3247" spans="8:10" x14ac:dyDescent="0.25">
      <c r="H3247" s="247"/>
      <c r="J3247" s="96"/>
    </row>
    <row r="3248" spans="8:10" x14ac:dyDescent="0.25">
      <c r="H3248" s="247"/>
      <c r="J3248" s="96"/>
    </row>
    <row r="3249" spans="8:10" x14ac:dyDescent="0.25">
      <c r="H3249" s="247"/>
      <c r="J3249" s="96"/>
    </row>
    <row r="3250" spans="8:10" x14ac:dyDescent="0.25">
      <c r="H3250" s="247"/>
      <c r="J3250" s="96"/>
    </row>
    <row r="3251" spans="8:10" x14ac:dyDescent="0.25">
      <c r="H3251" s="247"/>
      <c r="J3251" s="96"/>
    </row>
    <row r="3252" spans="8:10" x14ac:dyDescent="0.25">
      <c r="H3252" s="247"/>
      <c r="J3252" s="96"/>
    </row>
    <row r="3253" spans="8:10" x14ac:dyDescent="0.25">
      <c r="H3253" s="247"/>
      <c r="J3253" s="96"/>
    </row>
    <row r="3254" spans="8:10" x14ac:dyDescent="0.25">
      <c r="H3254" s="247"/>
      <c r="J3254" s="96"/>
    </row>
    <row r="3255" spans="8:10" x14ac:dyDescent="0.25">
      <c r="H3255" s="247"/>
      <c r="J3255" s="96"/>
    </row>
    <row r="3256" spans="8:10" x14ac:dyDescent="0.25">
      <c r="H3256" s="247"/>
      <c r="J3256" s="96"/>
    </row>
    <row r="3257" spans="8:10" x14ac:dyDescent="0.25">
      <c r="H3257" s="247"/>
      <c r="J3257" s="96"/>
    </row>
    <row r="3258" spans="8:10" x14ac:dyDescent="0.25">
      <c r="H3258" s="247"/>
      <c r="J3258" s="96"/>
    </row>
    <row r="3259" spans="8:10" x14ac:dyDescent="0.25">
      <c r="H3259" s="247"/>
      <c r="J3259" s="96"/>
    </row>
    <row r="3260" spans="8:10" x14ac:dyDescent="0.25">
      <c r="H3260" s="247"/>
      <c r="J3260" s="96"/>
    </row>
    <row r="3261" spans="8:10" x14ac:dyDescent="0.25">
      <c r="H3261" s="247"/>
      <c r="J3261" s="96"/>
    </row>
    <row r="3262" spans="8:10" x14ac:dyDescent="0.25">
      <c r="H3262" s="247"/>
      <c r="J3262" s="96"/>
    </row>
    <row r="3263" spans="8:10" x14ac:dyDescent="0.25">
      <c r="H3263" s="247"/>
      <c r="J3263" s="96"/>
    </row>
    <row r="3264" spans="8:10" x14ac:dyDescent="0.25">
      <c r="H3264" s="247"/>
      <c r="J3264" s="96"/>
    </row>
    <row r="3265" spans="8:10" x14ac:dyDescent="0.25">
      <c r="H3265" s="247"/>
      <c r="J3265" s="96"/>
    </row>
    <row r="3266" spans="8:10" x14ac:dyDescent="0.25">
      <c r="H3266" s="247"/>
      <c r="J3266" s="96"/>
    </row>
    <row r="3267" spans="8:10" x14ac:dyDescent="0.25">
      <c r="H3267" s="247"/>
      <c r="J3267" s="96"/>
    </row>
    <row r="3268" spans="8:10" x14ac:dyDescent="0.25">
      <c r="H3268" s="247"/>
      <c r="J3268" s="96"/>
    </row>
    <row r="3269" spans="8:10" x14ac:dyDescent="0.25">
      <c r="H3269" s="247"/>
      <c r="J3269" s="96"/>
    </row>
    <row r="3270" spans="8:10" x14ac:dyDescent="0.25">
      <c r="H3270" s="247"/>
      <c r="J3270" s="96"/>
    </row>
    <row r="3271" spans="8:10" x14ac:dyDescent="0.25">
      <c r="H3271" s="247"/>
      <c r="J3271" s="96"/>
    </row>
    <row r="3272" spans="8:10" x14ac:dyDescent="0.25">
      <c r="H3272" s="247"/>
      <c r="J3272" s="96"/>
    </row>
    <row r="3273" spans="8:10" x14ac:dyDescent="0.25">
      <c r="H3273" s="247"/>
      <c r="J3273" s="96"/>
    </row>
    <row r="3274" spans="8:10" x14ac:dyDescent="0.25">
      <c r="H3274" s="247"/>
      <c r="J3274" s="96"/>
    </row>
    <row r="3275" spans="8:10" x14ac:dyDescent="0.25">
      <c r="H3275" s="247"/>
      <c r="J3275" s="96"/>
    </row>
    <row r="3276" spans="8:10" x14ac:dyDescent="0.25">
      <c r="H3276" s="247"/>
      <c r="J3276" s="96"/>
    </row>
    <row r="3277" spans="8:10" x14ac:dyDescent="0.25">
      <c r="H3277" s="247"/>
      <c r="J3277" s="96"/>
    </row>
    <row r="3278" spans="8:10" x14ac:dyDescent="0.25">
      <c r="H3278" s="247"/>
      <c r="J3278" s="96"/>
    </row>
    <row r="3279" spans="8:10" x14ac:dyDescent="0.25">
      <c r="H3279" s="247"/>
      <c r="J3279" s="96"/>
    </row>
    <row r="3280" spans="8:10" x14ac:dyDescent="0.25">
      <c r="H3280" s="247"/>
      <c r="J3280" s="96"/>
    </row>
    <row r="3281" spans="8:10" x14ac:dyDescent="0.25">
      <c r="H3281" s="247"/>
      <c r="J3281" s="96"/>
    </row>
    <row r="3282" spans="8:10" x14ac:dyDescent="0.25">
      <c r="H3282" s="247"/>
      <c r="J3282" s="96"/>
    </row>
    <row r="3283" spans="8:10" x14ac:dyDescent="0.25">
      <c r="H3283" s="247"/>
      <c r="J3283" s="96"/>
    </row>
    <row r="3284" spans="8:10" x14ac:dyDescent="0.25">
      <c r="H3284" s="247"/>
      <c r="J3284" s="96"/>
    </row>
    <row r="3285" spans="8:10" x14ac:dyDescent="0.25">
      <c r="H3285" s="247"/>
      <c r="J3285" s="96"/>
    </row>
    <row r="3286" spans="8:10" x14ac:dyDescent="0.25">
      <c r="H3286" s="247"/>
      <c r="J3286" s="96"/>
    </row>
    <row r="3287" spans="8:10" x14ac:dyDescent="0.25">
      <c r="H3287" s="247"/>
      <c r="J3287" s="96"/>
    </row>
    <row r="3288" spans="8:10" x14ac:dyDescent="0.25">
      <c r="H3288" s="247"/>
      <c r="J3288" s="96"/>
    </row>
    <row r="3289" spans="8:10" x14ac:dyDescent="0.25">
      <c r="H3289" s="247"/>
      <c r="J3289" s="96"/>
    </row>
    <row r="3290" spans="8:10" x14ac:dyDescent="0.25">
      <c r="H3290" s="247"/>
      <c r="J3290" s="96"/>
    </row>
    <row r="3291" spans="8:10" x14ac:dyDescent="0.25">
      <c r="H3291" s="247"/>
      <c r="J3291" s="96"/>
    </row>
    <row r="3292" spans="8:10" x14ac:dyDescent="0.25">
      <c r="H3292" s="247"/>
      <c r="J3292" s="96"/>
    </row>
    <row r="3293" spans="8:10" x14ac:dyDescent="0.25">
      <c r="H3293" s="247"/>
      <c r="J3293" s="96"/>
    </row>
    <row r="3294" spans="8:10" x14ac:dyDescent="0.25">
      <c r="H3294" s="247"/>
      <c r="J3294" s="96"/>
    </row>
    <row r="3295" spans="8:10" x14ac:dyDescent="0.25">
      <c r="H3295" s="247"/>
      <c r="J3295" s="96"/>
    </row>
    <row r="3296" spans="8:10" x14ac:dyDescent="0.25">
      <c r="H3296" s="247"/>
      <c r="J3296" s="96"/>
    </row>
    <row r="3297" spans="8:10" x14ac:dyDescent="0.25">
      <c r="H3297" s="247"/>
      <c r="J3297" s="96"/>
    </row>
    <row r="3298" spans="8:10" x14ac:dyDescent="0.25">
      <c r="H3298" s="247"/>
      <c r="J3298" s="96"/>
    </row>
    <row r="3299" spans="8:10" x14ac:dyDescent="0.25">
      <c r="H3299" s="247"/>
      <c r="J3299" s="96"/>
    </row>
    <row r="3300" spans="8:10" x14ac:dyDescent="0.25">
      <c r="H3300" s="247"/>
      <c r="J3300" s="96"/>
    </row>
    <row r="3301" spans="8:10" x14ac:dyDescent="0.25">
      <c r="H3301" s="247"/>
      <c r="J3301" s="96"/>
    </row>
    <row r="3302" spans="8:10" x14ac:dyDescent="0.25">
      <c r="H3302" s="247"/>
      <c r="J3302" s="96"/>
    </row>
    <row r="3303" spans="8:10" x14ac:dyDescent="0.25">
      <c r="H3303" s="247"/>
      <c r="J3303" s="96"/>
    </row>
    <row r="3304" spans="8:10" x14ac:dyDescent="0.25">
      <c r="H3304" s="247"/>
      <c r="J3304" s="96"/>
    </row>
    <row r="3305" spans="8:10" x14ac:dyDescent="0.25">
      <c r="H3305" s="247"/>
      <c r="J3305" s="96"/>
    </row>
    <row r="3306" spans="8:10" x14ac:dyDescent="0.25">
      <c r="H3306" s="247"/>
      <c r="J3306" s="96"/>
    </row>
    <row r="3307" spans="8:10" x14ac:dyDescent="0.25">
      <c r="H3307" s="247"/>
      <c r="J3307" s="96"/>
    </row>
    <row r="3308" spans="8:10" x14ac:dyDescent="0.25">
      <c r="H3308" s="247"/>
      <c r="J3308" s="96"/>
    </row>
    <row r="3309" spans="8:10" x14ac:dyDescent="0.25">
      <c r="H3309" s="247"/>
      <c r="J3309" s="96"/>
    </row>
    <row r="3310" spans="8:10" x14ac:dyDescent="0.25">
      <c r="H3310" s="247"/>
      <c r="J3310" s="96"/>
    </row>
    <row r="3311" spans="8:10" x14ac:dyDescent="0.25">
      <c r="H3311" s="247"/>
      <c r="J3311" s="96"/>
    </row>
    <row r="3312" spans="8:10" x14ac:dyDescent="0.25">
      <c r="H3312" s="247"/>
      <c r="J3312" s="96"/>
    </row>
    <row r="3313" spans="8:10" x14ac:dyDescent="0.25">
      <c r="H3313" s="247"/>
      <c r="J3313" s="96"/>
    </row>
    <row r="3314" spans="8:10" x14ac:dyDescent="0.25">
      <c r="H3314" s="247"/>
      <c r="J3314" s="96"/>
    </row>
    <row r="3315" spans="8:10" x14ac:dyDescent="0.25">
      <c r="H3315" s="247"/>
      <c r="J3315" s="96"/>
    </row>
    <row r="3316" spans="8:10" x14ac:dyDescent="0.25">
      <c r="H3316" s="247"/>
      <c r="J3316" s="96"/>
    </row>
    <row r="3317" spans="8:10" x14ac:dyDescent="0.25">
      <c r="H3317" s="247"/>
      <c r="J3317" s="96"/>
    </row>
    <row r="3318" spans="8:10" x14ac:dyDescent="0.25">
      <c r="H3318" s="247"/>
      <c r="J3318" s="96"/>
    </row>
    <row r="3319" spans="8:10" x14ac:dyDescent="0.25">
      <c r="H3319" s="247"/>
      <c r="J3319" s="96"/>
    </row>
    <row r="3320" spans="8:10" x14ac:dyDescent="0.25">
      <c r="H3320" s="247"/>
      <c r="J3320" s="96"/>
    </row>
    <row r="3321" spans="8:10" x14ac:dyDescent="0.25">
      <c r="H3321" s="247"/>
      <c r="J3321" s="96"/>
    </row>
    <row r="3322" spans="8:10" x14ac:dyDescent="0.25">
      <c r="H3322" s="247"/>
      <c r="J3322" s="96"/>
    </row>
    <row r="3323" spans="8:10" x14ac:dyDescent="0.25">
      <c r="H3323" s="247"/>
      <c r="J3323" s="96"/>
    </row>
    <row r="3324" spans="8:10" x14ac:dyDescent="0.25">
      <c r="H3324" s="247"/>
      <c r="J3324" s="96"/>
    </row>
    <row r="3325" spans="8:10" x14ac:dyDescent="0.25">
      <c r="H3325" s="247"/>
      <c r="J3325" s="96"/>
    </row>
    <row r="3326" spans="8:10" x14ac:dyDescent="0.25">
      <c r="H3326" s="247"/>
      <c r="J3326" s="96"/>
    </row>
    <row r="3327" spans="8:10" x14ac:dyDescent="0.25">
      <c r="H3327" s="247"/>
      <c r="J3327" s="96"/>
    </row>
    <row r="3328" spans="8:10" x14ac:dyDescent="0.25">
      <c r="H3328" s="247"/>
      <c r="J3328" s="96"/>
    </row>
    <row r="3329" spans="8:10" x14ac:dyDescent="0.25">
      <c r="H3329" s="247"/>
      <c r="J3329" s="96"/>
    </row>
    <row r="3330" spans="8:10" x14ac:dyDescent="0.25">
      <c r="H3330" s="247"/>
      <c r="J3330" s="96"/>
    </row>
    <row r="3331" spans="8:10" x14ac:dyDescent="0.25">
      <c r="H3331" s="247"/>
      <c r="J3331" s="96"/>
    </row>
    <row r="3332" spans="8:10" x14ac:dyDescent="0.25">
      <c r="H3332" s="247"/>
      <c r="J3332" s="96"/>
    </row>
    <row r="3333" spans="8:10" x14ac:dyDescent="0.25">
      <c r="H3333" s="247"/>
      <c r="J3333" s="96"/>
    </row>
    <row r="3334" spans="8:10" x14ac:dyDescent="0.25">
      <c r="H3334" s="247"/>
      <c r="J3334" s="96"/>
    </row>
    <row r="3335" spans="8:10" x14ac:dyDescent="0.25">
      <c r="H3335" s="247"/>
      <c r="J3335" s="96"/>
    </row>
    <row r="3336" spans="8:10" x14ac:dyDescent="0.25">
      <c r="H3336" s="247"/>
      <c r="J3336" s="96"/>
    </row>
    <row r="3337" spans="8:10" x14ac:dyDescent="0.25">
      <c r="H3337" s="247"/>
      <c r="J3337" s="96"/>
    </row>
    <row r="3338" spans="8:10" x14ac:dyDescent="0.25">
      <c r="H3338" s="247"/>
      <c r="J3338" s="96"/>
    </row>
    <row r="3339" spans="8:10" x14ac:dyDescent="0.25">
      <c r="H3339" s="247"/>
      <c r="J3339" s="96"/>
    </row>
    <row r="3340" spans="8:10" x14ac:dyDescent="0.25">
      <c r="H3340" s="247"/>
      <c r="J3340" s="96"/>
    </row>
    <row r="3341" spans="8:10" x14ac:dyDescent="0.25">
      <c r="H3341" s="247"/>
      <c r="J3341" s="96"/>
    </row>
    <row r="3342" spans="8:10" x14ac:dyDescent="0.25">
      <c r="H3342" s="247"/>
      <c r="J3342" s="96"/>
    </row>
    <row r="3343" spans="8:10" x14ac:dyDescent="0.25">
      <c r="H3343" s="247"/>
      <c r="J3343" s="96"/>
    </row>
    <row r="3344" spans="8:10" x14ac:dyDescent="0.25">
      <c r="H3344" s="247"/>
      <c r="J3344" s="96"/>
    </row>
    <row r="3345" spans="8:10" x14ac:dyDescent="0.25">
      <c r="H3345" s="247"/>
      <c r="J3345" s="96"/>
    </row>
    <row r="3346" spans="8:10" x14ac:dyDescent="0.25">
      <c r="H3346" s="247"/>
      <c r="J3346" s="96"/>
    </row>
    <row r="3347" spans="8:10" x14ac:dyDescent="0.25">
      <c r="H3347" s="247"/>
      <c r="J3347" s="96"/>
    </row>
    <row r="3348" spans="8:10" x14ac:dyDescent="0.25">
      <c r="H3348" s="247"/>
      <c r="J3348" s="96"/>
    </row>
    <row r="3349" spans="8:10" x14ac:dyDescent="0.25">
      <c r="H3349" s="247"/>
      <c r="J3349" s="96"/>
    </row>
    <row r="3350" spans="8:10" x14ac:dyDescent="0.25">
      <c r="H3350" s="247"/>
      <c r="J3350" s="96"/>
    </row>
    <row r="3351" spans="8:10" x14ac:dyDescent="0.25">
      <c r="H3351" s="247"/>
      <c r="J3351" s="96"/>
    </row>
    <row r="3352" spans="8:10" x14ac:dyDescent="0.25">
      <c r="H3352" s="247"/>
      <c r="J3352" s="96"/>
    </row>
    <row r="3353" spans="8:10" x14ac:dyDescent="0.25">
      <c r="H3353" s="247"/>
      <c r="J3353" s="96"/>
    </row>
    <row r="3354" spans="8:10" x14ac:dyDescent="0.25">
      <c r="H3354" s="247"/>
      <c r="J3354" s="96"/>
    </row>
    <row r="3355" spans="8:10" x14ac:dyDescent="0.25">
      <c r="H3355" s="247"/>
      <c r="J3355" s="96"/>
    </row>
    <row r="3356" spans="8:10" x14ac:dyDescent="0.25">
      <c r="H3356" s="247"/>
      <c r="J3356" s="96"/>
    </row>
    <row r="3357" spans="8:10" x14ac:dyDescent="0.25">
      <c r="H3357" s="247"/>
      <c r="J3357" s="96"/>
    </row>
    <row r="3358" spans="8:10" x14ac:dyDescent="0.25">
      <c r="H3358" s="247"/>
      <c r="J3358" s="96"/>
    </row>
    <row r="3359" spans="8:10" x14ac:dyDescent="0.25">
      <c r="H3359" s="247"/>
      <c r="J3359" s="96"/>
    </row>
    <row r="3360" spans="8:10" x14ac:dyDescent="0.25">
      <c r="H3360" s="247"/>
      <c r="J3360" s="96"/>
    </row>
    <row r="3361" spans="8:10" x14ac:dyDescent="0.25">
      <c r="H3361" s="247"/>
      <c r="J3361" s="96"/>
    </row>
    <row r="3362" spans="8:10" x14ac:dyDescent="0.25">
      <c r="H3362" s="247"/>
      <c r="J3362" s="96"/>
    </row>
    <row r="3363" spans="8:10" x14ac:dyDescent="0.25">
      <c r="H3363" s="247"/>
      <c r="J3363" s="96"/>
    </row>
    <row r="3364" spans="8:10" x14ac:dyDescent="0.25">
      <c r="H3364" s="247"/>
      <c r="J3364" s="96"/>
    </row>
    <row r="3365" spans="8:10" x14ac:dyDescent="0.25">
      <c r="H3365" s="247"/>
      <c r="J3365" s="96"/>
    </row>
    <row r="3366" spans="8:10" x14ac:dyDescent="0.25">
      <c r="H3366" s="247"/>
      <c r="J3366" s="96"/>
    </row>
    <row r="3367" spans="8:10" x14ac:dyDescent="0.25">
      <c r="H3367" s="247"/>
      <c r="J3367" s="96"/>
    </row>
    <row r="3368" spans="8:10" x14ac:dyDescent="0.25">
      <c r="H3368" s="247"/>
      <c r="J3368" s="96"/>
    </row>
    <row r="3369" spans="8:10" x14ac:dyDescent="0.25">
      <c r="H3369" s="247"/>
      <c r="J3369" s="96"/>
    </row>
    <row r="3370" spans="8:10" x14ac:dyDescent="0.25">
      <c r="H3370" s="247"/>
      <c r="J3370" s="96"/>
    </row>
    <row r="3371" spans="8:10" x14ac:dyDescent="0.25">
      <c r="H3371" s="247"/>
      <c r="J3371" s="96"/>
    </row>
    <row r="3372" spans="8:10" x14ac:dyDescent="0.25">
      <c r="H3372" s="247"/>
      <c r="J3372" s="96"/>
    </row>
    <row r="3373" spans="8:10" x14ac:dyDescent="0.25">
      <c r="H3373" s="247"/>
      <c r="J3373" s="96"/>
    </row>
    <row r="3374" spans="8:10" x14ac:dyDescent="0.25">
      <c r="H3374" s="247"/>
      <c r="J3374" s="96"/>
    </row>
    <row r="3375" spans="8:10" x14ac:dyDescent="0.25">
      <c r="H3375" s="247"/>
      <c r="J3375" s="96"/>
    </row>
    <row r="3376" spans="8:10" x14ac:dyDescent="0.25">
      <c r="H3376" s="247"/>
      <c r="J3376" s="96"/>
    </row>
    <row r="3377" spans="8:10" x14ac:dyDescent="0.25">
      <c r="H3377" s="247"/>
      <c r="J3377" s="96"/>
    </row>
    <row r="3378" spans="8:10" x14ac:dyDescent="0.25">
      <c r="H3378" s="247"/>
      <c r="J3378" s="96"/>
    </row>
    <row r="3379" spans="8:10" x14ac:dyDescent="0.25">
      <c r="H3379" s="247"/>
      <c r="J3379" s="96"/>
    </row>
    <row r="3380" spans="8:10" x14ac:dyDescent="0.25">
      <c r="H3380" s="247"/>
      <c r="J3380" s="96"/>
    </row>
    <row r="3381" spans="8:10" x14ac:dyDescent="0.25">
      <c r="H3381" s="247"/>
      <c r="J3381" s="96"/>
    </row>
    <row r="3382" spans="8:10" x14ac:dyDescent="0.25">
      <c r="H3382" s="247"/>
      <c r="J3382" s="96"/>
    </row>
    <row r="3383" spans="8:10" x14ac:dyDescent="0.25">
      <c r="H3383" s="247"/>
      <c r="J3383" s="96"/>
    </row>
    <row r="3384" spans="8:10" x14ac:dyDescent="0.25">
      <c r="H3384" s="247"/>
      <c r="J3384" s="96"/>
    </row>
    <row r="3385" spans="8:10" x14ac:dyDescent="0.25">
      <c r="H3385" s="247"/>
      <c r="J3385" s="96"/>
    </row>
    <row r="3386" spans="8:10" x14ac:dyDescent="0.25">
      <c r="H3386" s="247"/>
      <c r="J3386" s="96"/>
    </row>
    <row r="3387" spans="8:10" x14ac:dyDescent="0.25">
      <c r="H3387" s="247"/>
      <c r="J3387" s="96"/>
    </row>
    <row r="3388" spans="8:10" x14ac:dyDescent="0.25">
      <c r="H3388" s="247"/>
      <c r="J3388" s="96"/>
    </row>
    <row r="3389" spans="8:10" x14ac:dyDescent="0.25">
      <c r="H3389" s="247"/>
      <c r="J3389" s="96"/>
    </row>
    <row r="3390" spans="8:10" x14ac:dyDescent="0.25">
      <c r="H3390" s="247"/>
      <c r="J3390" s="96"/>
    </row>
    <row r="3391" spans="8:10" x14ac:dyDescent="0.25">
      <c r="H3391" s="247"/>
      <c r="J3391" s="96"/>
    </row>
    <row r="3392" spans="8:10" x14ac:dyDescent="0.25">
      <c r="H3392" s="247"/>
      <c r="J3392" s="96"/>
    </row>
    <row r="3393" spans="8:10" x14ac:dyDescent="0.25">
      <c r="H3393" s="247"/>
      <c r="J3393" s="96"/>
    </row>
    <row r="3394" spans="8:10" x14ac:dyDescent="0.25">
      <c r="H3394" s="247"/>
      <c r="J3394" s="96"/>
    </row>
    <row r="3395" spans="8:10" x14ac:dyDescent="0.25">
      <c r="H3395" s="247"/>
      <c r="J3395" s="96"/>
    </row>
    <row r="3396" spans="8:10" x14ac:dyDescent="0.25">
      <c r="H3396" s="247"/>
      <c r="J3396" s="96"/>
    </row>
    <row r="3397" spans="8:10" x14ac:dyDescent="0.25">
      <c r="H3397" s="247"/>
      <c r="J3397" s="96"/>
    </row>
    <row r="3398" spans="8:10" x14ac:dyDescent="0.25">
      <c r="H3398" s="247"/>
      <c r="J3398" s="96"/>
    </row>
    <row r="3399" spans="8:10" x14ac:dyDescent="0.25">
      <c r="H3399" s="247"/>
      <c r="J3399" s="96"/>
    </row>
    <row r="3400" spans="8:10" x14ac:dyDescent="0.25">
      <c r="H3400" s="247"/>
      <c r="J3400" s="96"/>
    </row>
    <row r="3401" spans="8:10" x14ac:dyDescent="0.25">
      <c r="H3401" s="247"/>
      <c r="J3401" s="96"/>
    </row>
    <row r="3402" spans="8:10" x14ac:dyDescent="0.25">
      <c r="H3402" s="247"/>
      <c r="J3402" s="96"/>
    </row>
    <row r="3403" spans="8:10" x14ac:dyDescent="0.25">
      <c r="H3403" s="247"/>
      <c r="J3403" s="96"/>
    </row>
    <row r="3404" spans="8:10" x14ac:dyDescent="0.25">
      <c r="H3404" s="247"/>
      <c r="J3404" s="96"/>
    </row>
    <row r="3405" spans="8:10" x14ac:dyDescent="0.25">
      <c r="H3405" s="247"/>
      <c r="J3405" s="96"/>
    </row>
    <row r="3406" spans="8:10" x14ac:dyDescent="0.25">
      <c r="H3406" s="247"/>
      <c r="J3406" s="96"/>
    </row>
    <row r="3407" spans="8:10" x14ac:dyDescent="0.25">
      <c r="H3407" s="247"/>
      <c r="J3407" s="96"/>
    </row>
    <row r="3408" spans="8:10" x14ac:dyDescent="0.25">
      <c r="H3408" s="247"/>
      <c r="J3408" s="96"/>
    </row>
    <row r="3409" spans="8:10" x14ac:dyDescent="0.25">
      <c r="H3409" s="247"/>
      <c r="J3409" s="96"/>
    </row>
    <row r="3410" spans="8:10" x14ac:dyDescent="0.25">
      <c r="H3410" s="247"/>
      <c r="J3410" s="96"/>
    </row>
    <row r="3411" spans="8:10" x14ac:dyDescent="0.25">
      <c r="H3411" s="247"/>
      <c r="J3411" s="96"/>
    </row>
    <row r="3412" spans="8:10" x14ac:dyDescent="0.25">
      <c r="H3412" s="247"/>
      <c r="J3412" s="96"/>
    </row>
    <row r="3413" spans="8:10" x14ac:dyDescent="0.25">
      <c r="H3413" s="247"/>
      <c r="J3413" s="96"/>
    </row>
    <row r="3414" spans="8:10" x14ac:dyDescent="0.25">
      <c r="H3414" s="247"/>
      <c r="J3414" s="96"/>
    </row>
    <row r="3415" spans="8:10" x14ac:dyDescent="0.25">
      <c r="H3415" s="247"/>
      <c r="J3415" s="96"/>
    </row>
    <row r="3416" spans="8:10" x14ac:dyDescent="0.25">
      <c r="H3416" s="247"/>
      <c r="J3416" s="96"/>
    </row>
    <row r="3417" spans="8:10" x14ac:dyDescent="0.25">
      <c r="H3417" s="247"/>
      <c r="J3417" s="96"/>
    </row>
    <row r="3418" spans="8:10" x14ac:dyDescent="0.25">
      <c r="H3418" s="247"/>
      <c r="J3418" s="96"/>
    </row>
    <row r="3419" spans="8:10" x14ac:dyDescent="0.25">
      <c r="H3419" s="247"/>
      <c r="J3419" s="96"/>
    </row>
    <row r="3420" spans="8:10" x14ac:dyDescent="0.25">
      <c r="H3420" s="247"/>
      <c r="J3420" s="96"/>
    </row>
    <row r="3421" spans="8:10" x14ac:dyDescent="0.25">
      <c r="H3421" s="247"/>
      <c r="J3421" s="96"/>
    </row>
    <row r="3422" spans="8:10" x14ac:dyDescent="0.25">
      <c r="H3422" s="247"/>
      <c r="J3422" s="96"/>
    </row>
    <row r="3423" spans="8:10" x14ac:dyDescent="0.25">
      <c r="H3423" s="247"/>
      <c r="J3423" s="96"/>
    </row>
    <row r="3424" spans="8:10" x14ac:dyDescent="0.25">
      <c r="H3424" s="247"/>
      <c r="J3424" s="96"/>
    </row>
    <row r="3425" spans="8:10" x14ac:dyDescent="0.25">
      <c r="H3425" s="247"/>
      <c r="J3425" s="96"/>
    </row>
    <row r="3426" spans="8:10" x14ac:dyDescent="0.25">
      <c r="H3426" s="247"/>
      <c r="J3426" s="96"/>
    </row>
    <row r="3427" spans="8:10" x14ac:dyDescent="0.25">
      <c r="H3427" s="247"/>
      <c r="J3427" s="96"/>
    </row>
    <row r="3428" spans="8:10" x14ac:dyDescent="0.25">
      <c r="H3428" s="247"/>
      <c r="J3428" s="96"/>
    </row>
    <row r="3429" spans="8:10" x14ac:dyDescent="0.25">
      <c r="H3429" s="247"/>
      <c r="J3429" s="96"/>
    </row>
    <row r="3430" spans="8:10" x14ac:dyDescent="0.25">
      <c r="H3430" s="247"/>
      <c r="J3430" s="96"/>
    </row>
    <row r="3431" spans="8:10" x14ac:dyDescent="0.25">
      <c r="H3431" s="247"/>
      <c r="J3431" s="96"/>
    </row>
    <row r="3432" spans="8:10" x14ac:dyDescent="0.25">
      <c r="H3432" s="247"/>
      <c r="J3432" s="96"/>
    </row>
    <row r="3433" spans="8:10" x14ac:dyDescent="0.25">
      <c r="H3433" s="247"/>
      <c r="J3433" s="96"/>
    </row>
    <row r="3434" spans="8:10" x14ac:dyDescent="0.25">
      <c r="H3434" s="247"/>
      <c r="J3434" s="96"/>
    </row>
    <row r="3435" spans="8:10" x14ac:dyDescent="0.25">
      <c r="H3435" s="247"/>
      <c r="J3435" s="96"/>
    </row>
    <row r="3436" spans="8:10" x14ac:dyDescent="0.25">
      <c r="H3436" s="247"/>
      <c r="J3436" s="96"/>
    </row>
    <row r="3437" spans="8:10" x14ac:dyDescent="0.25">
      <c r="H3437" s="247"/>
      <c r="J3437" s="96"/>
    </row>
    <row r="3438" spans="8:10" x14ac:dyDescent="0.25">
      <c r="H3438" s="247"/>
      <c r="J3438" s="96"/>
    </row>
    <row r="3439" spans="8:10" x14ac:dyDescent="0.25">
      <c r="H3439" s="247"/>
      <c r="J3439" s="96"/>
    </row>
    <row r="3440" spans="8:10" x14ac:dyDescent="0.25">
      <c r="H3440" s="247"/>
      <c r="J3440" s="96"/>
    </row>
    <row r="3441" spans="8:10" x14ac:dyDescent="0.25">
      <c r="H3441" s="247"/>
      <c r="J3441" s="96"/>
    </row>
    <row r="3442" spans="8:10" x14ac:dyDescent="0.25">
      <c r="H3442" s="247"/>
      <c r="J3442" s="96"/>
    </row>
    <row r="3443" spans="8:10" x14ac:dyDescent="0.25">
      <c r="H3443" s="247"/>
      <c r="J3443" s="96"/>
    </row>
    <row r="3444" spans="8:10" x14ac:dyDescent="0.25">
      <c r="H3444" s="247"/>
      <c r="J3444" s="96"/>
    </row>
    <row r="3445" spans="8:10" x14ac:dyDescent="0.25">
      <c r="H3445" s="247"/>
      <c r="J3445" s="96"/>
    </row>
    <row r="3446" spans="8:10" x14ac:dyDescent="0.25">
      <c r="H3446" s="247"/>
      <c r="J3446" s="96"/>
    </row>
    <row r="3447" spans="8:10" x14ac:dyDescent="0.25">
      <c r="H3447" s="247"/>
      <c r="J3447" s="96"/>
    </row>
    <row r="3448" spans="8:10" x14ac:dyDescent="0.25">
      <c r="H3448" s="247"/>
      <c r="J3448" s="96"/>
    </row>
    <row r="3449" spans="8:10" x14ac:dyDescent="0.25">
      <c r="H3449" s="247"/>
      <c r="J3449" s="96"/>
    </row>
    <row r="3450" spans="8:10" x14ac:dyDescent="0.25">
      <c r="H3450" s="247"/>
      <c r="J3450" s="96"/>
    </row>
    <row r="3451" spans="8:10" x14ac:dyDescent="0.25">
      <c r="H3451" s="247"/>
      <c r="J3451" s="96"/>
    </row>
    <row r="3452" spans="8:10" x14ac:dyDescent="0.25">
      <c r="H3452" s="247"/>
      <c r="J3452" s="96"/>
    </row>
    <row r="3453" spans="8:10" x14ac:dyDescent="0.25">
      <c r="H3453" s="247"/>
      <c r="J3453" s="96"/>
    </row>
    <row r="3454" spans="8:10" x14ac:dyDescent="0.25">
      <c r="H3454" s="247"/>
      <c r="J3454" s="96"/>
    </row>
    <row r="3455" spans="8:10" x14ac:dyDescent="0.25">
      <c r="H3455" s="247"/>
      <c r="J3455" s="96"/>
    </row>
    <row r="3456" spans="8:10" x14ac:dyDescent="0.25">
      <c r="H3456" s="247"/>
      <c r="J3456" s="96"/>
    </row>
    <row r="3457" spans="8:10" x14ac:dyDescent="0.25">
      <c r="H3457" s="247"/>
      <c r="J3457" s="96"/>
    </row>
    <row r="3458" spans="8:10" x14ac:dyDescent="0.25">
      <c r="H3458" s="247"/>
      <c r="J3458" s="96"/>
    </row>
    <row r="3459" spans="8:10" x14ac:dyDescent="0.25">
      <c r="H3459" s="247"/>
      <c r="J3459" s="96"/>
    </row>
    <row r="3460" spans="8:10" x14ac:dyDescent="0.25">
      <c r="H3460" s="247"/>
      <c r="J3460" s="96"/>
    </row>
    <row r="3461" spans="8:10" x14ac:dyDescent="0.25">
      <c r="H3461" s="247"/>
      <c r="J3461" s="96"/>
    </row>
    <row r="3462" spans="8:10" x14ac:dyDescent="0.25">
      <c r="H3462" s="247"/>
      <c r="J3462" s="96"/>
    </row>
    <row r="3463" spans="8:10" x14ac:dyDescent="0.25">
      <c r="H3463" s="247"/>
      <c r="J3463" s="96"/>
    </row>
    <row r="3464" spans="8:10" x14ac:dyDescent="0.25">
      <c r="H3464" s="247"/>
      <c r="J3464" s="96"/>
    </row>
    <row r="3465" spans="8:10" x14ac:dyDescent="0.25">
      <c r="H3465" s="247"/>
      <c r="J3465" s="96"/>
    </row>
    <row r="3466" spans="8:10" x14ac:dyDescent="0.25">
      <c r="H3466" s="247"/>
      <c r="J3466" s="96"/>
    </row>
    <row r="3467" spans="8:10" x14ac:dyDescent="0.25">
      <c r="H3467" s="247"/>
      <c r="J3467" s="96"/>
    </row>
    <row r="3468" spans="8:10" x14ac:dyDescent="0.25">
      <c r="H3468" s="247"/>
      <c r="J3468" s="96"/>
    </row>
    <row r="3469" spans="8:10" x14ac:dyDescent="0.25">
      <c r="H3469" s="247"/>
      <c r="J3469" s="96"/>
    </row>
    <row r="3470" spans="8:10" x14ac:dyDescent="0.25">
      <c r="H3470" s="247"/>
      <c r="J3470" s="96"/>
    </row>
    <row r="3471" spans="8:10" x14ac:dyDescent="0.25">
      <c r="H3471" s="247"/>
      <c r="J3471" s="96"/>
    </row>
    <row r="3472" spans="8:10" x14ac:dyDescent="0.25">
      <c r="H3472" s="247"/>
      <c r="J3472" s="96"/>
    </row>
    <row r="3473" spans="8:10" x14ac:dyDescent="0.25">
      <c r="H3473" s="247"/>
      <c r="J3473" s="96"/>
    </row>
    <row r="3474" spans="8:10" x14ac:dyDescent="0.25">
      <c r="H3474" s="247"/>
      <c r="J3474" s="96"/>
    </row>
    <row r="3475" spans="8:10" x14ac:dyDescent="0.25">
      <c r="H3475" s="247"/>
      <c r="J3475" s="96"/>
    </row>
    <row r="3476" spans="8:10" x14ac:dyDescent="0.25">
      <c r="H3476" s="247"/>
      <c r="J3476" s="96"/>
    </row>
    <row r="3477" spans="8:10" x14ac:dyDescent="0.25">
      <c r="H3477" s="247"/>
      <c r="J3477" s="96"/>
    </row>
    <row r="3478" spans="8:10" x14ac:dyDescent="0.25">
      <c r="H3478" s="247"/>
      <c r="J3478" s="96"/>
    </row>
    <row r="3479" spans="8:10" x14ac:dyDescent="0.25">
      <c r="H3479" s="247"/>
      <c r="J3479" s="96"/>
    </row>
    <row r="3480" spans="8:10" x14ac:dyDescent="0.25">
      <c r="H3480" s="247"/>
      <c r="J3480" s="96"/>
    </row>
    <row r="3481" spans="8:10" x14ac:dyDescent="0.25">
      <c r="H3481" s="247"/>
      <c r="J3481" s="96"/>
    </row>
    <row r="3482" spans="8:10" x14ac:dyDescent="0.25">
      <c r="H3482" s="247"/>
      <c r="J3482" s="96"/>
    </row>
    <row r="3483" spans="8:10" x14ac:dyDescent="0.25">
      <c r="H3483" s="247"/>
      <c r="J3483" s="96"/>
    </row>
    <row r="3484" spans="8:10" x14ac:dyDescent="0.25">
      <c r="H3484" s="247"/>
      <c r="J3484" s="96"/>
    </row>
    <row r="3485" spans="8:10" x14ac:dyDescent="0.25">
      <c r="H3485" s="247"/>
      <c r="J3485" s="96"/>
    </row>
    <row r="3486" spans="8:10" x14ac:dyDescent="0.25">
      <c r="H3486" s="247"/>
      <c r="J3486" s="96"/>
    </row>
    <row r="3487" spans="8:10" x14ac:dyDescent="0.25">
      <c r="H3487" s="247"/>
      <c r="J3487" s="96"/>
    </row>
    <row r="3488" spans="8:10" x14ac:dyDescent="0.25">
      <c r="H3488" s="247"/>
      <c r="J3488" s="96"/>
    </row>
    <row r="3489" spans="8:10" x14ac:dyDescent="0.25">
      <c r="H3489" s="247"/>
      <c r="J3489" s="96"/>
    </row>
    <row r="3490" spans="8:10" x14ac:dyDescent="0.25">
      <c r="H3490" s="247"/>
      <c r="J3490" s="96"/>
    </row>
    <row r="3491" spans="8:10" x14ac:dyDescent="0.25">
      <c r="H3491" s="247"/>
      <c r="J3491" s="96"/>
    </row>
    <row r="3492" spans="8:10" x14ac:dyDescent="0.25">
      <c r="H3492" s="247"/>
      <c r="J3492" s="96"/>
    </row>
    <row r="3493" spans="8:10" x14ac:dyDescent="0.25">
      <c r="H3493" s="247"/>
      <c r="J3493" s="96"/>
    </row>
    <row r="3494" spans="8:10" x14ac:dyDescent="0.25">
      <c r="H3494" s="247"/>
      <c r="J3494" s="96"/>
    </row>
    <row r="3495" spans="8:10" x14ac:dyDescent="0.25">
      <c r="H3495" s="247"/>
      <c r="J3495" s="96"/>
    </row>
    <row r="3496" spans="8:10" x14ac:dyDescent="0.25">
      <c r="H3496" s="247"/>
      <c r="J3496" s="96"/>
    </row>
    <row r="3497" spans="8:10" x14ac:dyDescent="0.25">
      <c r="H3497" s="247"/>
      <c r="J3497" s="96"/>
    </row>
    <row r="3498" spans="8:10" x14ac:dyDescent="0.25">
      <c r="H3498" s="247"/>
      <c r="J3498" s="96"/>
    </row>
    <row r="3499" spans="8:10" x14ac:dyDescent="0.25">
      <c r="H3499" s="247"/>
      <c r="J3499" s="96"/>
    </row>
    <row r="3500" spans="8:10" x14ac:dyDescent="0.25">
      <c r="H3500" s="247"/>
      <c r="J3500" s="96"/>
    </row>
    <row r="3501" spans="8:10" x14ac:dyDescent="0.25">
      <c r="H3501" s="247"/>
      <c r="J3501" s="96"/>
    </row>
    <row r="3502" spans="8:10" x14ac:dyDescent="0.25">
      <c r="H3502" s="247"/>
      <c r="J3502" s="96"/>
    </row>
    <row r="3503" spans="8:10" x14ac:dyDescent="0.25">
      <c r="H3503" s="247"/>
      <c r="J3503" s="96"/>
    </row>
    <row r="3504" spans="8:10" x14ac:dyDescent="0.25">
      <c r="H3504" s="247"/>
      <c r="J3504" s="96"/>
    </row>
    <row r="3505" spans="8:10" x14ac:dyDescent="0.25">
      <c r="H3505" s="247"/>
      <c r="J3505" s="96"/>
    </row>
    <row r="3506" spans="8:10" x14ac:dyDescent="0.25">
      <c r="H3506" s="247"/>
      <c r="J3506" s="96"/>
    </row>
    <row r="3507" spans="8:10" x14ac:dyDescent="0.25">
      <c r="H3507" s="247"/>
      <c r="J3507" s="96"/>
    </row>
    <row r="3508" spans="8:10" x14ac:dyDescent="0.25">
      <c r="H3508" s="247"/>
      <c r="J3508" s="96"/>
    </row>
    <row r="3509" spans="8:10" x14ac:dyDescent="0.25">
      <c r="H3509" s="247"/>
      <c r="J3509" s="96"/>
    </row>
    <row r="3510" spans="8:10" x14ac:dyDescent="0.25">
      <c r="H3510" s="247"/>
      <c r="J3510" s="96"/>
    </row>
    <row r="3511" spans="8:10" x14ac:dyDescent="0.25">
      <c r="H3511" s="247"/>
      <c r="J3511" s="96"/>
    </row>
    <row r="3512" spans="8:10" x14ac:dyDescent="0.25">
      <c r="H3512" s="247"/>
      <c r="J3512" s="96"/>
    </row>
    <row r="3513" spans="8:10" x14ac:dyDescent="0.25">
      <c r="H3513" s="247"/>
      <c r="J3513" s="96"/>
    </row>
    <row r="3514" spans="8:10" x14ac:dyDescent="0.25">
      <c r="H3514" s="247"/>
      <c r="J3514" s="96"/>
    </row>
    <row r="3515" spans="8:10" x14ac:dyDescent="0.25">
      <c r="H3515" s="247"/>
      <c r="J3515" s="96"/>
    </row>
    <row r="3516" spans="8:10" x14ac:dyDescent="0.25">
      <c r="H3516" s="247"/>
      <c r="J3516" s="96"/>
    </row>
    <row r="3517" spans="8:10" x14ac:dyDescent="0.25">
      <c r="H3517" s="247"/>
      <c r="J3517" s="96"/>
    </row>
    <row r="3518" spans="8:10" x14ac:dyDescent="0.25">
      <c r="H3518" s="247"/>
      <c r="J3518" s="96"/>
    </row>
    <row r="3519" spans="8:10" x14ac:dyDescent="0.25">
      <c r="H3519" s="247"/>
      <c r="J3519" s="96"/>
    </row>
    <row r="3520" spans="8:10" x14ac:dyDescent="0.25">
      <c r="H3520" s="247"/>
      <c r="J3520" s="96"/>
    </row>
    <row r="3521" spans="8:10" x14ac:dyDescent="0.25">
      <c r="H3521" s="247"/>
      <c r="J3521" s="96"/>
    </row>
    <row r="3522" spans="8:10" x14ac:dyDescent="0.25">
      <c r="H3522" s="247"/>
      <c r="J3522" s="96"/>
    </row>
    <row r="3523" spans="8:10" x14ac:dyDescent="0.25">
      <c r="H3523" s="247"/>
      <c r="J3523" s="96"/>
    </row>
    <row r="3524" spans="8:10" x14ac:dyDescent="0.25">
      <c r="H3524" s="247"/>
      <c r="J3524" s="96"/>
    </row>
    <row r="3525" spans="8:10" x14ac:dyDescent="0.25">
      <c r="H3525" s="247"/>
      <c r="J3525" s="96"/>
    </row>
    <row r="3526" spans="8:10" x14ac:dyDescent="0.25">
      <c r="H3526" s="247"/>
      <c r="J3526" s="96"/>
    </row>
    <row r="3527" spans="8:10" x14ac:dyDescent="0.25">
      <c r="H3527" s="247"/>
      <c r="J3527" s="96"/>
    </row>
    <row r="3528" spans="8:10" x14ac:dyDescent="0.25">
      <c r="H3528" s="247"/>
      <c r="J3528" s="96"/>
    </row>
    <row r="3529" spans="8:10" x14ac:dyDescent="0.25">
      <c r="H3529" s="247"/>
      <c r="J3529" s="96"/>
    </row>
    <row r="3530" spans="8:10" x14ac:dyDescent="0.25">
      <c r="H3530" s="247"/>
      <c r="J3530" s="96"/>
    </row>
    <row r="3531" spans="8:10" x14ac:dyDescent="0.25">
      <c r="H3531" s="247"/>
      <c r="J3531" s="96"/>
    </row>
    <row r="3532" spans="8:10" x14ac:dyDescent="0.25">
      <c r="H3532" s="247"/>
      <c r="J3532" s="96"/>
    </row>
    <row r="3533" spans="8:10" x14ac:dyDescent="0.25">
      <c r="H3533" s="247"/>
      <c r="J3533" s="96"/>
    </row>
    <row r="3534" spans="8:10" x14ac:dyDescent="0.25">
      <c r="H3534" s="247"/>
      <c r="J3534" s="96"/>
    </row>
    <row r="3535" spans="8:10" x14ac:dyDescent="0.25">
      <c r="H3535" s="247"/>
      <c r="J3535" s="96"/>
    </row>
    <row r="3536" spans="8:10" x14ac:dyDescent="0.25">
      <c r="H3536" s="247"/>
      <c r="J3536" s="96"/>
    </row>
    <row r="3537" spans="8:10" x14ac:dyDescent="0.25">
      <c r="H3537" s="247"/>
      <c r="J3537" s="96"/>
    </row>
    <row r="3538" spans="8:10" x14ac:dyDescent="0.25">
      <c r="H3538" s="247"/>
      <c r="J3538" s="96"/>
    </row>
    <row r="3539" spans="8:10" x14ac:dyDescent="0.25">
      <c r="H3539" s="247"/>
      <c r="J3539" s="96"/>
    </row>
    <row r="3540" spans="8:10" x14ac:dyDescent="0.25">
      <c r="H3540" s="247"/>
      <c r="J3540" s="96"/>
    </row>
    <row r="3541" spans="8:10" x14ac:dyDescent="0.25">
      <c r="H3541" s="247"/>
      <c r="J3541" s="96"/>
    </row>
    <row r="3542" spans="8:10" x14ac:dyDescent="0.25">
      <c r="H3542" s="247"/>
      <c r="J3542" s="96"/>
    </row>
    <row r="3543" spans="8:10" x14ac:dyDescent="0.25">
      <c r="H3543" s="247"/>
      <c r="J3543" s="96"/>
    </row>
    <row r="3544" spans="8:10" x14ac:dyDescent="0.25">
      <c r="H3544" s="247"/>
      <c r="J3544" s="96"/>
    </row>
    <row r="3545" spans="8:10" x14ac:dyDescent="0.25">
      <c r="H3545" s="247"/>
      <c r="J3545" s="96"/>
    </row>
    <row r="3546" spans="8:10" x14ac:dyDescent="0.25">
      <c r="H3546" s="247"/>
      <c r="J3546" s="96"/>
    </row>
    <row r="3547" spans="8:10" x14ac:dyDescent="0.25">
      <c r="H3547" s="247"/>
      <c r="J3547" s="96"/>
    </row>
    <row r="3548" spans="8:10" x14ac:dyDescent="0.25">
      <c r="H3548" s="247"/>
      <c r="J3548" s="96"/>
    </row>
    <row r="3549" spans="8:10" x14ac:dyDescent="0.25">
      <c r="H3549" s="247"/>
      <c r="J3549" s="96"/>
    </row>
    <row r="3550" spans="8:10" x14ac:dyDescent="0.25">
      <c r="H3550" s="247"/>
      <c r="J3550" s="96"/>
    </row>
    <row r="3551" spans="8:10" x14ac:dyDescent="0.25">
      <c r="H3551" s="247"/>
      <c r="J3551" s="96"/>
    </row>
    <row r="3552" spans="8:10" x14ac:dyDescent="0.25">
      <c r="H3552" s="247"/>
      <c r="J3552" s="96"/>
    </row>
    <row r="3553" spans="8:10" x14ac:dyDescent="0.25">
      <c r="H3553" s="247"/>
      <c r="J3553" s="96"/>
    </row>
    <row r="3554" spans="8:10" x14ac:dyDescent="0.25">
      <c r="H3554" s="247"/>
      <c r="J3554" s="96"/>
    </row>
    <row r="3555" spans="8:10" x14ac:dyDescent="0.25">
      <c r="H3555" s="247"/>
      <c r="J3555" s="96"/>
    </row>
    <row r="3556" spans="8:10" x14ac:dyDescent="0.25">
      <c r="H3556" s="247"/>
      <c r="J3556" s="96"/>
    </row>
    <row r="3557" spans="8:10" x14ac:dyDescent="0.25">
      <c r="H3557" s="247"/>
      <c r="J3557" s="96"/>
    </row>
    <row r="3558" spans="8:10" x14ac:dyDescent="0.25">
      <c r="H3558" s="247"/>
      <c r="J3558" s="96"/>
    </row>
    <row r="3559" spans="8:10" x14ac:dyDescent="0.25">
      <c r="H3559" s="247"/>
      <c r="J3559" s="96"/>
    </row>
    <row r="3560" spans="8:10" x14ac:dyDescent="0.25">
      <c r="H3560" s="247"/>
      <c r="J3560" s="96"/>
    </row>
    <row r="3561" spans="8:10" x14ac:dyDescent="0.25">
      <c r="H3561" s="247"/>
      <c r="J3561" s="96"/>
    </row>
    <row r="3562" spans="8:10" x14ac:dyDescent="0.25">
      <c r="H3562" s="247"/>
      <c r="J3562" s="96"/>
    </row>
    <row r="3563" spans="8:10" x14ac:dyDescent="0.25">
      <c r="H3563" s="247"/>
      <c r="J3563" s="96"/>
    </row>
    <row r="3564" spans="8:10" x14ac:dyDescent="0.25">
      <c r="H3564" s="247"/>
      <c r="J3564" s="96"/>
    </row>
    <row r="3565" spans="8:10" x14ac:dyDescent="0.25">
      <c r="H3565" s="247"/>
      <c r="J3565" s="96"/>
    </row>
    <row r="3566" spans="8:10" x14ac:dyDescent="0.25">
      <c r="H3566" s="247"/>
      <c r="J3566" s="96"/>
    </row>
    <row r="3567" spans="8:10" x14ac:dyDescent="0.25">
      <c r="H3567" s="247"/>
      <c r="J3567" s="96"/>
    </row>
    <row r="3568" spans="8:10" x14ac:dyDescent="0.25">
      <c r="H3568" s="247"/>
      <c r="J3568" s="96"/>
    </row>
    <row r="3569" spans="8:10" x14ac:dyDescent="0.25">
      <c r="H3569" s="247"/>
      <c r="J3569" s="96"/>
    </row>
    <row r="3570" spans="8:10" x14ac:dyDescent="0.25">
      <c r="H3570" s="247"/>
      <c r="J3570" s="96"/>
    </row>
    <row r="3571" spans="8:10" x14ac:dyDescent="0.25">
      <c r="H3571" s="247"/>
      <c r="J3571" s="96"/>
    </row>
    <row r="3572" spans="8:10" x14ac:dyDescent="0.25">
      <c r="H3572" s="247"/>
      <c r="J3572" s="96"/>
    </row>
    <row r="3573" spans="8:10" x14ac:dyDescent="0.25">
      <c r="H3573" s="247"/>
      <c r="J3573" s="96"/>
    </row>
    <row r="3574" spans="8:10" x14ac:dyDescent="0.25">
      <c r="H3574" s="247"/>
      <c r="J3574" s="96"/>
    </row>
    <row r="3575" spans="8:10" x14ac:dyDescent="0.25">
      <c r="H3575" s="247"/>
      <c r="J3575" s="96"/>
    </row>
    <row r="3576" spans="8:10" x14ac:dyDescent="0.25">
      <c r="H3576" s="247"/>
      <c r="J3576" s="96"/>
    </row>
    <row r="3577" spans="8:10" x14ac:dyDescent="0.25">
      <c r="H3577" s="247"/>
      <c r="J3577" s="96"/>
    </row>
    <row r="3578" spans="8:10" x14ac:dyDescent="0.25">
      <c r="H3578" s="247"/>
      <c r="J3578" s="96"/>
    </row>
    <row r="3579" spans="8:10" x14ac:dyDescent="0.25">
      <c r="H3579" s="247"/>
      <c r="J3579" s="96"/>
    </row>
    <row r="3580" spans="8:10" x14ac:dyDescent="0.25">
      <c r="H3580" s="247"/>
      <c r="J3580" s="96"/>
    </row>
    <row r="3581" spans="8:10" x14ac:dyDescent="0.25">
      <c r="H3581" s="247"/>
      <c r="J3581" s="96"/>
    </row>
    <row r="3582" spans="8:10" x14ac:dyDescent="0.25">
      <c r="H3582" s="247"/>
      <c r="J3582" s="96"/>
    </row>
    <row r="3583" spans="8:10" x14ac:dyDescent="0.25">
      <c r="H3583" s="247"/>
      <c r="J3583" s="96"/>
    </row>
    <row r="3584" spans="8:10" x14ac:dyDescent="0.25">
      <c r="H3584" s="247"/>
      <c r="J3584" s="96"/>
    </row>
    <row r="3585" spans="8:10" x14ac:dyDescent="0.25">
      <c r="H3585" s="247"/>
      <c r="J3585" s="96"/>
    </row>
    <row r="3586" spans="8:10" x14ac:dyDescent="0.25">
      <c r="H3586" s="247"/>
      <c r="J3586" s="96"/>
    </row>
    <row r="3587" spans="8:10" x14ac:dyDescent="0.25">
      <c r="H3587" s="247"/>
      <c r="J3587" s="96"/>
    </row>
    <row r="3588" spans="8:10" x14ac:dyDescent="0.25">
      <c r="H3588" s="247"/>
      <c r="J3588" s="96"/>
    </row>
    <row r="3589" spans="8:10" x14ac:dyDescent="0.25">
      <c r="H3589" s="247"/>
      <c r="J3589" s="96"/>
    </row>
    <row r="3590" spans="8:10" x14ac:dyDescent="0.25">
      <c r="H3590" s="247"/>
      <c r="J3590" s="96"/>
    </row>
    <row r="3591" spans="8:10" x14ac:dyDescent="0.25">
      <c r="H3591" s="247"/>
      <c r="J3591" s="96"/>
    </row>
    <row r="3592" spans="8:10" x14ac:dyDescent="0.25">
      <c r="H3592" s="247"/>
      <c r="J3592" s="96"/>
    </row>
    <row r="3593" spans="8:10" x14ac:dyDescent="0.25">
      <c r="H3593" s="247"/>
      <c r="J3593" s="96"/>
    </row>
    <row r="3594" spans="8:10" x14ac:dyDescent="0.25">
      <c r="H3594" s="247"/>
      <c r="J3594" s="96"/>
    </row>
    <row r="3595" spans="8:10" x14ac:dyDescent="0.25">
      <c r="H3595" s="247"/>
      <c r="J3595" s="96"/>
    </row>
    <row r="3596" spans="8:10" x14ac:dyDescent="0.25">
      <c r="H3596" s="247"/>
      <c r="J3596" s="96"/>
    </row>
    <row r="3597" spans="8:10" x14ac:dyDescent="0.25">
      <c r="H3597" s="247"/>
      <c r="J3597" s="96"/>
    </row>
    <row r="3598" spans="8:10" x14ac:dyDescent="0.25">
      <c r="H3598" s="247"/>
      <c r="J3598" s="96"/>
    </row>
    <row r="3599" spans="8:10" x14ac:dyDescent="0.25">
      <c r="H3599" s="247"/>
      <c r="J3599" s="96"/>
    </row>
    <row r="3600" spans="8:10" x14ac:dyDescent="0.25">
      <c r="H3600" s="247"/>
      <c r="J3600" s="96"/>
    </row>
    <row r="3601" spans="8:10" x14ac:dyDescent="0.25">
      <c r="H3601" s="247"/>
      <c r="J3601" s="96"/>
    </row>
    <row r="3602" spans="8:10" x14ac:dyDescent="0.25">
      <c r="H3602" s="247"/>
      <c r="J3602" s="96"/>
    </row>
    <row r="3603" spans="8:10" x14ac:dyDescent="0.25">
      <c r="H3603" s="247"/>
      <c r="J3603" s="96"/>
    </row>
    <row r="3604" spans="8:10" x14ac:dyDescent="0.25">
      <c r="H3604" s="247"/>
      <c r="J3604" s="96"/>
    </row>
    <row r="3605" spans="8:10" x14ac:dyDescent="0.25">
      <c r="H3605" s="247"/>
      <c r="J3605" s="96"/>
    </row>
    <row r="3606" spans="8:10" x14ac:dyDescent="0.25">
      <c r="H3606" s="247"/>
      <c r="J3606" s="96"/>
    </row>
    <row r="3607" spans="8:10" x14ac:dyDescent="0.25">
      <c r="H3607" s="247"/>
      <c r="J3607" s="96"/>
    </row>
    <row r="3608" spans="8:10" x14ac:dyDescent="0.25">
      <c r="H3608" s="247"/>
      <c r="J3608" s="96"/>
    </row>
    <row r="3609" spans="8:10" x14ac:dyDescent="0.25">
      <c r="H3609" s="247"/>
      <c r="J3609" s="96"/>
    </row>
    <row r="3610" spans="8:10" x14ac:dyDescent="0.25">
      <c r="H3610" s="247"/>
      <c r="J3610" s="96"/>
    </row>
    <row r="3611" spans="8:10" x14ac:dyDescent="0.25">
      <c r="H3611" s="247"/>
      <c r="J3611" s="96"/>
    </row>
    <row r="3612" spans="8:10" x14ac:dyDescent="0.25">
      <c r="H3612" s="247"/>
      <c r="J3612" s="96"/>
    </row>
    <row r="3613" spans="8:10" x14ac:dyDescent="0.25">
      <c r="H3613" s="247"/>
      <c r="J3613" s="96"/>
    </row>
    <row r="3614" spans="8:10" x14ac:dyDescent="0.25">
      <c r="H3614" s="247"/>
      <c r="J3614" s="96"/>
    </row>
    <row r="3615" spans="8:10" x14ac:dyDescent="0.25">
      <c r="H3615" s="247"/>
      <c r="J3615" s="96"/>
    </row>
    <row r="3616" spans="8:10" x14ac:dyDescent="0.25">
      <c r="H3616" s="247"/>
      <c r="J3616" s="96"/>
    </row>
    <row r="3617" spans="8:10" x14ac:dyDescent="0.25">
      <c r="H3617" s="247"/>
      <c r="J3617" s="96"/>
    </row>
    <row r="3618" spans="8:10" x14ac:dyDescent="0.25">
      <c r="H3618" s="247"/>
      <c r="J3618" s="96"/>
    </row>
    <row r="3619" spans="8:10" x14ac:dyDescent="0.25">
      <c r="H3619" s="247"/>
      <c r="J3619" s="96"/>
    </row>
    <row r="3620" spans="8:10" x14ac:dyDescent="0.25">
      <c r="H3620" s="247"/>
      <c r="J3620" s="96"/>
    </row>
    <row r="3621" spans="8:10" x14ac:dyDescent="0.25">
      <c r="H3621" s="247"/>
      <c r="J3621" s="96"/>
    </row>
    <row r="3622" spans="8:10" x14ac:dyDescent="0.25">
      <c r="H3622" s="247"/>
      <c r="J3622" s="96"/>
    </row>
    <row r="3623" spans="8:10" x14ac:dyDescent="0.25">
      <c r="H3623" s="247"/>
      <c r="J3623" s="96"/>
    </row>
    <row r="3624" spans="8:10" x14ac:dyDescent="0.25">
      <c r="H3624" s="247"/>
      <c r="J3624" s="96"/>
    </row>
    <row r="3625" spans="8:10" x14ac:dyDescent="0.25">
      <c r="H3625" s="247"/>
      <c r="J3625" s="96"/>
    </row>
    <row r="3626" spans="8:10" x14ac:dyDescent="0.25">
      <c r="H3626" s="247"/>
      <c r="J3626" s="96"/>
    </row>
    <row r="3627" spans="8:10" x14ac:dyDescent="0.25">
      <c r="H3627" s="247"/>
      <c r="J3627" s="96"/>
    </row>
    <row r="3628" spans="8:10" x14ac:dyDescent="0.25">
      <c r="H3628" s="247"/>
      <c r="J3628" s="96"/>
    </row>
    <row r="3629" spans="8:10" x14ac:dyDescent="0.25">
      <c r="H3629" s="247"/>
      <c r="J3629" s="96"/>
    </row>
    <row r="3630" spans="8:10" x14ac:dyDescent="0.25">
      <c r="H3630" s="247"/>
      <c r="J3630" s="96"/>
    </row>
    <row r="3631" spans="8:10" x14ac:dyDescent="0.25">
      <c r="H3631" s="247"/>
      <c r="J3631" s="96"/>
    </row>
    <row r="3632" spans="8:10" x14ac:dyDescent="0.25">
      <c r="H3632" s="247"/>
      <c r="J3632" s="96"/>
    </row>
    <row r="3633" spans="8:10" x14ac:dyDescent="0.25">
      <c r="H3633" s="247"/>
      <c r="J3633" s="96"/>
    </row>
    <row r="3634" spans="8:10" x14ac:dyDescent="0.25">
      <c r="H3634" s="247"/>
      <c r="J3634" s="96"/>
    </row>
    <row r="3635" spans="8:10" x14ac:dyDescent="0.25">
      <c r="H3635" s="247"/>
      <c r="J3635" s="96"/>
    </row>
    <row r="3636" spans="8:10" x14ac:dyDescent="0.25">
      <c r="H3636" s="247"/>
      <c r="J3636" s="96"/>
    </row>
    <row r="3637" spans="8:10" x14ac:dyDescent="0.25">
      <c r="H3637" s="247"/>
      <c r="J3637" s="96"/>
    </row>
    <row r="3638" spans="8:10" x14ac:dyDescent="0.25">
      <c r="H3638" s="247"/>
      <c r="J3638" s="96"/>
    </row>
    <row r="3639" spans="8:10" x14ac:dyDescent="0.25">
      <c r="H3639" s="247"/>
      <c r="J3639" s="96"/>
    </row>
    <row r="3640" spans="8:10" x14ac:dyDescent="0.25">
      <c r="H3640" s="247"/>
      <c r="J3640" s="96"/>
    </row>
    <row r="3641" spans="8:10" x14ac:dyDescent="0.25">
      <c r="H3641" s="247"/>
      <c r="J3641" s="96"/>
    </row>
    <row r="3642" spans="8:10" x14ac:dyDescent="0.25">
      <c r="H3642" s="247"/>
      <c r="J3642" s="96"/>
    </row>
    <row r="3643" spans="8:10" x14ac:dyDescent="0.25">
      <c r="H3643" s="247"/>
      <c r="J3643" s="96"/>
    </row>
    <row r="3644" spans="8:10" x14ac:dyDescent="0.25">
      <c r="H3644" s="247"/>
      <c r="J3644" s="96"/>
    </row>
    <row r="3645" spans="8:10" x14ac:dyDescent="0.25">
      <c r="H3645" s="247"/>
      <c r="J3645" s="96"/>
    </row>
    <row r="3646" spans="8:10" x14ac:dyDescent="0.25">
      <c r="H3646" s="247"/>
      <c r="J3646" s="96"/>
    </row>
    <row r="3647" spans="8:10" x14ac:dyDescent="0.25">
      <c r="H3647" s="247"/>
      <c r="J3647" s="96"/>
    </row>
    <row r="3648" spans="8:10" x14ac:dyDescent="0.25">
      <c r="H3648" s="247"/>
      <c r="J3648" s="96"/>
    </row>
    <row r="3649" spans="8:10" x14ac:dyDescent="0.25">
      <c r="H3649" s="247"/>
      <c r="J3649" s="96"/>
    </row>
    <row r="3650" spans="8:10" x14ac:dyDescent="0.25">
      <c r="H3650" s="247"/>
      <c r="J3650" s="96"/>
    </row>
    <row r="3651" spans="8:10" x14ac:dyDescent="0.25">
      <c r="H3651" s="247"/>
      <c r="J3651" s="96"/>
    </row>
    <row r="3652" spans="8:10" x14ac:dyDescent="0.25">
      <c r="H3652" s="247"/>
      <c r="J3652" s="96"/>
    </row>
    <row r="3653" spans="8:10" x14ac:dyDescent="0.25">
      <c r="H3653" s="247"/>
      <c r="J3653" s="96"/>
    </row>
    <row r="3654" spans="8:10" x14ac:dyDescent="0.25">
      <c r="H3654" s="247"/>
      <c r="J3654" s="96"/>
    </row>
    <row r="3655" spans="8:10" x14ac:dyDescent="0.25">
      <c r="H3655" s="247"/>
      <c r="J3655" s="96"/>
    </row>
    <row r="3656" spans="8:10" x14ac:dyDescent="0.25">
      <c r="H3656" s="247"/>
      <c r="J3656" s="96"/>
    </row>
    <row r="3657" spans="8:10" x14ac:dyDescent="0.25">
      <c r="H3657" s="247"/>
      <c r="J3657" s="96"/>
    </row>
    <row r="3658" spans="8:10" x14ac:dyDescent="0.25">
      <c r="H3658" s="247"/>
      <c r="J3658" s="96"/>
    </row>
    <row r="3659" spans="8:10" x14ac:dyDescent="0.25">
      <c r="H3659" s="247"/>
      <c r="J3659" s="96"/>
    </row>
    <row r="3660" spans="8:10" x14ac:dyDescent="0.25">
      <c r="H3660" s="247"/>
      <c r="J3660" s="96"/>
    </row>
    <row r="3661" spans="8:10" x14ac:dyDescent="0.25">
      <c r="H3661" s="247"/>
      <c r="J3661" s="96"/>
    </row>
    <row r="3662" spans="8:10" x14ac:dyDescent="0.25">
      <c r="H3662" s="247"/>
      <c r="J3662" s="96"/>
    </row>
    <row r="3663" spans="8:10" x14ac:dyDescent="0.25">
      <c r="H3663" s="247"/>
      <c r="J3663" s="96"/>
    </row>
    <row r="3664" spans="8:10" x14ac:dyDescent="0.25">
      <c r="H3664" s="247"/>
      <c r="J3664" s="96"/>
    </row>
    <row r="3665" spans="8:10" x14ac:dyDescent="0.25">
      <c r="H3665" s="247"/>
      <c r="J3665" s="96"/>
    </row>
    <row r="3666" spans="8:10" x14ac:dyDescent="0.25">
      <c r="H3666" s="247"/>
      <c r="J3666" s="96"/>
    </row>
    <row r="3667" spans="8:10" x14ac:dyDescent="0.25">
      <c r="H3667" s="247"/>
      <c r="J3667" s="96"/>
    </row>
    <row r="3668" spans="8:10" x14ac:dyDescent="0.25">
      <c r="H3668" s="247"/>
      <c r="J3668" s="96"/>
    </row>
    <row r="3669" spans="8:10" x14ac:dyDescent="0.25">
      <c r="H3669" s="247"/>
      <c r="J3669" s="96"/>
    </row>
    <row r="3670" spans="8:10" x14ac:dyDescent="0.25">
      <c r="H3670" s="247"/>
      <c r="J3670" s="96"/>
    </row>
    <row r="3671" spans="8:10" x14ac:dyDescent="0.25">
      <c r="H3671" s="247"/>
      <c r="J3671" s="96"/>
    </row>
    <row r="3672" spans="8:10" x14ac:dyDescent="0.25">
      <c r="H3672" s="247"/>
      <c r="J3672" s="96"/>
    </row>
    <row r="3673" spans="8:10" x14ac:dyDescent="0.25">
      <c r="H3673" s="247"/>
      <c r="J3673" s="96"/>
    </row>
    <row r="3674" spans="8:10" x14ac:dyDescent="0.25">
      <c r="H3674" s="247"/>
      <c r="J3674" s="96"/>
    </row>
    <row r="3675" spans="8:10" x14ac:dyDescent="0.25">
      <c r="H3675" s="247"/>
      <c r="J3675" s="96"/>
    </row>
    <row r="3676" spans="8:10" x14ac:dyDescent="0.25">
      <c r="H3676" s="247"/>
      <c r="J3676" s="96"/>
    </row>
    <row r="3677" spans="8:10" x14ac:dyDescent="0.25">
      <c r="H3677" s="247"/>
      <c r="J3677" s="96"/>
    </row>
    <row r="3678" spans="8:10" x14ac:dyDescent="0.25">
      <c r="H3678" s="247"/>
      <c r="J3678" s="96"/>
    </row>
    <row r="3679" spans="8:10" x14ac:dyDescent="0.25">
      <c r="H3679" s="247"/>
      <c r="J3679" s="96"/>
    </row>
    <row r="3680" spans="8:10" x14ac:dyDescent="0.25">
      <c r="H3680" s="247"/>
      <c r="J3680" s="96"/>
    </row>
    <row r="3681" spans="8:10" x14ac:dyDescent="0.25">
      <c r="H3681" s="247"/>
      <c r="J3681" s="96"/>
    </row>
    <row r="3682" spans="8:10" x14ac:dyDescent="0.25">
      <c r="H3682" s="247"/>
      <c r="J3682" s="96"/>
    </row>
    <row r="3683" spans="8:10" x14ac:dyDescent="0.25">
      <c r="H3683" s="247"/>
      <c r="J3683" s="96"/>
    </row>
    <row r="3684" spans="8:10" x14ac:dyDescent="0.25">
      <c r="H3684" s="247"/>
      <c r="J3684" s="96"/>
    </row>
    <row r="3685" spans="8:10" x14ac:dyDescent="0.25">
      <c r="H3685" s="247"/>
      <c r="J3685" s="96"/>
    </row>
    <row r="3686" spans="8:10" x14ac:dyDescent="0.25">
      <c r="H3686" s="247"/>
      <c r="J3686" s="96"/>
    </row>
    <row r="3687" spans="8:10" x14ac:dyDescent="0.25">
      <c r="H3687" s="247"/>
      <c r="J3687" s="96"/>
    </row>
    <row r="3688" spans="8:10" x14ac:dyDescent="0.25">
      <c r="H3688" s="247"/>
      <c r="J3688" s="96"/>
    </row>
    <row r="3689" spans="8:10" x14ac:dyDescent="0.25">
      <c r="H3689" s="247"/>
      <c r="J3689" s="96"/>
    </row>
    <row r="3690" spans="8:10" x14ac:dyDescent="0.25">
      <c r="H3690" s="247"/>
      <c r="J3690" s="96"/>
    </row>
    <row r="3691" spans="8:10" x14ac:dyDescent="0.25">
      <c r="H3691" s="247"/>
      <c r="J3691" s="96"/>
    </row>
    <row r="3692" spans="8:10" x14ac:dyDescent="0.25">
      <c r="H3692" s="247"/>
      <c r="J3692" s="96"/>
    </row>
    <row r="3693" spans="8:10" x14ac:dyDescent="0.25">
      <c r="H3693" s="247"/>
      <c r="J3693" s="96"/>
    </row>
    <row r="3694" spans="8:10" x14ac:dyDescent="0.25">
      <c r="H3694" s="247"/>
      <c r="J3694" s="96"/>
    </row>
    <row r="3695" spans="8:10" x14ac:dyDescent="0.25">
      <c r="H3695" s="247"/>
      <c r="J3695" s="96"/>
    </row>
    <row r="3696" spans="8:10" x14ac:dyDescent="0.25">
      <c r="H3696" s="247"/>
      <c r="J3696" s="96"/>
    </row>
    <row r="3697" spans="8:10" x14ac:dyDescent="0.25">
      <c r="H3697" s="247"/>
      <c r="J3697" s="96"/>
    </row>
    <row r="3698" spans="8:10" x14ac:dyDescent="0.25">
      <c r="H3698" s="247"/>
      <c r="J3698" s="96"/>
    </row>
    <row r="3699" spans="8:10" x14ac:dyDescent="0.25">
      <c r="H3699" s="247"/>
      <c r="J3699" s="96"/>
    </row>
    <row r="3700" spans="8:10" x14ac:dyDescent="0.25">
      <c r="H3700" s="247"/>
      <c r="J3700" s="96"/>
    </row>
    <row r="3701" spans="8:10" x14ac:dyDescent="0.25">
      <c r="H3701" s="247"/>
      <c r="J3701" s="96"/>
    </row>
    <row r="3702" spans="8:10" x14ac:dyDescent="0.25">
      <c r="H3702" s="247"/>
      <c r="J3702" s="96"/>
    </row>
    <row r="3703" spans="8:10" x14ac:dyDescent="0.25">
      <c r="H3703" s="247"/>
      <c r="J3703" s="96"/>
    </row>
    <row r="3704" spans="8:10" x14ac:dyDescent="0.25">
      <c r="H3704" s="247"/>
      <c r="J3704" s="96"/>
    </row>
    <row r="3705" spans="8:10" x14ac:dyDescent="0.25">
      <c r="H3705" s="247"/>
      <c r="J3705" s="96"/>
    </row>
    <row r="3706" spans="8:10" x14ac:dyDescent="0.25">
      <c r="H3706" s="247"/>
      <c r="J3706" s="96"/>
    </row>
    <row r="3707" spans="8:10" x14ac:dyDescent="0.25">
      <c r="H3707" s="247"/>
      <c r="J3707" s="96"/>
    </row>
    <row r="3708" spans="8:10" x14ac:dyDescent="0.25">
      <c r="H3708" s="247"/>
      <c r="J3708" s="96"/>
    </row>
    <row r="3709" spans="8:10" x14ac:dyDescent="0.25">
      <c r="H3709" s="247"/>
      <c r="J3709" s="96"/>
    </row>
    <row r="3710" spans="8:10" x14ac:dyDescent="0.25">
      <c r="H3710" s="247"/>
      <c r="J3710" s="96"/>
    </row>
    <row r="3711" spans="8:10" x14ac:dyDescent="0.25">
      <c r="H3711" s="247"/>
      <c r="J3711" s="96"/>
    </row>
    <row r="3712" spans="8:10" x14ac:dyDescent="0.25">
      <c r="H3712" s="247"/>
      <c r="J3712" s="96"/>
    </row>
    <row r="3713" spans="8:10" x14ac:dyDescent="0.25">
      <c r="H3713" s="247"/>
      <c r="J3713" s="96"/>
    </row>
    <row r="3714" spans="8:10" x14ac:dyDescent="0.25">
      <c r="H3714" s="247"/>
      <c r="J3714" s="96"/>
    </row>
    <row r="3715" spans="8:10" x14ac:dyDescent="0.25">
      <c r="H3715" s="247"/>
      <c r="J3715" s="96"/>
    </row>
    <row r="3716" spans="8:10" x14ac:dyDescent="0.25">
      <c r="H3716" s="247"/>
      <c r="J3716" s="96"/>
    </row>
    <row r="3717" spans="8:10" x14ac:dyDescent="0.25">
      <c r="H3717" s="247"/>
      <c r="J3717" s="96"/>
    </row>
    <row r="3718" spans="8:10" x14ac:dyDescent="0.25">
      <c r="H3718" s="247"/>
      <c r="J3718" s="96"/>
    </row>
    <row r="3719" spans="8:10" x14ac:dyDescent="0.25">
      <c r="H3719" s="247"/>
      <c r="J3719" s="96"/>
    </row>
    <row r="3720" spans="8:10" x14ac:dyDescent="0.25">
      <c r="H3720" s="247"/>
      <c r="J3720" s="96"/>
    </row>
    <row r="3721" spans="8:10" x14ac:dyDescent="0.25">
      <c r="H3721" s="247"/>
      <c r="J3721" s="96"/>
    </row>
    <row r="3722" spans="8:10" x14ac:dyDescent="0.25">
      <c r="H3722" s="247"/>
      <c r="J3722" s="96"/>
    </row>
    <row r="3723" spans="8:10" x14ac:dyDescent="0.25">
      <c r="H3723" s="247"/>
      <c r="J3723" s="96"/>
    </row>
    <row r="3724" spans="8:10" x14ac:dyDescent="0.25">
      <c r="H3724" s="247"/>
      <c r="J3724" s="96"/>
    </row>
    <row r="3725" spans="8:10" x14ac:dyDescent="0.25">
      <c r="H3725" s="247"/>
      <c r="J3725" s="96"/>
    </row>
    <row r="3726" spans="8:10" x14ac:dyDescent="0.25">
      <c r="H3726" s="247"/>
      <c r="J3726" s="96"/>
    </row>
    <row r="3727" spans="8:10" x14ac:dyDescent="0.25">
      <c r="H3727" s="247"/>
      <c r="J3727" s="96"/>
    </row>
    <row r="3728" spans="8:10" x14ac:dyDescent="0.25">
      <c r="H3728" s="247"/>
      <c r="J3728" s="96"/>
    </row>
    <row r="3729" spans="8:10" x14ac:dyDescent="0.25">
      <c r="H3729" s="247"/>
      <c r="J3729" s="96"/>
    </row>
    <row r="3730" spans="8:10" x14ac:dyDescent="0.25">
      <c r="H3730" s="247"/>
      <c r="J3730" s="96"/>
    </row>
    <row r="3731" spans="8:10" x14ac:dyDescent="0.25">
      <c r="H3731" s="247"/>
      <c r="J3731" s="96"/>
    </row>
    <row r="3732" spans="8:10" x14ac:dyDescent="0.25">
      <c r="H3732" s="247"/>
      <c r="J3732" s="96"/>
    </row>
    <row r="3733" spans="8:10" x14ac:dyDescent="0.25">
      <c r="H3733" s="247"/>
      <c r="J3733" s="96"/>
    </row>
    <row r="3734" spans="8:10" x14ac:dyDescent="0.25">
      <c r="H3734" s="247"/>
      <c r="J3734" s="96"/>
    </row>
    <row r="3735" spans="8:10" x14ac:dyDescent="0.25">
      <c r="H3735" s="247"/>
      <c r="J3735" s="96"/>
    </row>
    <row r="3736" spans="8:10" x14ac:dyDescent="0.25">
      <c r="H3736" s="247"/>
      <c r="J3736" s="96"/>
    </row>
    <row r="3737" spans="8:10" x14ac:dyDescent="0.25">
      <c r="H3737" s="247"/>
      <c r="J3737" s="96"/>
    </row>
    <row r="3738" spans="8:10" x14ac:dyDescent="0.25">
      <c r="H3738" s="247"/>
      <c r="J3738" s="96"/>
    </row>
    <row r="3739" spans="8:10" x14ac:dyDescent="0.25">
      <c r="H3739" s="247"/>
      <c r="J3739" s="96"/>
    </row>
    <row r="3740" spans="8:10" x14ac:dyDescent="0.25">
      <c r="H3740" s="247"/>
      <c r="J3740" s="96"/>
    </row>
    <row r="3741" spans="8:10" x14ac:dyDescent="0.25">
      <c r="H3741" s="247"/>
      <c r="J3741" s="96"/>
    </row>
    <row r="3742" spans="8:10" x14ac:dyDescent="0.25">
      <c r="H3742" s="247"/>
      <c r="J3742" s="96"/>
    </row>
    <row r="3743" spans="8:10" x14ac:dyDescent="0.25">
      <c r="H3743" s="247"/>
      <c r="J3743" s="96"/>
    </row>
    <row r="3744" spans="8:10" x14ac:dyDescent="0.25">
      <c r="H3744" s="247"/>
      <c r="J3744" s="96"/>
    </row>
    <row r="3745" spans="8:10" x14ac:dyDescent="0.25">
      <c r="H3745" s="247"/>
      <c r="J3745" s="96"/>
    </row>
    <row r="3746" spans="8:10" x14ac:dyDescent="0.25">
      <c r="H3746" s="247"/>
      <c r="J3746" s="96"/>
    </row>
    <row r="3747" spans="8:10" x14ac:dyDescent="0.25">
      <c r="H3747" s="247"/>
      <c r="J3747" s="96"/>
    </row>
    <row r="3748" spans="8:10" x14ac:dyDescent="0.25">
      <c r="H3748" s="247"/>
      <c r="J3748" s="96"/>
    </row>
    <row r="3749" spans="8:10" x14ac:dyDescent="0.25">
      <c r="H3749" s="247"/>
      <c r="J3749" s="96"/>
    </row>
    <row r="3750" spans="8:10" x14ac:dyDescent="0.25">
      <c r="H3750" s="247"/>
      <c r="J3750" s="96"/>
    </row>
    <row r="3751" spans="8:10" x14ac:dyDescent="0.25">
      <c r="H3751" s="247"/>
      <c r="J3751" s="96"/>
    </row>
    <row r="3752" spans="8:10" x14ac:dyDescent="0.25">
      <c r="H3752" s="247"/>
      <c r="J3752" s="96"/>
    </row>
    <row r="3753" spans="8:10" x14ac:dyDescent="0.25">
      <c r="H3753" s="247"/>
      <c r="J3753" s="96"/>
    </row>
    <row r="3754" spans="8:10" x14ac:dyDescent="0.25">
      <c r="H3754" s="247"/>
      <c r="J3754" s="96"/>
    </row>
    <row r="3755" spans="8:10" x14ac:dyDescent="0.25">
      <c r="H3755" s="247"/>
      <c r="J3755" s="96"/>
    </row>
    <row r="3756" spans="8:10" x14ac:dyDescent="0.25">
      <c r="H3756" s="247"/>
      <c r="J3756" s="96"/>
    </row>
    <row r="3757" spans="8:10" x14ac:dyDescent="0.25">
      <c r="H3757" s="247"/>
      <c r="J3757" s="96"/>
    </row>
    <row r="3758" spans="8:10" x14ac:dyDescent="0.25">
      <c r="H3758" s="247"/>
      <c r="J3758" s="96"/>
    </row>
    <row r="3759" spans="8:10" x14ac:dyDescent="0.25">
      <c r="H3759" s="247"/>
      <c r="J3759" s="96"/>
    </row>
    <row r="3760" spans="8:10" x14ac:dyDescent="0.25">
      <c r="H3760" s="247"/>
      <c r="J3760" s="96"/>
    </row>
    <row r="3761" spans="8:10" x14ac:dyDescent="0.25">
      <c r="H3761" s="247"/>
      <c r="J3761" s="96"/>
    </row>
    <row r="3762" spans="8:10" x14ac:dyDescent="0.25">
      <c r="H3762" s="247"/>
      <c r="J3762" s="96"/>
    </row>
    <row r="3763" spans="8:10" x14ac:dyDescent="0.25">
      <c r="H3763" s="247"/>
      <c r="J3763" s="96"/>
    </row>
    <row r="3764" spans="8:10" x14ac:dyDescent="0.25">
      <c r="H3764" s="247"/>
      <c r="J3764" s="96"/>
    </row>
    <row r="3765" spans="8:10" x14ac:dyDescent="0.25">
      <c r="H3765" s="247"/>
      <c r="J3765" s="96"/>
    </row>
    <row r="3766" spans="8:10" x14ac:dyDescent="0.25">
      <c r="H3766" s="247"/>
      <c r="J3766" s="96"/>
    </row>
    <row r="3767" spans="8:10" x14ac:dyDescent="0.25">
      <c r="H3767" s="247"/>
      <c r="J3767" s="96"/>
    </row>
    <row r="3768" spans="8:10" x14ac:dyDescent="0.25">
      <c r="H3768" s="247"/>
      <c r="J3768" s="96"/>
    </row>
    <row r="3769" spans="8:10" x14ac:dyDescent="0.25">
      <c r="H3769" s="247"/>
      <c r="J3769" s="96"/>
    </row>
    <row r="3770" spans="8:10" x14ac:dyDescent="0.25">
      <c r="H3770" s="247"/>
      <c r="J3770" s="96"/>
    </row>
    <row r="3771" spans="8:10" x14ac:dyDescent="0.25">
      <c r="H3771" s="247"/>
      <c r="J3771" s="96"/>
    </row>
    <row r="3772" spans="8:10" x14ac:dyDescent="0.25">
      <c r="H3772" s="247"/>
      <c r="J3772" s="96"/>
    </row>
    <row r="3773" spans="8:10" x14ac:dyDescent="0.25">
      <c r="H3773" s="247"/>
      <c r="J3773" s="96"/>
    </row>
    <row r="3774" spans="8:10" x14ac:dyDescent="0.25">
      <c r="H3774" s="247"/>
      <c r="J3774" s="96"/>
    </row>
    <row r="3775" spans="8:10" x14ac:dyDescent="0.25">
      <c r="H3775" s="247"/>
      <c r="J3775" s="96"/>
    </row>
    <row r="3776" spans="8:10" x14ac:dyDescent="0.25">
      <c r="H3776" s="247"/>
      <c r="J3776" s="96"/>
    </row>
    <row r="3777" spans="8:10" x14ac:dyDescent="0.25">
      <c r="H3777" s="247"/>
      <c r="J3777" s="96"/>
    </row>
    <row r="3778" spans="8:10" x14ac:dyDescent="0.25">
      <c r="H3778" s="247"/>
      <c r="J3778" s="96"/>
    </row>
    <row r="3779" spans="8:10" x14ac:dyDescent="0.25">
      <c r="H3779" s="247"/>
      <c r="J3779" s="96"/>
    </row>
    <row r="3780" spans="8:10" x14ac:dyDescent="0.25">
      <c r="H3780" s="247"/>
      <c r="J3780" s="96"/>
    </row>
    <row r="3781" spans="8:10" x14ac:dyDescent="0.25">
      <c r="H3781" s="247"/>
      <c r="J3781" s="96"/>
    </row>
    <row r="3782" spans="8:10" x14ac:dyDescent="0.25">
      <c r="H3782" s="247"/>
      <c r="J3782" s="96"/>
    </row>
    <row r="3783" spans="8:10" x14ac:dyDescent="0.25">
      <c r="H3783" s="247"/>
      <c r="J3783" s="96"/>
    </row>
    <row r="3784" spans="8:10" x14ac:dyDescent="0.25">
      <c r="H3784" s="247"/>
      <c r="J3784" s="96"/>
    </row>
    <row r="3785" spans="8:10" x14ac:dyDescent="0.25">
      <c r="H3785" s="247"/>
      <c r="J3785" s="96"/>
    </row>
    <row r="3786" spans="8:10" x14ac:dyDescent="0.25">
      <c r="H3786" s="247"/>
      <c r="J3786" s="96"/>
    </row>
    <row r="3787" spans="8:10" x14ac:dyDescent="0.25">
      <c r="H3787" s="247"/>
      <c r="J3787" s="96"/>
    </row>
    <row r="3788" spans="8:10" x14ac:dyDescent="0.25">
      <c r="H3788" s="247"/>
      <c r="J3788" s="96"/>
    </row>
    <row r="3789" spans="8:10" x14ac:dyDescent="0.25">
      <c r="H3789" s="247"/>
      <c r="J3789" s="96"/>
    </row>
    <row r="3790" spans="8:10" x14ac:dyDescent="0.25">
      <c r="H3790" s="247"/>
      <c r="J3790" s="96"/>
    </row>
    <row r="3791" spans="8:10" x14ac:dyDescent="0.25">
      <c r="H3791" s="247"/>
      <c r="J3791" s="96"/>
    </row>
    <row r="3792" spans="8:10" x14ac:dyDescent="0.25">
      <c r="H3792" s="247"/>
      <c r="J3792" s="96"/>
    </row>
    <row r="3793" spans="8:10" x14ac:dyDescent="0.25">
      <c r="H3793" s="247"/>
      <c r="J3793" s="96"/>
    </row>
    <row r="3794" spans="8:10" x14ac:dyDescent="0.25">
      <c r="H3794" s="247"/>
      <c r="J3794" s="96"/>
    </row>
    <row r="3795" spans="8:10" x14ac:dyDescent="0.25">
      <c r="H3795" s="247"/>
      <c r="J3795" s="96"/>
    </row>
    <row r="3796" spans="8:10" x14ac:dyDescent="0.25">
      <c r="H3796" s="247"/>
      <c r="J3796" s="96"/>
    </row>
    <row r="3797" spans="8:10" x14ac:dyDescent="0.25">
      <c r="H3797" s="247"/>
      <c r="J3797" s="96"/>
    </row>
    <row r="3798" spans="8:10" x14ac:dyDescent="0.25">
      <c r="H3798" s="247"/>
      <c r="J3798" s="96"/>
    </row>
    <row r="3799" spans="8:10" x14ac:dyDescent="0.25">
      <c r="H3799" s="247"/>
      <c r="J3799" s="96"/>
    </row>
    <row r="3800" spans="8:10" x14ac:dyDescent="0.25">
      <c r="H3800" s="247"/>
      <c r="J3800" s="96"/>
    </row>
    <row r="3801" spans="8:10" x14ac:dyDescent="0.25">
      <c r="H3801" s="247"/>
      <c r="J3801" s="96"/>
    </row>
    <row r="3802" spans="8:10" x14ac:dyDescent="0.25">
      <c r="H3802" s="247"/>
      <c r="J3802" s="96"/>
    </row>
    <row r="3803" spans="8:10" x14ac:dyDescent="0.25">
      <c r="H3803" s="247"/>
      <c r="J3803" s="96"/>
    </row>
    <row r="3804" spans="8:10" x14ac:dyDescent="0.25">
      <c r="H3804" s="247"/>
      <c r="J3804" s="96"/>
    </row>
    <row r="3805" spans="8:10" x14ac:dyDescent="0.25">
      <c r="H3805" s="247"/>
      <c r="J3805" s="96"/>
    </row>
    <row r="3806" spans="8:10" x14ac:dyDescent="0.25">
      <c r="H3806" s="247"/>
      <c r="J3806" s="96"/>
    </row>
    <row r="3807" spans="8:10" x14ac:dyDescent="0.25">
      <c r="H3807" s="247"/>
      <c r="J3807" s="96"/>
    </row>
    <row r="3808" spans="8:10" x14ac:dyDescent="0.25">
      <c r="H3808" s="247"/>
      <c r="J3808" s="96"/>
    </row>
    <row r="3809" spans="8:10" x14ac:dyDescent="0.25">
      <c r="H3809" s="247"/>
      <c r="J3809" s="96"/>
    </row>
    <row r="3810" spans="8:10" x14ac:dyDescent="0.25">
      <c r="H3810" s="247"/>
      <c r="J3810" s="96"/>
    </row>
    <row r="3811" spans="8:10" x14ac:dyDescent="0.25">
      <c r="H3811" s="247"/>
      <c r="J3811" s="96"/>
    </row>
    <row r="3812" spans="8:10" x14ac:dyDescent="0.25">
      <c r="H3812" s="247"/>
      <c r="J3812" s="96"/>
    </row>
    <row r="3813" spans="8:10" x14ac:dyDescent="0.25">
      <c r="H3813" s="247"/>
      <c r="J3813" s="96"/>
    </row>
    <row r="3814" spans="8:10" x14ac:dyDescent="0.25">
      <c r="H3814" s="247"/>
      <c r="J3814" s="96"/>
    </row>
    <row r="3815" spans="8:10" x14ac:dyDescent="0.25">
      <c r="H3815" s="247"/>
      <c r="J3815" s="96"/>
    </row>
    <row r="3816" spans="8:10" x14ac:dyDescent="0.25">
      <c r="H3816" s="247"/>
      <c r="J3816" s="96"/>
    </row>
    <row r="3817" spans="8:10" x14ac:dyDescent="0.25">
      <c r="H3817" s="247"/>
      <c r="J3817" s="96"/>
    </row>
    <row r="3818" spans="8:10" x14ac:dyDescent="0.25">
      <c r="H3818" s="247"/>
      <c r="J3818" s="96"/>
    </row>
    <row r="3819" spans="8:10" x14ac:dyDescent="0.25">
      <c r="H3819" s="247"/>
      <c r="J3819" s="96"/>
    </row>
    <row r="3820" spans="8:10" x14ac:dyDescent="0.25">
      <c r="H3820" s="247"/>
      <c r="J3820" s="96"/>
    </row>
    <row r="3821" spans="8:10" x14ac:dyDescent="0.25">
      <c r="H3821" s="247"/>
      <c r="J3821" s="96"/>
    </row>
    <row r="3822" spans="8:10" x14ac:dyDescent="0.25">
      <c r="H3822" s="247"/>
      <c r="J3822" s="96"/>
    </row>
    <row r="3823" spans="8:10" x14ac:dyDescent="0.25">
      <c r="H3823" s="247"/>
      <c r="J3823" s="96"/>
    </row>
    <row r="3824" spans="8:10" x14ac:dyDescent="0.25">
      <c r="H3824" s="247"/>
      <c r="J3824" s="96"/>
    </row>
    <row r="3825" spans="8:10" x14ac:dyDescent="0.25">
      <c r="H3825" s="247"/>
      <c r="J3825" s="96"/>
    </row>
    <row r="3826" spans="8:10" x14ac:dyDescent="0.25">
      <c r="H3826" s="247"/>
      <c r="J3826" s="96"/>
    </row>
    <row r="3827" spans="8:10" x14ac:dyDescent="0.25">
      <c r="H3827" s="247"/>
      <c r="J3827" s="96"/>
    </row>
    <row r="3828" spans="8:10" x14ac:dyDescent="0.25">
      <c r="H3828" s="247"/>
      <c r="J3828" s="96"/>
    </row>
    <row r="3829" spans="8:10" x14ac:dyDescent="0.25">
      <c r="H3829" s="247"/>
      <c r="J3829" s="96"/>
    </row>
    <row r="3830" spans="8:10" x14ac:dyDescent="0.25">
      <c r="H3830" s="247"/>
      <c r="J3830" s="96"/>
    </row>
    <row r="3831" spans="8:10" x14ac:dyDescent="0.25">
      <c r="H3831" s="247"/>
      <c r="J3831" s="96"/>
    </row>
    <row r="3832" spans="8:10" x14ac:dyDescent="0.25">
      <c r="H3832" s="247"/>
      <c r="J3832" s="96"/>
    </row>
    <row r="3833" spans="8:10" x14ac:dyDescent="0.25">
      <c r="H3833" s="247"/>
      <c r="J3833" s="96"/>
    </row>
    <row r="3834" spans="8:10" x14ac:dyDescent="0.25">
      <c r="H3834" s="247"/>
      <c r="J3834" s="96"/>
    </row>
    <row r="3835" spans="8:10" x14ac:dyDescent="0.25">
      <c r="H3835" s="247"/>
      <c r="J3835" s="96"/>
    </row>
    <row r="3836" spans="8:10" x14ac:dyDescent="0.25">
      <c r="H3836" s="247"/>
      <c r="J3836" s="96"/>
    </row>
    <row r="3837" spans="8:10" x14ac:dyDescent="0.25">
      <c r="H3837" s="247"/>
      <c r="J3837" s="96"/>
    </row>
    <row r="3838" spans="8:10" x14ac:dyDescent="0.25">
      <c r="H3838" s="247"/>
      <c r="J3838" s="96"/>
    </row>
    <row r="3839" spans="8:10" x14ac:dyDescent="0.25">
      <c r="H3839" s="247"/>
      <c r="J3839" s="96"/>
    </row>
    <row r="3840" spans="8:10" x14ac:dyDescent="0.25">
      <c r="H3840" s="247"/>
      <c r="J3840" s="96"/>
    </row>
    <row r="3841" spans="8:10" x14ac:dyDescent="0.25">
      <c r="H3841" s="247"/>
      <c r="J3841" s="96"/>
    </row>
    <row r="3842" spans="8:10" x14ac:dyDescent="0.25">
      <c r="H3842" s="247"/>
      <c r="J3842" s="96"/>
    </row>
    <row r="3843" spans="8:10" x14ac:dyDescent="0.25">
      <c r="H3843" s="247"/>
      <c r="J3843" s="96"/>
    </row>
    <row r="3844" spans="8:10" x14ac:dyDescent="0.25">
      <c r="H3844" s="247"/>
      <c r="J3844" s="96"/>
    </row>
    <row r="3845" spans="8:10" x14ac:dyDescent="0.25">
      <c r="H3845" s="247"/>
      <c r="J3845" s="96"/>
    </row>
    <row r="3846" spans="8:10" x14ac:dyDescent="0.25">
      <c r="H3846" s="247"/>
      <c r="J3846" s="96"/>
    </row>
    <row r="3847" spans="8:10" x14ac:dyDescent="0.25">
      <c r="H3847" s="247"/>
      <c r="J3847" s="96"/>
    </row>
    <row r="3848" spans="8:10" x14ac:dyDescent="0.25">
      <c r="H3848" s="247"/>
      <c r="J3848" s="96"/>
    </row>
    <row r="3849" spans="8:10" x14ac:dyDescent="0.25">
      <c r="H3849" s="247"/>
      <c r="J3849" s="96"/>
    </row>
    <row r="3850" spans="8:10" x14ac:dyDescent="0.25">
      <c r="H3850" s="247"/>
      <c r="J3850" s="96"/>
    </row>
    <row r="3851" spans="8:10" x14ac:dyDescent="0.25">
      <c r="H3851" s="247"/>
      <c r="J3851" s="96"/>
    </row>
    <row r="3852" spans="8:10" x14ac:dyDescent="0.25">
      <c r="H3852" s="247"/>
      <c r="J3852" s="96"/>
    </row>
    <row r="3853" spans="8:10" x14ac:dyDescent="0.25">
      <c r="H3853" s="247"/>
      <c r="J3853" s="96"/>
    </row>
    <row r="3854" spans="8:10" x14ac:dyDescent="0.25">
      <c r="H3854" s="247"/>
      <c r="J3854" s="96"/>
    </row>
    <row r="3855" spans="8:10" x14ac:dyDescent="0.25">
      <c r="H3855" s="247"/>
      <c r="J3855" s="96"/>
    </row>
    <row r="3856" spans="8:10" x14ac:dyDescent="0.25">
      <c r="H3856" s="247"/>
      <c r="J3856" s="96"/>
    </row>
    <row r="3857" spans="8:10" x14ac:dyDescent="0.25">
      <c r="H3857" s="247"/>
      <c r="J3857" s="96"/>
    </row>
    <row r="3858" spans="8:10" x14ac:dyDescent="0.25">
      <c r="H3858" s="247"/>
      <c r="J3858" s="96"/>
    </row>
    <row r="3859" spans="8:10" x14ac:dyDescent="0.25">
      <c r="H3859" s="247"/>
      <c r="J3859" s="96"/>
    </row>
    <row r="3860" spans="8:10" x14ac:dyDescent="0.25">
      <c r="H3860" s="247"/>
      <c r="J3860" s="96"/>
    </row>
    <row r="3861" spans="8:10" x14ac:dyDescent="0.25">
      <c r="H3861" s="247"/>
      <c r="J3861" s="96"/>
    </row>
    <row r="3862" spans="8:10" x14ac:dyDescent="0.25">
      <c r="H3862" s="247"/>
      <c r="J3862" s="96"/>
    </row>
    <row r="3863" spans="8:10" x14ac:dyDescent="0.25">
      <c r="H3863" s="247"/>
      <c r="J3863" s="96"/>
    </row>
    <row r="3864" spans="8:10" x14ac:dyDescent="0.25">
      <c r="H3864" s="247"/>
      <c r="J3864" s="96"/>
    </row>
    <row r="3865" spans="8:10" x14ac:dyDescent="0.25">
      <c r="H3865" s="247"/>
      <c r="J3865" s="96"/>
    </row>
    <row r="3866" spans="8:10" x14ac:dyDescent="0.25">
      <c r="H3866" s="247"/>
      <c r="J3866" s="96"/>
    </row>
    <row r="3867" spans="8:10" x14ac:dyDescent="0.25">
      <c r="H3867" s="247"/>
      <c r="J3867" s="96"/>
    </row>
    <row r="3868" spans="8:10" x14ac:dyDescent="0.25">
      <c r="H3868" s="247"/>
      <c r="J3868" s="96"/>
    </row>
    <row r="3869" spans="8:10" x14ac:dyDescent="0.25">
      <c r="H3869" s="247"/>
      <c r="J3869" s="96"/>
    </row>
    <row r="3870" spans="8:10" x14ac:dyDescent="0.25">
      <c r="H3870" s="247"/>
      <c r="J3870" s="96"/>
    </row>
    <row r="3871" spans="8:10" x14ac:dyDescent="0.25">
      <c r="H3871" s="247"/>
      <c r="J3871" s="96"/>
    </row>
    <row r="3872" spans="8:10" x14ac:dyDescent="0.25">
      <c r="H3872" s="247"/>
      <c r="J3872" s="96"/>
    </row>
    <row r="3873" spans="8:10" x14ac:dyDescent="0.25">
      <c r="H3873" s="247"/>
      <c r="J3873" s="96"/>
    </row>
    <row r="3874" spans="8:10" x14ac:dyDescent="0.25">
      <c r="H3874" s="247"/>
      <c r="J3874" s="96"/>
    </row>
    <row r="3875" spans="8:10" x14ac:dyDescent="0.25">
      <c r="H3875" s="247"/>
      <c r="J3875" s="96"/>
    </row>
    <row r="3876" spans="8:10" x14ac:dyDescent="0.25">
      <c r="H3876" s="247"/>
      <c r="J3876" s="96"/>
    </row>
    <row r="3877" spans="8:10" x14ac:dyDescent="0.25">
      <c r="H3877" s="247"/>
      <c r="J3877" s="96"/>
    </row>
    <row r="3878" spans="8:10" x14ac:dyDescent="0.25">
      <c r="H3878" s="247"/>
      <c r="J3878" s="96"/>
    </row>
    <row r="3879" spans="8:10" x14ac:dyDescent="0.25">
      <c r="H3879" s="247"/>
      <c r="J3879" s="96"/>
    </row>
    <row r="3880" spans="8:10" x14ac:dyDescent="0.25">
      <c r="H3880" s="247"/>
      <c r="J3880" s="96"/>
    </row>
    <row r="3881" spans="8:10" x14ac:dyDescent="0.25">
      <c r="H3881" s="247"/>
      <c r="J3881" s="96"/>
    </row>
    <row r="3882" spans="8:10" x14ac:dyDescent="0.25">
      <c r="H3882" s="247"/>
      <c r="J3882" s="96"/>
    </row>
    <row r="3883" spans="8:10" x14ac:dyDescent="0.25">
      <c r="H3883" s="247"/>
      <c r="J3883" s="96"/>
    </row>
    <row r="3884" spans="8:10" x14ac:dyDescent="0.25">
      <c r="H3884" s="247"/>
      <c r="J3884" s="96"/>
    </row>
    <row r="3885" spans="8:10" x14ac:dyDescent="0.25">
      <c r="H3885" s="247"/>
      <c r="J3885" s="96"/>
    </row>
    <row r="3886" spans="8:10" x14ac:dyDescent="0.25">
      <c r="H3886" s="247"/>
      <c r="J3886" s="96"/>
    </row>
    <row r="3887" spans="8:10" x14ac:dyDescent="0.25">
      <c r="H3887" s="247"/>
      <c r="J3887" s="96"/>
    </row>
    <row r="3888" spans="8:10" x14ac:dyDescent="0.25">
      <c r="H3888" s="247"/>
      <c r="J3888" s="96"/>
    </row>
    <row r="3889" spans="8:10" x14ac:dyDescent="0.25">
      <c r="H3889" s="247"/>
      <c r="J3889" s="96"/>
    </row>
    <row r="3890" spans="8:10" x14ac:dyDescent="0.25">
      <c r="H3890" s="247"/>
      <c r="J3890" s="96"/>
    </row>
    <row r="3891" spans="8:10" x14ac:dyDescent="0.25">
      <c r="H3891" s="247"/>
      <c r="J3891" s="96"/>
    </row>
    <row r="3892" spans="8:10" x14ac:dyDescent="0.25">
      <c r="H3892" s="247"/>
      <c r="J3892" s="96"/>
    </row>
    <row r="3893" spans="8:10" x14ac:dyDescent="0.25">
      <c r="H3893" s="247"/>
      <c r="J3893" s="96"/>
    </row>
    <row r="3894" spans="8:10" x14ac:dyDescent="0.25">
      <c r="H3894" s="247"/>
      <c r="J3894" s="96"/>
    </row>
    <row r="3895" spans="8:10" x14ac:dyDescent="0.25">
      <c r="H3895" s="247"/>
      <c r="J3895" s="96"/>
    </row>
    <row r="3896" spans="8:10" x14ac:dyDescent="0.25">
      <c r="H3896" s="247"/>
      <c r="J3896" s="96"/>
    </row>
    <row r="3897" spans="8:10" x14ac:dyDescent="0.25">
      <c r="H3897" s="247"/>
      <c r="J3897" s="96"/>
    </row>
    <row r="3898" spans="8:10" x14ac:dyDescent="0.25">
      <c r="H3898" s="247"/>
      <c r="J3898" s="96"/>
    </row>
    <row r="3899" spans="8:10" x14ac:dyDescent="0.25">
      <c r="H3899" s="247"/>
      <c r="J3899" s="96"/>
    </row>
    <row r="3900" spans="8:10" x14ac:dyDescent="0.25">
      <c r="H3900" s="247"/>
      <c r="J3900" s="96"/>
    </row>
    <row r="3901" spans="8:10" x14ac:dyDescent="0.25">
      <c r="H3901" s="247"/>
      <c r="J3901" s="96"/>
    </row>
    <row r="3902" spans="8:10" x14ac:dyDescent="0.25">
      <c r="H3902" s="247"/>
      <c r="J3902" s="96"/>
    </row>
    <row r="3903" spans="8:10" x14ac:dyDescent="0.25">
      <c r="H3903" s="247"/>
      <c r="J3903" s="96"/>
    </row>
    <row r="3904" spans="8:10" x14ac:dyDescent="0.25">
      <c r="H3904" s="247"/>
      <c r="J3904" s="96"/>
    </row>
    <row r="3905" spans="8:10" x14ac:dyDescent="0.25">
      <c r="H3905" s="247"/>
      <c r="J3905" s="96"/>
    </row>
    <row r="3906" spans="8:10" x14ac:dyDescent="0.25">
      <c r="H3906" s="247"/>
      <c r="J3906" s="96"/>
    </row>
    <row r="3907" spans="8:10" x14ac:dyDescent="0.25">
      <c r="H3907" s="247"/>
      <c r="J3907" s="96"/>
    </row>
    <row r="3908" spans="8:10" x14ac:dyDescent="0.25">
      <c r="H3908" s="247"/>
      <c r="J3908" s="96"/>
    </row>
    <row r="3909" spans="8:10" x14ac:dyDescent="0.25">
      <c r="H3909" s="247"/>
      <c r="J3909" s="96"/>
    </row>
    <row r="3910" spans="8:10" x14ac:dyDescent="0.25">
      <c r="H3910" s="247"/>
      <c r="J3910" s="96"/>
    </row>
    <row r="3911" spans="8:10" x14ac:dyDescent="0.25">
      <c r="H3911" s="247"/>
      <c r="J3911" s="96"/>
    </row>
    <row r="3912" spans="8:10" x14ac:dyDescent="0.25">
      <c r="H3912" s="247"/>
      <c r="J3912" s="96"/>
    </row>
    <row r="3913" spans="8:10" x14ac:dyDescent="0.25">
      <c r="H3913" s="247"/>
      <c r="J3913" s="96"/>
    </row>
    <row r="3914" spans="8:10" x14ac:dyDescent="0.25">
      <c r="H3914" s="247"/>
      <c r="J3914" s="96"/>
    </row>
    <row r="3915" spans="8:10" x14ac:dyDescent="0.25">
      <c r="H3915" s="247"/>
      <c r="J3915" s="96"/>
    </row>
    <row r="3916" spans="8:10" x14ac:dyDescent="0.25">
      <c r="H3916" s="247"/>
      <c r="J3916" s="96"/>
    </row>
    <row r="3917" spans="8:10" x14ac:dyDescent="0.25">
      <c r="H3917" s="247"/>
      <c r="J3917" s="96"/>
    </row>
    <row r="3918" spans="8:10" x14ac:dyDescent="0.25">
      <c r="H3918" s="247"/>
      <c r="J3918" s="96"/>
    </row>
    <row r="3919" spans="8:10" x14ac:dyDescent="0.25">
      <c r="H3919" s="247"/>
      <c r="J3919" s="96"/>
    </row>
    <row r="3920" spans="8:10" x14ac:dyDescent="0.25">
      <c r="H3920" s="247"/>
      <c r="J3920" s="96"/>
    </row>
    <row r="3921" spans="8:10" x14ac:dyDescent="0.25">
      <c r="H3921" s="247"/>
      <c r="J3921" s="96"/>
    </row>
    <row r="3922" spans="8:10" x14ac:dyDescent="0.25">
      <c r="H3922" s="247"/>
      <c r="J3922" s="96"/>
    </row>
    <row r="3923" spans="8:10" x14ac:dyDescent="0.25">
      <c r="H3923" s="247"/>
      <c r="J3923" s="96"/>
    </row>
    <row r="3924" spans="8:10" x14ac:dyDescent="0.25">
      <c r="H3924" s="247"/>
      <c r="J3924" s="96"/>
    </row>
    <row r="3925" spans="8:10" x14ac:dyDescent="0.25">
      <c r="H3925" s="247"/>
      <c r="J3925" s="96"/>
    </row>
    <row r="3926" spans="8:10" x14ac:dyDescent="0.25">
      <c r="H3926" s="247"/>
      <c r="J3926" s="96"/>
    </row>
    <row r="3927" spans="8:10" x14ac:dyDescent="0.25">
      <c r="H3927" s="247"/>
      <c r="J3927" s="96"/>
    </row>
    <row r="3928" spans="8:10" x14ac:dyDescent="0.25">
      <c r="H3928" s="247"/>
      <c r="J3928" s="96"/>
    </row>
    <row r="3929" spans="8:10" x14ac:dyDescent="0.25">
      <c r="H3929" s="247"/>
      <c r="J3929" s="96"/>
    </row>
    <row r="3930" spans="8:10" x14ac:dyDescent="0.25">
      <c r="H3930" s="247"/>
      <c r="J3930" s="96"/>
    </row>
    <row r="3931" spans="8:10" x14ac:dyDescent="0.25">
      <c r="H3931" s="247"/>
      <c r="J3931" s="96"/>
    </row>
    <row r="3932" spans="8:10" x14ac:dyDescent="0.25">
      <c r="H3932" s="247"/>
      <c r="J3932" s="96"/>
    </row>
    <row r="3933" spans="8:10" x14ac:dyDescent="0.25">
      <c r="H3933" s="247"/>
      <c r="J3933" s="96"/>
    </row>
    <row r="3934" spans="8:10" x14ac:dyDescent="0.25">
      <c r="H3934" s="247"/>
      <c r="J3934" s="96"/>
    </row>
    <row r="3935" spans="8:10" x14ac:dyDescent="0.25">
      <c r="H3935" s="247"/>
      <c r="J3935" s="96"/>
    </row>
    <row r="3936" spans="8:10" x14ac:dyDescent="0.25">
      <c r="H3936" s="247"/>
      <c r="J3936" s="96"/>
    </row>
    <row r="3937" spans="8:10" x14ac:dyDescent="0.25">
      <c r="H3937" s="247"/>
      <c r="J3937" s="96"/>
    </row>
    <row r="3938" spans="8:10" x14ac:dyDescent="0.25">
      <c r="H3938" s="247"/>
      <c r="J3938" s="96"/>
    </row>
    <row r="3939" spans="8:10" x14ac:dyDescent="0.25">
      <c r="H3939" s="247"/>
      <c r="J3939" s="96"/>
    </row>
    <row r="3940" spans="8:10" x14ac:dyDescent="0.25">
      <c r="H3940" s="247"/>
      <c r="J3940" s="96"/>
    </row>
    <row r="3941" spans="8:10" x14ac:dyDescent="0.25">
      <c r="H3941" s="247"/>
      <c r="J3941" s="96"/>
    </row>
    <row r="3942" spans="8:10" x14ac:dyDescent="0.25">
      <c r="H3942" s="247"/>
      <c r="J3942" s="96"/>
    </row>
    <row r="3943" spans="8:10" x14ac:dyDescent="0.25">
      <c r="H3943" s="247"/>
      <c r="J3943" s="96"/>
    </row>
    <row r="3944" spans="8:10" x14ac:dyDescent="0.25">
      <c r="H3944" s="247"/>
      <c r="J3944" s="96"/>
    </row>
    <row r="3945" spans="8:10" x14ac:dyDescent="0.25">
      <c r="H3945" s="247"/>
      <c r="J3945" s="96"/>
    </row>
    <row r="3946" spans="8:10" x14ac:dyDescent="0.25">
      <c r="H3946" s="247"/>
      <c r="J3946" s="96"/>
    </row>
    <row r="3947" spans="8:10" x14ac:dyDescent="0.25">
      <c r="H3947" s="247"/>
      <c r="J3947" s="96"/>
    </row>
    <row r="3948" spans="8:10" x14ac:dyDescent="0.25">
      <c r="H3948" s="247"/>
      <c r="J3948" s="96"/>
    </row>
    <row r="3949" spans="8:10" x14ac:dyDescent="0.25">
      <c r="H3949" s="247"/>
      <c r="J3949" s="96"/>
    </row>
    <row r="3950" spans="8:10" x14ac:dyDescent="0.25">
      <c r="H3950" s="247"/>
      <c r="J3950" s="96"/>
    </row>
    <row r="3951" spans="8:10" x14ac:dyDescent="0.25">
      <c r="H3951" s="247"/>
      <c r="J3951" s="96"/>
    </row>
    <row r="3952" spans="8:10" x14ac:dyDescent="0.25">
      <c r="H3952" s="247"/>
      <c r="J3952" s="96"/>
    </row>
    <row r="3953" spans="8:10" x14ac:dyDescent="0.25">
      <c r="H3953" s="247"/>
      <c r="J3953" s="96"/>
    </row>
    <row r="3954" spans="8:10" x14ac:dyDescent="0.25">
      <c r="H3954" s="247"/>
      <c r="J3954" s="96"/>
    </row>
    <row r="3955" spans="8:10" x14ac:dyDescent="0.25">
      <c r="H3955" s="247"/>
      <c r="J3955" s="96"/>
    </row>
    <row r="3956" spans="8:10" x14ac:dyDescent="0.25">
      <c r="H3956" s="247"/>
      <c r="J3956" s="96"/>
    </row>
    <row r="3957" spans="8:10" x14ac:dyDescent="0.25">
      <c r="H3957" s="247"/>
      <c r="J3957" s="96"/>
    </row>
    <row r="3958" spans="8:10" x14ac:dyDescent="0.25">
      <c r="H3958" s="247"/>
      <c r="J3958" s="96"/>
    </row>
    <row r="3959" spans="8:10" x14ac:dyDescent="0.25">
      <c r="H3959" s="247"/>
      <c r="J3959" s="96"/>
    </row>
    <row r="3960" spans="8:10" x14ac:dyDescent="0.25">
      <c r="H3960" s="247"/>
      <c r="J3960" s="96"/>
    </row>
    <row r="3961" spans="8:10" x14ac:dyDescent="0.25">
      <c r="H3961" s="247"/>
      <c r="J3961" s="96"/>
    </row>
    <row r="3962" spans="8:10" x14ac:dyDescent="0.25">
      <c r="H3962" s="247"/>
      <c r="J3962" s="96"/>
    </row>
    <row r="3963" spans="8:10" x14ac:dyDescent="0.25">
      <c r="H3963" s="247"/>
      <c r="J3963" s="96"/>
    </row>
    <row r="3964" spans="8:10" x14ac:dyDescent="0.25">
      <c r="H3964" s="247"/>
      <c r="J3964" s="96"/>
    </row>
    <row r="3965" spans="8:10" x14ac:dyDescent="0.25">
      <c r="H3965" s="247"/>
      <c r="J3965" s="96"/>
    </row>
    <row r="3966" spans="8:10" x14ac:dyDescent="0.25">
      <c r="H3966" s="247"/>
      <c r="J3966" s="96"/>
    </row>
    <row r="3967" spans="8:10" x14ac:dyDescent="0.25">
      <c r="H3967" s="247"/>
      <c r="J3967" s="96"/>
    </row>
    <row r="3968" spans="8:10" x14ac:dyDescent="0.25">
      <c r="H3968" s="247"/>
      <c r="J3968" s="96"/>
    </row>
    <row r="3969" spans="8:10" x14ac:dyDescent="0.25">
      <c r="H3969" s="247"/>
      <c r="J3969" s="96"/>
    </row>
    <row r="3970" spans="8:10" x14ac:dyDescent="0.25">
      <c r="H3970" s="247"/>
      <c r="J3970" s="96"/>
    </row>
    <row r="3971" spans="8:10" x14ac:dyDescent="0.25">
      <c r="H3971" s="247"/>
      <c r="J3971" s="96"/>
    </row>
    <row r="3972" spans="8:10" x14ac:dyDescent="0.25">
      <c r="H3972" s="247"/>
      <c r="J3972" s="96"/>
    </row>
    <row r="3973" spans="8:10" x14ac:dyDescent="0.25">
      <c r="H3973" s="247"/>
      <c r="J3973" s="96"/>
    </row>
    <row r="3974" spans="8:10" x14ac:dyDescent="0.25">
      <c r="H3974" s="247"/>
      <c r="J3974" s="96"/>
    </row>
    <row r="3975" spans="8:10" x14ac:dyDescent="0.25">
      <c r="H3975" s="247"/>
      <c r="J3975" s="96"/>
    </row>
    <row r="3976" spans="8:10" x14ac:dyDescent="0.25">
      <c r="H3976" s="247"/>
      <c r="J3976" s="96"/>
    </row>
    <row r="3977" spans="8:10" x14ac:dyDescent="0.25">
      <c r="H3977" s="247"/>
      <c r="J3977" s="96"/>
    </row>
    <row r="3978" spans="8:10" x14ac:dyDescent="0.25">
      <c r="H3978" s="247"/>
      <c r="J3978" s="96"/>
    </row>
    <row r="3979" spans="8:10" x14ac:dyDescent="0.25">
      <c r="H3979" s="247"/>
      <c r="J3979" s="96"/>
    </row>
    <row r="3980" spans="8:10" x14ac:dyDescent="0.25">
      <c r="H3980" s="247"/>
      <c r="J3980" s="96"/>
    </row>
    <row r="3981" spans="8:10" x14ac:dyDescent="0.25">
      <c r="H3981" s="247"/>
      <c r="J3981" s="96"/>
    </row>
    <row r="3982" spans="8:10" x14ac:dyDescent="0.25">
      <c r="H3982" s="247"/>
      <c r="J3982" s="96"/>
    </row>
    <row r="3983" spans="8:10" x14ac:dyDescent="0.25">
      <c r="H3983" s="247"/>
      <c r="J3983" s="96"/>
    </row>
    <row r="3984" spans="8:10" x14ac:dyDescent="0.25">
      <c r="H3984" s="247"/>
      <c r="J3984" s="96"/>
    </row>
    <row r="3985" spans="8:10" x14ac:dyDescent="0.25">
      <c r="H3985" s="247"/>
      <c r="J3985" s="96"/>
    </row>
    <row r="3986" spans="8:10" x14ac:dyDescent="0.25">
      <c r="H3986" s="247"/>
      <c r="J3986" s="96"/>
    </row>
    <row r="3987" spans="8:10" x14ac:dyDescent="0.25">
      <c r="H3987" s="247"/>
      <c r="J3987" s="96"/>
    </row>
    <row r="3988" spans="8:10" x14ac:dyDescent="0.25">
      <c r="H3988" s="247"/>
      <c r="J3988" s="96"/>
    </row>
    <row r="3989" spans="8:10" x14ac:dyDescent="0.25">
      <c r="H3989" s="247"/>
      <c r="J3989" s="96"/>
    </row>
    <row r="3990" spans="8:10" x14ac:dyDescent="0.25">
      <c r="H3990" s="247"/>
      <c r="J3990" s="96"/>
    </row>
    <row r="3991" spans="8:10" x14ac:dyDescent="0.25">
      <c r="H3991" s="247"/>
      <c r="J3991" s="96"/>
    </row>
    <row r="3992" spans="8:10" x14ac:dyDescent="0.25">
      <c r="H3992" s="247"/>
      <c r="J3992" s="96"/>
    </row>
    <row r="3993" spans="8:10" x14ac:dyDescent="0.25">
      <c r="H3993" s="247"/>
      <c r="J3993" s="96"/>
    </row>
    <row r="3994" spans="8:10" x14ac:dyDescent="0.25">
      <c r="H3994" s="247"/>
      <c r="J3994" s="96"/>
    </row>
    <row r="3995" spans="8:10" x14ac:dyDescent="0.25">
      <c r="H3995" s="247"/>
      <c r="J3995" s="96"/>
    </row>
    <row r="3996" spans="8:10" x14ac:dyDescent="0.25">
      <c r="H3996" s="247"/>
      <c r="J3996" s="96"/>
    </row>
    <row r="3997" spans="8:10" x14ac:dyDescent="0.25">
      <c r="H3997" s="247"/>
      <c r="J3997" s="96"/>
    </row>
    <row r="3998" spans="8:10" x14ac:dyDescent="0.25">
      <c r="H3998" s="247"/>
      <c r="J3998" s="96"/>
    </row>
    <row r="3999" spans="8:10" x14ac:dyDescent="0.25">
      <c r="H3999" s="247"/>
      <c r="J3999" s="96"/>
    </row>
    <row r="4000" spans="8:10" x14ac:dyDescent="0.25">
      <c r="H4000" s="247"/>
      <c r="J4000" s="96"/>
    </row>
    <row r="4001" spans="8:10" x14ac:dyDescent="0.25">
      <c r="H4001" s="247"/>
      <c r="J4001" s="96"/>
    </row>
    <row r="4002" spans="8:10" x14ac:dyDescent="0.25">
      <c r="H4002" s="247"/>
      <c r="J4002" s="96"/>
    </row>
    <row r="4003" spans="8:10" x14ac:dyDescent="0.25">
      <c r="H4003" s="247"/>
      <c r="J4003" s="96"/>
    </row>
    <row r="4004" spans="8:10" x14ac:dyDescent="0.25">
      <c r="H4004" s="247"/>
      <c r="J4004" s="96"/>
    </row>
    <row r="4005" spans="8:10" x14ac:dyDescent="0.25">
      <c r="H4005" s="247"/>
      <c r="J4005" s="96"/>
    </row>
    <row r="4006" spans="8:10" x14ac:dyDescent="0.25">
      <c r="H4006" s="247"/>
      <c r="J4006" s="96"/>
    </row>
    <row r="4007" spans="8:10" x14ac:dyDescent="0.25">
      <c r="H4007" s="247"/>
      <c r="J4007" s="96"/>
    </row>
    <row r="4008" spans="8:10" x14ac:dyDescent="0.25">
      <c r="H4008" s="247"/>
      <c r="J4008" s="96"/>
    </row>
    <row r="4009" spans="8:10" x14ac:dyDescent="0.25">
      <c r="H4009" s="247"/>
      <c r="J4009" s="96"/>
    </row>
    <row r="4010" spans="8:10" x14ac:dyDescent="0.25">
      <c r="H4010" s="247"/>
      <c r="J4010" s="96"/>
    </row>
    <row r="4011" spans="8:10" x14ac:dyDescent="0.25">
      <c r="H4011" s="247"/>
      <c r="J4011" s="96"/>
    </row>
    <row r="4012" spans="8:10" x14ac:dyDescent="0.25">
      <c r="H4012" s="247"/>
      <c r="J4012" s="96"/>
    </row>
    <row r="4013" spans="8:10" x14ac:dyDescent="0.25">
      <c r="H4013" s="247"/>
      <c r="J4013" s="96"/>
    </row>
    <row r="4014" spans="8:10" x14ac:dyDescent="0.25">
      <c r="H4014" s="247"/>
      <c r="J4014" s="96"/>
    </row>
    <row r="4015" spans="8:10" x14ac:dyDescent="0.25">
      <c r="H4015" s="247"/>
      <c r="J4015" s="96"/>
    </row>
    <row r="4016" spans="8:10" x14ac:dyDescent="0.25">
      <c r="H4016" s="247"/>
      <c r="J4016" s="96"/>
    </row>
    <row r="4017" spans="8:10" x14ac:dyDescent="0.25">
      <c r="H4017" s="247"/>
      <c r="J4017" s="96"/>
    </row>
    <row r="4018" spans="8:10" x14ac:dyDescent="0.25">
      <c r="H4018" s="247"/>
      <c r="J4018" s="96"/>
    </row>
    <row r="4019" spans="8:10" x14ac:dyDescent="0.25">
      <c r="H4019" s="247"/>
      <c r="J4019" s="96"/>
    </row>
    <row r="4020" spans="8:10" x14ac:dyDescent="0.25">
      <c r="H4020" s="247"/>
      <c r="J4020" s="96"/>
    </row>
    <row r="4021" spans="8:10" x14ac:dyDescent="0.25">
      <c r="H4021" s="247"/>
      <c r="J4021" s="96"/>
    </row>
    <row r="4022" spans="8:10" x14ac:dyDescent="0.25">
      <c r="H4022" s="247"/>
      <c r="J4022" s="96"/>
    </row>
    <row r="4023" spans="8:10" x14ac:dyDescent="0.25">
      <c r="H4023" s="247"/>
      <c r="J4023" s="96"/>
    </row>
    <row r="4024" spans="8:10" x14ac:dyDescent="0.25">
      <c r="H4024" s="247"/>
      <c r="J4024" s="96"/>
    </row>
    <row r="4025" spans="8:10" x14ac:dyDescent="0.25">
      <c r="H4025" s="247"/>
      <c r="J4025" s="96"/>
    </row>
    <row r="4026" spans="8:10" x14ac:dyDescent="0.25">
      <c r="H4026" s="247"/>
      <c r="J4026" s="96"/>
    </row>
    <row r="4027" spans="8:10" x14ac:dyDescent="0.25">
      <c r="H4027" s="247"/>
      <c r="J4027" s="96"/>
    </row>
    <row r="4028" spans="8:10" x14ac:dyDescent="0.25">
      <c r="H4028" s="247"/>
      <c r="J4028" s="96"/>
    </row>
    <row r="4029" spans="8:10" x14ac:dyDescent="0.25">
      <c r="H4029" s="247"/>
      <c r="J4029" s="96"/>
    </row>
    <row r="4030" spans="8:10" x14ac:dyDescent="0.25">
      <c r="H4030" s="247"/>
      <c r="J4030" s="96"/>
    </row>
    <row r="4031" spans="8:10" x14ac:dyDescent="0.25">
      <c r="H4031" s="247"/>
      <c r="J4031" s="96"/>
    </row>
    <row r="4032" spans="8:10" x14ac:dyDescent="0.25">
      <c r="H4032" s="247"/>
      <c r="J4032" s="96"/>
    </row>
    <row r="4033" spans="8:10" x14ac:dyDescent="0.25">
      <c r="H4033" s="247"/>
      <c r="J4033" s="96"/>
    </row>
    <row r="4034" spans="8:10" x14ac:dyDescent="0.25">
      <c r="H4034" s="247"/>
      <c r="J4034" s="96"/>
    </row>
    <row r="4035" spans="8:10" x14ac:dyDescent="0.25">
      <c r="H4035" s="247"/>
      <c r="J4035" s="96"/>
    </row>
    <row r="4036" spans="8:10" x14ac:dyDescent="0.25">
      <c r="H4036" s="247"/>
      <c r="J4036" s="96"/>
    </row>
    <row r="4037" spans="8:10" x14ac:dyDescent="0.25">
      <c r="H4037" s="247"/>
      <c r="J4037" s="96"/>
    </row>
    <row r="4038" spans="8:10" x14ac:dyDescent="0.25">
      <c r="H4038" s="247"/>
      <c r="J4038" s="96"/>
    </row>
    <row r="4039" spans="8:10" x14ac:dyDescent="0.25">
      <c r="H4039" s="247"/>
      <c r="J4039" s="96"/>
    </row>
    <row r="4040" spans="8:10" x14ac:dyDescent="0.25">
      <c r="H4040" s="247"/>
      <c r="J4040" s="96"/>
    </row>
    <row r="4041" spans="8:10" x14ac:dyDescent="0.25">
      <c r="H4041" s="247"/>
      <c r="J4041" s="96"/>
    </row>
    <row r="4042" spans="8:10" x14ac:dyDescent="0.25">
      <c r="H4042" s="247"/>
      <c r="J4042" s="96"/>
    </row>
    <row r="4043" spans="8:10" x14ac:dyDescent="0.25">
      <c r="H4043" s="247"/>
      <c r="J4043" s="96"/>
    </row>
    <row r="4044" spans="8:10" x14ac:dyDescent="0.25">
      <c r="H4044" s="247"/>
      <c r="J4044" s="96"/>
    </row>
    <row r="4045" spans="8:10" x14ac:dyDescent="0.25">
      <c r="H4045" s="247"/>
      <c r="J4045" s="96"/>
    </row>
    <row r="4046" spans="8:10" x14ac:dyDescent="0.25">
      <c r="H4046" s="247"/>
      <c r="J4046" s="96"/>
    </row>
    <row r="4047" spans="8:10" x14ac:dyDescent="0.25">
      <c r="H4047" s="247"/>
      <c r="J4047" s="96"/>
    </row>
    <row r="4048" spans="8:10" x14ac:dyDescent="0.25">
      <c r="H4048" s="247"/>
      <c r="J4048" s="96"/>
    </row>
    <row r="4049" spans="8:10" x14ac:dyDescent="0.25">
      <c r="H4049" s="247"/>
      <c r="J4049" s="96"/>
    </row>
    <row r="4050" spans="8:10" x14ac:dyDescent="0.25">
      <c r="H4050" s="247"/>
      <c r="J4050" s="96"/>
    </row>
    <row r="4051" spans="8:10" x14ac:dyDescent="0.25">
      <c r="H4051" s="247"/>
      <c r="J4051" s="96"/>
    </row>
    <row r="4052" spans="8:10" x14ac:dyDescent="0.25">
      <c r="H4052" s="247"/>
      <c r="J4052" s="96"/>
    </row>
    <row r="4053" spans="8:10" x14ac:dyDescent="0.25">
      <c r="H4053" s="247"/>
      <c r="J4053" s="96"/>
    </row>
    <row r="4054" spans="8:10" x14ac:dyDescent="0.25">
      <c r="H4054" s="247"/>
      <c r="J4054" s="96"/>
    </row>
    <row r="4055" spans="8:10" x14ac:dyDescent="0.25">
      <c r="H4055" s="247"/>
      <c r="J4055" s="96"/>
    </row>
    <row r="4056" spans="8:10" x14ac:dyDescent="0.25">
      <c r="H4056" s="247"/>
      <c r="J4056" s="96"/>
    </row>
    <row r="4057" spans="8:10" x14ac:dyDescent="0.25">
      <c r="H4057" s="247"/>
      <c r="J4057" s="96"/>
    </row>
    <row r="4058" spans="8:10" x14ac:dyDescent="0.25">
      <c r="H4058" s="247"/>
      <c r="J4058" s="96"/>
    </row>
    <row r="4059" spans="8:10" x14ac:dyDescent="0.25">
      <c r="H4059" s="247"/>
      <c r="J4059" s="96"/>
    </row>
    <row r="4060" spans="8:10" x14ac:dyDescent="0.25">
      <c r="H4060" s="247"/>
      <c r="J4060" s="96"/>
    </row>
    <row r="4061" spans="8:10" x14ac:dyDescent="0.25">
      <c r="H4061" s="247"/>
      <c r="J4061" s="96"/>
    </row>
    <row r="4062" spans="8:10" x14ac:dyDescent="0.25">
      <c r="H4062" s="247"/>
      <c r="J4062" s="96"/>
    </row>
    <row r="4063" spans="8:10" x14ac:dyDescent="0.25">
      <c r="H4063" s="247"/>
      <c r="J4063" s="96"/>
    </row>
    <row r="4064" spans="8:10" x14ac:dyDescent="0.25">
      <c r="H4064" s="247"/>
      <c r="J4064" s="96"/>
    </row>
    <row r="4065" spans="8:10" x14ac:dyDescent="0.25">
      <c r="H4065" s="247"/>
      <c r="J4065" s="96"/>
    </row>
    <row r="4066" spans="8:10" x14ac:dyDescent="0.25">
      <c r="H4066" s="247"/>
      <c r="J4066" s="96"/>
    </row>
    <row r="4067" spans="8:10" x14ac:dyDescent="0.25">
      <c r="H4067" s="247"/>
      <c r="J4067" s="96"/>
    </row>
    <row r="4068" spans="8:10" x14ac:dyDescent="0.25">
      <c r="H4068" s="247"/>
      <c r="J4068" s="96"/>
    </row>
    <row r="4069" spans="8:10" x14ac:dyDescent="0.25">
      <c r="H4069" s="247"/>
      <c r="J4069" s="96"/>
    </row>
    <row r="4070" spans="8:10" x14ac:dyDescent="0.25">
      <c r="H4070" s="247"/>
      <c r="J4070" s="96"/>
    </row>
    <row r="4071" spans="8:10" x14ac:dyDescent="0.25">
      <c r="H4071" s="247"/>
      <c r="J4071" s="96"/>
    </row>
    <row r="4072" spans="8:10" x14ac:dyDescent="0.25">
      <c r="H4072" s="247"/>
      <c r="J4072" s="96"/>
    </row>
    <row r="4073" spans="8:10" x14ac:dyDescent="0.25">
      <c r="H4073" s="247"/>
      <c r="J4073" s="96"/>
    </row>
    <row r="4074" spans="8:10" x14ac:dyDescent="0.25">
      <c r="H4074" s="247"/>
      <c r="J4074" s="96"/>
    </row>
    <row r="4075" spans="8:10" x14ac:dyDescent="0.25">
      <c r="H4075" s="247"/>
      <c r="J4075" s="96"/>
    </row>
    <row r="4076" spans="8:10" x14ac:dyDescent="0.25">
      <c r="H4076" s="247"/>
      <c r="J4076" s="96"/>
    </row>
    <row r="4077" spans="8:10" x14ac:dyDescent="0.25">
      <c r="H4077" s="247"/>
      <c r="J4077" s="96"/>
    </row>
    <row r="4078" spans="8:10" x14ac:dyDescent="0.25">
      <c r="H4078" s="247"/>
      <c r="J4078" s="96"/>
    </row>
    <row r="4079" spans="8:10" x14ac:dyDescent="0.25">
      <c r="H4079" s="247"/>
      <c r="J4079" s="96"/>
    </row>
    <row r="4080" spans="8:10" x14ac:dyDescent="0.25">
      <c r="H4080" s="247"/>
      <c r="J4080" s="96"/>
    </row>
    <row r="4081" spans="8:10" x14ac:dyDescent="0.25">
      <c r="H4081" s="247"/>
      <c r="J4081" s="96"/>
    </row>
    <row r="4082" spans="8:10" x14ac:dyDescent="0.25">
      <c r="H4082" s="247"/>
      <c r="J4082" s="96"/>
    </row>
    <row r="4083" spans="8:10" x14ac:dyDescent="0.25">
      <c r="H4083" s="247"/>
      <c r="J4083" s="96"/>
    </row>
    <row r="4084" spans="8:10" x14ac:dyDescent="0.25">
      <c r="H4084" s="247"/>
      <c r="J4084" s="96"/>
    </row>
    <row r="4085" spans="8:10" x14ac:dyDescent="0.25">
      <c r="H4085" s="247"/>
      <c r="J4085" s="96"/>
    </row>
    <row r="4086" spans="8:10" x14ac:dyDescent="0.25">
      <c r="H4086" s="247"/>
      <c r="J4086" s="96"/>
    </row>
    <row r="4087" spans="8:10" x14ac:dyDescent="0.25">
      <c r="H4087" s="247"/>
      <c r="J4087" s="96"/>
    </row>
    <row r="4088" spans="8:10" x14ac:dyDescent="0.25">
      <c r="H4088" s="247"/>
      <c r="J4088" s="96"/>
    </row>
    <row r="4089" spans="8:10" x14ac:dyDescent="0.25">
      <c r="H4089" s="247"/>
      <c r="J4089" s="96"/>
    </row>
    <row r="4090" spans="8:10" x14ac:dyDescent="0.25">
      <c r="H4090" s="247"/>
      <c r="J4090" s="96"/>
    </row>
    <row r="4091" spans="8:10" x14ac:dyDescent="0.25">
      <c r="H4091" s="247"/>
      <c r="J4091" s="96"/>
    </row>
    <row r="4092" spans="8:10" x14ac:dyDescent="0.25">
      <c r="H4092" s="247"/>
      <c r="J4092" s="96"/>
    </row>
    <row r="4093" spans="8:10" x14ac:dyDescent="0.25">
      <c r="H4093" s="247"/>
      <c r="J4093" s="96"/>
    </row>
    <row r="4094" spans="8:10" x14ac:dyDescent="0.25">
      <c r="H4094" s="247"/>
      <c r="J4094" s="96"/>
    </row>
    <row r="4095" spans="8:10" x14ac:dyDescent="0.25">
      <c r="H4095" s="247"/>
      <c r="J4095" s="96"/>
    </row>
    <row r="4096" spans="8:10" x14ac:dyDescent="0.25">
      <c r="H4096" s="247"/>
      <c r="J4096" s="96"/>
    </row>
    <row r="4097" spans="8:10" x14ac:dyDescent="0.25">
      <c r="H4097" s="247"/>
      <c r="J4097" s="96"/>
    </row>
    <row r="4098" spans="8:10" x14ac:dyDescent="0.25">
      <c r="H4098" s="247"/>
      <c r="J4098" s="96"/>
    </row>
    <row r="4099" spans="8:10" x14ac:dyDescent="0.25">
      <c r="H4099" s="247"/>
      <c r="J4099" s="96"/>
    </row>
    <row r="4100" spans="8:10" x14ac:dyDescent="0.25">
      <c r="H4100" s="247"/>
      <c r="J4100" s="96"/>
    </row>
    <row r="4101" spans="8:10" x14ac:dyDescent="0.25">
      <c r="H4101" s="247"/>
      <c r="J4101" s="96"/>
    </row>
    <row r="4102" spans="8:10" x14ac:dyDescent="0.25">
      <c r="H4102" s="247"/>
      <c r="J4102" s="96"/>
    </row>
    <row r="4103" spans="8:10" x14ac:dyDescent="0.25">
      <c r="H4103" s="247"/>
      <c r="J4103" s="96"/>
    </row>
    <row r="4104" spans="8:10" x14ac:dyDescent="0.25">
      <c r="H4104" s="247"/>
      <c r="J4104" s="96"/>
    </row>
    <row r="4105" spans="8:10" x14ac:dyDescent="0.25">
      <c r="H4105" s="247"/>
      <c r="J4105" s="96"/>
    </row>
    <row r="4106" spans="8:10" x14ac:dyDescent="0.25">
      <c r="H4106" s="247"/>
      <c r="J4106" s="96"/>
    </row>
    <row r="4107" spans="8:10" x14ac:dyDescent="0.25">
      <c r="H4107" s="247"/>
      <c r="J4107" s="96"/>
    </row>
    <row r="4108" spans="8:10" x14ac:dyDescent="0.25">
      <c r="H4108" s="247"/>
      <c r="J4108" s="96"/>
    </row>
    <row r="4109" spans="8:10" x14ac:dyDescent="0.25">
      <c r="H4109" s="247"/>
      <c r="J4109" s="96"/>
    </row>
    <row r="4110" spans="8:10" x14ac:dyDescent="0.25">
      <c r="H4110" s="247"/>
      <c r="J4110" s="96"/>
    </row>
    <row r="4111" spans="8:10" x14ac:dyDescent="0.25">
      <c r="H4111" s="247"/>
      <c r="J4111" s="96"/>
    </row>
    <row r="4112" spans="8:10" x14ac:dyDescent="0.25">
      <c r="H4112" s="247"/>
      <c r="J4112" s="96"/>
    </row>
    <row r="4113" spans="8:10" x14ac:dyDescent="0.25">
      <c r="H4113" s="247"/>
      <c r="J4113" s="96"/>
    </row>
    <row r="4114" spans="8:10" x14ac:dyDescent="0.25">
      <c r="H4114" s="247"/>
      <c r="J4114" s="96"/>
    </row>
    <row r="4115" spans="8:10" x14ac:dyDescent="0.25">
      <c r="H4115" s="247"/>
      <c r="J4115" s="96"/>
    </row>
    <row r="4116" spans="8:10" x14ac:dyDescent="0.25">
      <c r="H4116" s="247"/>
      <c r="J4116" s="96"/>
    </row>
    <row r="4117" spans="8:10" x14ac:dyDescent="0.25">
      <c r="H4117" s="247"/>
      <c r="J4117" s="96"/>
    </row>
    <row r="4118" spans="8:10" x14ac:dyDescent="0.25">
      <c r="H4118" s="247"/>
      <c r="J4118" s="96"/>
    </row>
    <row r="4119" spans="8:10" x14ac:dyDescent="0.25">
      <c r="H4119" s="247"/>
      <c r="J4119" s="96"/>
    </row>
    <row r="4120" spans="8:10" x14ac:dyDescent="0.25">
      <c r="H4120" s="247"/>
      <c r="J4120" s="96"/>
    </row>
    <row r="4121" spans="8:10" x14ac:dyDescent="0.25">
      <c r="H4121" s="247"/>
      <c r="J4121" s="96"/>
    </row>
    <row r="4122" spans="8:10" x14ac:dyDescent="0.25">
      <c r="H4122" s="247"/>
      <c r="J4122" s="96"/>
    </row>
    <row r="4123" spans="8:10" x14ac:dyDescent="0.25">
      <c r="H4123" s="247"/>
      <c r="J4123" s="96"/>
    </row>
    <row r="4124" spans="8:10" x14ac:dyDescent="0.25">
      <c r="H4124" s="247"/>
      <c r="J4124" s="96"/>
    </row>
    <row r="4125" spans="8:10" x14ac:dyDescent="0.25">
      <c r="H4125" s="247"/>
      <c r="J4125" s="96"/>
    </row>
    <row r="4126" spans="8:10" x14ac:dyDescent="0.25">
      <c r="H4126" s="247"/>
      <c r="J4126" s="96"/>
    </row>
    <row r="4127" spans="8:10" x14ac:dyDescent="0.25">
      <c r="H4127" s="247"/>
      <c r="J4127" s="96"/>
    </row>
    <row r="4128" spans="8:10" x14ac:dyDescent="0.25">
      <c r="H4128" s="247"/>
      <c r="J4128" s="96"/>
    </row>
    <row r="4129" spans="8:10" x14ac:dyDescent="0.25">
      <c r="H4129" s="247"/>
      <c r="J4129" s="96"/>
    </row>
    <row r="4130" spans="8:10" x14ac:dyDescent="0.25">
      <c r="H4130" s="247"/>
      <c r="J4130" s="96"/>
    </row>
    <row r="4131" spans="8:10" x14ac:dyDescent="0.25">
      <c r="H4131" s="247"/>
      <c r="J4131" s="96"/>
    </row>
    <row r="4132" spans="8:10" x14ac:dyDescent="0.25">
      <c r="H4132" s="247"/>
      <c r="J4132" s="96"/>
    </row>
    <row r="4133" spans="8:10" x14ac:dyDescent="0.25">
      <c r="H4133" s="247"/>
      <c r="J4133" s="96"/>
    </row>
    <row r="4134" spans="8:10" x14ac:dyDescent="0.25">
      <c r="H4134" s="247"/>
      <c r="J4134" s="96"/>
    </row>
    <row r="4135" spans="8:10" x14ac:dyDescent="0.25">
      <c r="H4135" s="247"/>
      <c r="J4135" s="96"/>
    </row>
    <row r="4136" spans="8:10" x14ac:dyDescent="0.25">
      <c r="H4136" s="247"/>
      <c r="J4136" s="96"/>
    </row>
    <row r="4137" spans="8:10" x14ac:dyDescent="0.25">
      <c r="H4137" s="247"/>
      <c r="J4137" s="96"/>
    </row>
    <row r="4138" spans="8:10" x14ac:dyDescent="0.25">
      <c r="H4138" s="247"/>
      <c r="J4138" s="96"/>
    </row>
    <row r="4139" spans="8:10" x14ac:dyDescent="0.25">
      <c r="H4139" s="247"/>
      <c r="J4139" s="96"/>
    </row>
    <row r="4140" spans="8:10" x14ac:dyDescent="0.25">
      <c r="H4140" s="247"/>
      <c r="J4140" s="96"/>
    </row>
    <row r="4141" spans="8:10" x14ac:dyDescent="0.25">
      <c r="H4141" s="247"/>
      <c r="J4141" s="96"/>
    </row>
    <row r="4142" spans="8:10" x14ac:dyDescent="0.25">
      <c r="H4142" s="247"/>
      <c r="J4142" s="96"/>
    </row>
    <row r="4143" spans="8:10" x14ac:dyDescent="0.25">
      <c r="H4143" s="247"/>
      <c r="J4143" s="96"/>
    </row>
    <row r="4144" spans="8:10" x14ac:dyDescent="0.25">
      <c r="H4144" s="247"/>
      <c r="J4144" s="96"/>
    </row>
    <row r="4145" spans="8:10" x14ac:dyDescent="0.25">
      <c r="H4145" s="247"/>
      <c r="J4145" s="96"/>
    </row>
    <row r="4146" spans="8:10" x14ac:dyDescent="0.25">
      <c r="H4146" s="247"/>
      <c r="J4146" s="96"/>
    </row>
    <row r="4147" spans="8:10" x14ac:dyDescent="0.25">
      <c r="H4147" s="247"/>
      <c r="J4147" s="96"/>
    </row>
    <row r="4148" spans="8:10" x14ac:dyDescent="0.25">
      <c r="H4148" s="247"/>
      <c r="J4148" s="96"/>
    </row>
    <row r="4149" spans="8:10" x14ac:dyDescent="0.25">
      <c r="H4149" s="247"/>
      <c r="J4149" s="96"/>
    </row>
    <row r="4150" spans="8:10" x14ac:dyDescent="0.25">
      <c r="H4150" s="247"/>
      <c r="J4150" s="96"/>
    </row>
    <row r="4151" spans="8:10" x14ac:dyDescent="0.25">
      <c r="H4151" s="247"/>
      <c r="J4151" s="96"/>
    </row>
    <row r="4152" spans="8:10" x14ac:dyDescent="0.25">
      <c r="H4152" s="247"/>
      <c r="J4152" s="96"/>
    </row>
    <row r="4153" spans="8:10" x14ac:dyDescent="0.25">
      <c r="H4153" s="247"/>
      <c r="J4153" s="96"/>
    </row>
    <row r="4154" spans="8:10" x14ac:dyDescent="0.25">
      <c r="H4154" s="247"/>
      <c r="J4154" s="96"/>
    </row>
    <row r="4155" spans="8:10" x14ac:dyDescent="0.25">
      <c r="H4155" s="247"/>
      <c r="J4155" s="96"/>
    </row>
    <row r="4156" spans="8:10" x14ac:dyDescent="0.25">
      <c r="H4156" s="247"/>
      <c r="J4156" s="96"/>
    </row>
    <row r="4157" spans="8:10" x14ac:dyDescent="0.25">
      <c r="H4157" s="247"/>
      <c r="J4157" s="96"/>
    </row>
    <row r="4158" spans="8:10" x14ac:dyDescent="0.25">
      <c r="H4158" s="247"/>
      <c r="J4158" s="96"/>
    </row>
    <row r="4159" spans="8:10" x14ac:dyDescent="0.25">
      <c r="H4159" s="247"/>
      <c r="J4159" s="96"/>
    </row>
    <row r="4160" spans="8:10" x14ac:dyDescent="0.25">
      <c r="H4160" s="247"/>
      <c r="J4160" s="96"/>
    </row>
    <row r="4161" spans="8:10" x14ac:dyDescent="0.25">
      <c r="H4161" s="247"/>
      <c r="J4161" s="96"/>
    </row>
    <row r="4162" spans="8:10" x14ac:dyDescent="0.25">
      <c r="H4162" s="247"/>
      <c r="J4162" s="96"/>
    </row>
    <row r="4163" spans="8:10" x14ac:dyDescent="0.25">
      <c r="H4163" s="247"/>
      <c r="J4163" s="96"/>
    </row>
    <row r="4164" spans="8:10" x14ac:dyDescent="0.25">
      <c r="H4164" s="247"/>
      <c r="J4164" s="96"/>
    </row>
    <row r="4165" spans="8:10" x14ac:dyDescent="0.25">
      <c r="H4165" s="247"/>
      <c r="J4165" s="96"/>
    </row>
    <row r="4166" spans="8:10" x14ac:dyDescent="0.25">
      <c r="H4166" s="247"/>
      <c r="J4166" s="96"/>
    </row>
    <row r="4167" spans="8:10" x14ac:dyDescent="0.25">
      <c r="H4167" s="247"/>
      <c r="J4167" s="96"/>
    </row>
    <row r="4168" spans="8:10" x14ac:dyDescent="0.25">
      <c r="H4168" s="247"/>
      <c r="J4168" s="96"/>
    </row>
    <row r="4169" spans="8:10" x14ac:dyDescent="0.25">
      <c r="H4169" s="247"/>
      <c r="J4169" s="96"/>
    </row>
    <row r="4170" spans="8:10" x14ac:dyDescent="0.25">
      <c r="H4170" s="247"/>
      <c r="J4170" s="96"/>
    </row>
    <row r="4171" spans="8:10" x14ac:dyDescent="0.25">
      <c r="H4171" s="247"/>
      <c r="J4171" s="96"/>
    </row>
    <row r="4172" spans="8:10" x14ac:dyDescent="0.25">
      <c r="H4172" s="247"/>
      <c r="J4172" s="96"/>
    </row>
    <row r="4173" spans="8:10" x14ac:dyDescent="0.25">
      <c r="H4173" s="247"/>
      <c r="J4173" s="96"/>
    </row>
    <row r="4174" spans="8:10" x14ac:dyDescent="0.25">
      <c r="H4174" s="247"/>
      <c r="J4174" s="96"/>
    </row>
    <row r="4175" spans="8:10" x14ac:dyDescent="0.25">
      <c r="H4175" s="247"/>
      <c r="J4175" s="96"/>
    </row>
    <row r="4176" spans="8:10" x14ac:dyDescent="0.25">
      <c r="H4176" s="247"/>
      <c r="J4176" s="96"/>
    </row>
    <row r="4177" spans="8:10" x14ac:dyDescent="0.25">
      <c r="H4177" s="247"/>
      <c r="J4177" s="96"/>
    </row>
    <row r="4178" spans="8:10" x14ac:dyDescent="0.25">
      <c r="H4178" s="247"/>
      <c r="J4178" s="96"/>
    </row>
    <row r="4179" spans="8:10" x14ac:dyDescent="0.25">
      <c r="H4179" s="247"/>
      <c r="J4179" s="96"/>
    </row>
    <row r="4180" spans="8:10" x14ac:dyDescent="0.25">
      <c r="H4180" s="247"/>
      <c r="J4180" s="96"/>
    </row>
    <row r="4181" spans="8:10" x14ac:dyDescent="0.25">
      <c r="H4181" s="247"/>
      <c r="J4181" s="96"/>
    </row>
    <row r="4182" spans="8:10" x14ac:dyDescent="0.25">
      <c r="H4182" s="247"/>
      <c r="J4182" s="96"/>
    </row>
    <row r="4183" spans="8:10" x14ac:dyDescent="0.25">
      <c r="H4183" s="247"/>
      <c r="J4183" s="96"/>
    </row>
    <row r="4184" spans="8:10" x14ac:dyDescent="0.25">
      <c r="H4184" s="247"/>
      <c r="J4184" s="96"/>
    </row>
    <row r="4185" spans="8:10" x14ac:dyDescent="0.25">
      <c r="H4185" s="247"/>
      <c r="J4185" s="96"/>
    </row>
    <row r="4186" spans="8:10" x14ac:dyDescent="0.25">
      <c r="H4186" s="247"/>
      <c r="J4186" s="96"/>
    </row>
    <row r="4187" spans="8:10" x14ac:dyDescent="0.25">
      <c r="H4187" s="247"/>
      <c r="J4187" s="96"/>
    </row>
    <row r="4188" spans="8:10" x14ac:dyDescent="0.25">
      <c r="H4188" s="247"/>
      <c r="J4188" s="96"/>
    </row>
    <row r="4189" spans="8:10" x14ac:dyDescent="0.25">
      <c r="H4189" s="247"/>
      <c r="J4189" s="96"/>
    </row>
    <row r="4190" spans="8:10" x14ac:dyDescent="0.25">
      <c r="H4190" s="247"/>
      <c r="J4190" s="96"/>
    </row>
    <row r="4191" spans="8:10" x14ac:dyDescent="0.25">
      <c r="H4191" s="247"/>
      <c r="J4191" s="96"/>
    </row>
    <row r="4192" spans="8:10" x14ac:dyDescent="0.25">
      <c r="H4192" s="247"/>
      <c r="J4192" s="96"/>
    </row>
    <row r="4193" spans="8:10" x14ac:dyDescent="0.25">
      <c r="H4193" s="247"/>
      <c r="J4193" s="96"/>
    </row>
    <row r="4194" spans="8:10" x14ac:dyDescent="0.25">
      <c r="H4194" s="247"/>
      <c r="J4194" s="96"/>
    </row>
    <row r="4195" spans="8:10" x14ac:dyDescent="0.25">
      <c r="H4195" s="247"/>
      <c r="J4195" s="96"/>
    </row>
    <row r="4196" spans="8:10" x14ac:dyDescent="0.25">
      <c r="H4196" s="247"/>
      <c r="J4196" s="96"/>
    </row>
    <row r="4197" spans="8:10" x14ac:dyDescent="0.25">
      <c r="H4197" s="247"/>
      <c r="J4197" s="96"/>
    </row>
    <row r="4198" spans="8:10" x14ac:dyDescent="0.25">
      <c r="H4198" s="247"/>
      <c r="J4198" s="96"/>
    </row>
    <row r="4199" spans="8:10" x14ac:dyDescent="0.25">
      <c r="H4199" s="247"/>
      <c r="J4199" s="96"/>
    </row>
    <row r="4200" spans="8:10" x14ac:dyDescent="0.25">
      <c r="H4200" s="247"/>
      <c r="J4200" s="96"/>
    </row>
    <row r="4201" spans="8:10" x14ac:dyDescent="0.25">
      <c r="H4201" s="247"/>
      <c r="J4201" s="96"/>
    </row>
    <row r="4202" spans="8:10" x14ac:dyDescent="0.25">
      <c r="H4202" s="247"/>
      <c r="J4202" s="96"/>
    </row>
    <row r="4203" spans="8:10" x14ac:dyDescent="0.25">
      <c r="H4203" s="247"/>
      <c r="J4203" s="96"/>
    </row>
    <row r="4204" spans="8:10" x14ac:dyDescent="0.25">
      <c r="H4204" s="247"/>
      <c r="J4204" s="96"/>
    </row>
    <row r="4205" spans="8:10" x14ac:dyDescent="0.25">
      <c r="H4205" s="247"/>
      <c r="J4205" s="96"/>
    </row>
    <row r="4206" spans="8:10" x14ac:dyDescent="0.25">
      <c r="H4206" s="247"/>
      <c r="J4206" s="96"/>
    </row>
    <row r="4207" spans="8:10" x14ac:dyDescent="0.25">
      <c r="H4207" s="247"/>
      <c r="J4207" s="96"/>
    </row>
    <row r="4208" spans="8:10" x14ac:dyDescent="0.25">
      <c r="H4208" s="247"/>
      <c r="J4208" s="96"/>
    </row>
    <row r="4209" spans="8:10" x14ac:dyDescent="0.25">
      <c r="H4209" s="247"/>
      <c r="J4209" s="96"/>
    </row>
    <row r="4210" spans="8:10" x14ac:dyDescent="0.25">
      <c r="H4210" s="247"/>
      <c r="J4210" s="96"/>
    </row>
    <row r="4211" spans="8:10" x14ac:dyDescent="0.25">
      <c r="H4211" s="247"/>
      <c r="J4211" s="96"/>
    </row>
    <row r="4212" spans="8:10" x14ac:dyDescent="0.25">
      <c r="H4212" s="247"/>
      <c r="J4212" s="96"/>
    </row>
    <row r="4213" spans="8:10" x14ac:dyDescent="0.25">
      <c r="H4213" s="247"/>
      <c r="J4213" s="96"/>
    </row>
    <row r="4214" spans="8:10" x14ac:dyDescent="0.25">
      <c r="H4214" s="247"/>
      <c r="J4214" s="96"/>
    </row>
    <row r="4215" spans="8:10" x14ac:dyDescent="0.25">
      <c r="H4215" s="247"/>
      <c r="J4215" s="96"/>
    </row>
    <row r="4216" spans="8:10" x14ac:dyDescent="0.25">
      <c r="H4216" s="247"/>
      <c r="J4216" s="96"/>
    </row>
    <row r="4217" spans="8:10" x14ac:dyDescent="0.25">
      <c r="H4217" s="247"/>
      <c r="J4217" s="96"/>
    </row>
    <row r="4218" spans="8:10" x14ac:dyDescent="0.25">
      <c r="H4218" s="247"/>
      <c r="J4218" s="96"/>
    </row>
    <row r="4219" spans="8:10" x14ac:dyDescent="0.25">
      <c r="H4219" s="247"/>
      <c r="J4219" s="96"/>
    </row>
    <row r="4220" spans="8:10" x14ac:dyDescent="0.25">
      <c r="H4220" s="247"/>
      <c r="J4220" s="96"/>
    </row>
    <row r="4221" spans="8:10" x14ac:dyDescent="0.25">
      <c r="H4221" s="247"/>
      <c r="J4221" s="96"/>
    </row>
    <row r="4222" spans="8:10" x14ac:dyDescent="0.25">
      <c r="H4222" s="247"/>
      <c r="J4222" s="96"/>
    </row>
    <row r="4223" spans="8:10" x14ac:dyDescent="0.25">
      <c r="H4223" s="247"/>
      <c r="J4223" s="96"/>
    </row>
    <row r="4224" spans="8:10" x14ac:dyDescent="0.25">
      <c r="H4224" s="247"/>
      <c r="J4224" s="96"/>
    </row>
    <row r="4225" spans="8:10" x14ac:dyDescent="0.25">
      <c r="H4225" s="247"/>
      <c r="J4225" s="96"/>
    </row>
    <row r="4226" spans="8:10" x14ac:dyDescent="0.25">
      <c r="H4226" s="247"/>
      <c r="J4226" s="96"/>
    </row>
    <row r="4227" spans="8:10" x14ac:dyDescent="0.25">
      <c r="H4227" s="247"/>
      <c r="J4227" s="96"/>
    </row>
    <row r="4228" spans="8:10" x14ac:dyDescent="0.25">
      <c r="H4228" s="247"/>
      <c r="J4228" s="96"/>
    </row>
    <row r="4229" spans="8:10" x14ac:dyDescent="0.25">
      <c r="H4229" s="247"/>
      <c r="J4229" s="96"/>
    </row>
    <row r="4230" spans="8:10" x14ac:dyDescent="0.25">
      <c r="H4230" s="247"/>
      <c r="J4230" s="96"/>
    </row>
    <row r="4231" spans="8:10" x14ac:dyDescent="0.25">
      <c r="H4231" s="247"/>
      <c r="J4231" s="96"/>
    </row>
    <row r="4232" spans="8:10" x14ac:dyDescent="0.25">
      <c r="H4232" s="247"/>
      <c r="J4232" s="96"/>
    </row>
    <row r="4233" spans="8:10" x14ac:dyDescent="0.25">
      <c r="H4233" s="247"/>
      <c r="J4233" s="96"/>
    </row>
    <row r="4234" spans="8:10" x14ac:dyDescent="0.25">
      <c r="H4234" s="247"/>
      <c r="J4234" s="96"/>
    </row>
    <row r="4235" spans="8:10" x14ac:dyDescent="0.25">
      <c r="H4235" s="247"/>
      <c r="J4235" s="96"/>
    </row>
    <row r="4236" spans="8:10" x14ac:dyDescent="0.25">
      <c r="H4236" s="247"/>
      <c r="J4236" s="96"/>
    </row>
    <row r="4237" spans="8:10" x14ac:dyDescent="0.25">
      <c r="H4237" s="247"/>
      <c r="J4237" s="96"/>
    </row>
    <row r="4238" spans="8:10" x14ac:dyDescent="0.25">
      <c r="H4238" s="247"/>
      <c r="J4238" s="96"/>
    </row>
    <row r="4239" spans="8:10" x14ac:dyDescent="0.25">
      <c r="H4239" s="247"/>
      <c r="J4239" s="96"/>
    </row>
    <row r="4240" spans="8:10" x14ac:dyDescent="0.25">
      <c r="H4240" s="247"/>
      <c r="J4240" s="96"/>
    </row>
    <row r="4241" spans="8:10" x14ac:dyDescent="0.25">
      <c r="H4241" s="247"/>
      <c r="J4241" s="96"/>
    </row>
    <row r="4242" spans="8:10" x14ac:dyDescent="0.25">
      <c r="H4242" s="247"/>
      <c r="J4242" s="96"/>
    </row>
    <row r="4243" spans="8:10" x14ac:dyDescent="0.25">
      <c r="H4243" s="247"/>
      <c r="J4243" s="96"/>
    </row>
    <row r="4244" spans="8:10" x14ac:dyDescent="0.25">
      <c r="H4244" s="247"/>
      <c r="J4244" s="96"/>
    </row>
    <row r="4245" spans="8:10" x14ac:dyDescent="0.25">
      <c r="H4245" s="247"/>
      <c r="J4245" s="96"/>
    </row>
    <row r="4246" spans="8:10" x14ac:dyDescent="0.25">
      <c r="H4246" s="247"/>
      <c r="J4246" s="96"/>
    </row>
    <row r="4247" spans="8:10" x14ac:dyDescent="0.25">
      <c r="H4247" s="247"/>
      <c r="J4247" s="96"/>
    </row>
    <row r="4248" spans="8:10" x14ac:dyDescent="0.25">
      <c r="H4248" s="247"/>
      <c r="J4248" s="96"/>
    </row>
    <row r="4249" spans="8:10" x14ac:dyDescent="0.25">
      <c r="H4249" s="247"/>
      <c r="J4249" s="96"/>
    </row>
    <row r="4250" spans="8:10" x14ac:dyDescent="0.25">
      <c r="H4250" s="247"/>
      <c r="J4250" s="96"/>
    </row>
    <row r="4251" spans="8:10" x14ac:dyDescent="0.25">
      <c r="H4251" s="247"/>
      <c r="J4251" s="96"/>
    </row>
    <row r="4252" spans="8:10" x14ac:dyDescent="0.25">
      <c r="H4252" s="247"/>
      <c r="J4252" s="96"/>
    </row>
    <row r="4253" spans="8:10" x14ac:dyDescent="0.25">
      <c r="H4253" s="247"/>
      <c r="J4253" s="96"/>
    </row>
    <row r="4254" spans="8:10" x14ac:dyDescent="0.25">
      <c r="H4254" s="247"/>
      <c r="J4254" s="96"/>
    </row>
    <row r="4255" spans="8:10" x14ac:dyDescent="0.25">
      <c r="H4255" s="247"/>
      <c r="J4255" s="96"/>
    </row>
    <row r="4256" spans="8:10" x14ac:dyDescent="0.25">
      <c r="H4256" s="247"/>
      <c r="J4256" s="96"/>
    </row>
    <row r="4257" spans="8:10" x14ac:dyDescent="0.25">
      <c r="H4257" s="247"/>
      <c r="J4257" s="96"/>
    </row>
    <row r="4258" spans="8:10" x14ac:dyDescent="0.25">
      <c r="H4258" s="247"/>
      <c r="J4258" s="96"/>
    </row>
    <row r="4259" spans="8:10" x14ac:dyDescent="0.25">
      <c r="H4259" s="247"/>
      <c r="J4259" s="96"/>
    </row>
    <row r="4260" spans="8:10" x14ac:dyDescent="0.25">
      <c r="H4260" s="247"/>
      <c r="J4260" s="96"/>
    </row>
    <row r="4261" spans="8:10" x14ac:dyDescent="0.25">
      <c r="H4261" s="247"/>
      <c r="J4261" s="96"/>
    </row>
    <row r="4262" spans="8:10" x14ac:dyDescent="0.25">
      <c r="H4262" s="247"/>
      <c r="J4262" s="96"/>
    </row>
    <row r="4263" spans="8:10" x14ac:dyDescent="0.25">
      <c r="H4263" s="247"/>
      <c r="J4263" s="96"/>
    </row>
    <row r="4264" spans="8:10" x14ac:dyDescent="0.25">
      <c r="H4264" s="247"/>
      <c r="J4264" s="96"/>
    </row>
    <row r="4265" spans="8:10" x14ac:dyDescent="0.25">
      <c r="H4265" s="247"/>
      <c r="J4265" s="96"/>
    </row>
    <row r="4266" spans="8:10" x14ac:dyDescent="0.25">
      <c r="H4266" s="247"/>
      <c r="J4266" s="96"/>
    </row>
    <row r="4267" spans="8:10" x14ac:dyDescent="0.25">
      <c r="H4267" s="247"/>
      <c r="J4267" s="96"/>
    </row>
    <row r="4268" spans="8:10" x14ac:dyDescent="0.25">
      <c r="H4268" s="247"/>
      <c r="J4268" s="96"/>
    </row>
    <row r="4269" spans="8:10" x14ac:dyDescent="0.25">
      <c r="H4269" s="247"/>
      <c r="J4269" s="96"/>
    </row>
    <row r="4270" spans="8:10" x14ac:dyDescent="0.25">
      <c r="H4270" s="247"/>
      <c r="J4270" s="96"/>
    </row>
    <row r="4271" spans="8:10" x14ac:dyDescent="0.25">
      <c r="H4271" s="247"/>
      <c r="J4271" s="96"/>
    </row>
    <row r="4272" spans="8:10" x14ac:dyDescent="0.25">
      <c r="H4272" s="247"/>
      <c r="J4272" s="96"/>
    </row>
    <row r="4273" spans="8:10" x14ac:dyDescent="0.25">
      <c r="H4273" s="247"/>
      <c r="J4273" s="96"/>
    </row>
    <row r="4274" spans="8:10" x14ac:dyDescent="0.25">
      <c r="H4274" s="247"/>
      <c r="J4274" s="96"/>
    </row>
    <row r="4275" spans="8:10" x14ac:dyDescent="0.25">
      <c r="H4275" s="247"/>
      <c r="J4275" s="96"/>
    </row>
    <row r="4276" spans="8:10" x14ac:dyDescent="0.25">
      <c r="H4276" s="247"/>
      <c r="J4276" s="96"/>
    </row>
    <row r="4277" spans="8:10" x14ac:dyDescent="0.25">
      <c r="H4277" s="247"/>
      <c r="J4277" s="96"/>
    </row>
    <row r="4278" spans="8:10" x14ac:dyDescent="0.25">
      <c r="H4278" s="247"/>
      <c r="J4278" s="96"/>
    </row>
    <row r="4279" spans="8:10" x14ac:dyDescent="0.25">
      <c r="H4279" s="247"/>
      <c r="J4279" s="96"/>
    </row>
    <row r="4280" spans="8:10" x14ac:dyDescent="0.25">
      <c r="H4280" s="247"/>
      <c r="J4280" s="96"/>
    </row>
    <row r="4281" spans="8:10" x14ac:dyDescent="0.25">
      <c r="H4281" s="247"/>
      <c r="J4281" s="96"/>
    </row>
    <row r="4282" spans="8:10" x14ac:dyDescent="0.25">
      <c r="H4282" s="247"/>
      <c r="J4282" s="96"/>
    </row>
    <row r="4283" spans="8:10" x14ac:dyDescent="0.25">
      <c r="H4283" s="247"/>
      <c r="J4283" s="96"/>
    </row>
    <row r="4284" spans="8:10" x14ac:dyDescent="0.25">
      <c r="H4284" s="247"/>
      <c r="J4284" s="96"/>
    </row>
    <row r="4285" spans="8:10" x14ac:dyDescent="0.25">
      <c r="H4285" s="247"/>
      <c r="J4285" s="96"/>
    </row>
    <row r="4286" spans="8:10" x14ac:dyDescent="0.25">
      <c r="H4286" s="247"/>
      <c r="J4286" s="96"/>
    </row>
    <row r="4287" spans="8:10" x14ac:dyDescent="0.25">
      <c r="H4287" s="247"/>
      <c r="J4287" s="96"/>
    </row>
    <row r="4288" spans="8:10" x14ac:dyDescent="0.25">
      <c r="H4288" s="247"/>
      <c r="J4288" s="96"/>
    </row>
    <row r="4289" spans="8:10" x14ac:dyDescent="0.25">
      <c r="H4289" s="247"/>
      <c r="J4289" s="96"/>
    </row>
    <row r="4290" spans="8:10" x14ac:dyDescent="0.25">
      <c r="H4290" s="247"/>
      <c r="J4290" s="96"/>
    </row>
    <row r="4291" spans="8:10" x14ac:dyDescent="0.25">
      <c r="H4291" s="247"/>
      <c r="J4291" s="96"/>
    </row>
    <row r="4292" spans="8:10" x14ac:dyDescent="0.25">
      <c r="H4292" s="247"/>
      <c r="J4292" s="96"/>
    </row>
    <row r="4293" spans="8:10" x14ac:dyDescent="0.25">
      <c r="H4293" s="247"/>
      <c r="J4293" s="96"/>
    </row>
    <row r="4294" spans="8:10" x14ac:dyDescent="0.25">
      <c r="H4294" s="247"/>
      <c r="J4294" s="96"/>
    </row>
    <row r="4295" spans="8:10" x14ac:dyDescent="0.25">
      <c r="H4295" s="247"/>
      <c r="J4295" s="96"/>
    </row>
    <row r="4296" spans="8:10" x14ac:dyDescent="0.25">
      <c r="H4296" s="247"/>
      <c r="J4296" s="96"/>
    </row>
    <row r="4297" spans="8:10" x14ac:dyDescent="0.25">
      <c r="H4297" s="247"/>
      <c r="J4297" s="96"/>
    </row>
    <row r="4298" spans="8:10" x14ac:dyDescent="0.25">
      <c r="H4298" s="247"/>
      <c r="J4298" s="96"/>
    </row>
    <row r="4299" spans="8:10" x14ac:dyDescent="0.25">
      <c r="H4299" s="247"/>
      <c r="J4299" s="96"/>
    </row>
    <row r="4300" spans="8:10" x14ac:dyDescent="0.25">
      <c r="H4300" s="247"/>
      <c r="J4300" s="96"/>
    </row>
    <row r="4301" spans="8:10" x14ac:dyDescent="0.25">
      <c r="H4301" s="247"/>
      <c r="J4301" s="96"/>
    </row>
    <row r="4302" spans="8:10" x14ac:dyDescent="0.25">
      <c r="H4302" s="247"/>
      <c r="J4302" s="96"/>
    </row>
    <row r="4303" spans="8:10" x14ac:dyDescent="0.25">
      <c r="H4303" s="247"/>
      <c r="J4303" s="96"/>
    </row>
    <row r="4304" spans="8:10" x14ac:dyDescent="0.25">
      <c r="H4304" s="247"/>
      <c r="J4304" s="96"/>
    </row>
    <row r="4305" spans="8:10" x14ac:dyDescent="0.25">
      <c r="H4305" s="247"/>
      <c r="J4305" s="96"/>
    </row>
    <row r="4306" spans="8:10" x14ac:dyDescent="0.25">
      <c r="H4306" s="247"/>
      <c r="J4306" s="96"/>
    </row>
    <row r="4307" spans="8:10" x14ac:dyDescent="0.25">
      <c r="H4307" s="247"/>
      <c r="J4307" s="96"/>
    </row>
    <row r="4308" spans="8:10" x14ac:dyDescent="0.25">
      <c r="H4308" s="247"/>
      <c r="J4308" s="96"/>
    </row>
    <row r="4309" spans="8:10" x14ac:dyDescent="0.25">
      <c r="H4309" s="247"/>
      <c r="J4309" s="96"/>
    </row>
    <row r="4310" spans="8:10" x14ac:dyDescent="0.25">
      <c r="H4310" s="247"/>
      <c r="J4310" s="96"/>
    </row>
    <row r="4311" spans="8:10" x14ac:dyDescent="0.25">
      <c r="H4311" s="247"/>
      <c r="J4311" s="96"/>
    </row>
    <row r="4312" spans="8:10" x14ac:dyDescent="0.25">
      <c r="H4312" s="247"/>
      <c r="J4312" s="96"/>
    </row>
    <row r="4313" spans="8:10" x14ac:dyDescent="0.25">
      <c r="H4313" s="247"/>
      <c r="J4313" s="96"/>
    </row>
    <row r="4314" spans="8:10" x14ac:dyDescent="0.25">
      <c r="H4314" s="247"/>
      <c r="J4314" s="96"/>
    </row>
    <row r="4315" spans="8:10" x14ac:dyDescent="0.25">
      <c r="H4315" s="247"/>
      <c r="J4315" s="96"/>
    </row>
    <row r="4316" spans="8:10" x14ac:dyDescent="0.25">
      <c r="H4316" s="247"/>
      <c r="J4316" s="96"/>
    </row>
    <row r="4317" spans="8:10" x14ac:dyDescent="0.25">
      <c r="H4317" s="247"/>
      <c r="J4317" s="96"/>
    </row>
    <row r="4318" spans="8:10" x14ac:dyDescent="0.25">
      <c r="H4318" s="247"/>
      <c r="J4318" s="96"/>
    </row>
    <row r="4319" spans="8:10" x14ac:dyDescent="0.25">
      <c r="H4319" s="247"/>
      <c r="J4319" s="96"/>
    </row>
    <row r="4320" spans="8:10" x14ac:dyDescent="0.25">
      <c r="H4320" s="247"/>
      <c r="J4320" s="96"/>
    </row>
    <row r="4321" spans="8:10" x14ac:dyDescent="0.25">
      <c r="H4321" s="247"/>
      <c r="J4321" s="96"/>
    </row>
    <row r="4322" spans="8:10" x14ac:dyDescent="0.25">
      <c r="H4322" s="247"/>
      <c r="J4322" s="96"/>
    </row>
    <row r="4323" spans="8:10" x14ac:dyDescent="0.25">
      <c r="H4323" s="247"/>
      <c r="J4323" s="96"/>
    </row>
    <row r="4324" spans="8:10" x14ac:dyDescent="0.25">
      <c r="H4324" s="247"/>
      <c r="J4324" s="96"/>
    </row>
    <row r="4325" spans="8:10" x14ac:dyDescent="0.25">
      <c r="H4325" s="247"/>
      <c r="J4325" s="96"/>
    </row>
    <row r="4326" spans="8:10" x14ac:dyDescent="0.25">
      <c r="H4326" s="247"/>
      <c r="J4326" s="96"/>
    </row>
    <row r="4327" spans="8:10" x14ac:dyDescent="0.25">
      <c r="H4327" s="247"/>
      <c r="J4327" s="96"/>
    </row>
    <row r="4328" spans="8:10" x14ac:dyDescent="0.25">
      <c r="H4328" s="247"/>
      <c r="J4328" s="96"/>
    </row>
    <row r="4329" spans="8:10" x14ac:dyDescent="0.25">
      <c r="H4329" s="247"/>
      <c r="J4329" s="96"/>
    </row>
    <row r="4330" spans="8:10" x14ac:dyDescent="0.25">
      <c r="H4330" s="247"/>
      <c r="J4330" s="96"/>
    </row>
    <row r="4331" spans="8:10" x14ac:dyDescent="0.25">
      <c r="H4331" s="247"/>
      <c r="J4331" s="96"/>
    </row>
    <row r="4332" spans="8:10" x14ac:dyDescent="0.25">
      <c r="H4332" s="247"/>
      <c r="J4332" s="96"/>
    </row>
    <row r="4333" spans="8:10" x14ac:dyDescent="0.25">
      <c r="H4333" s="247"/>
      <c r="J4333" s="96"/>
    </row>
    <row r="4334" spans="8:10" x14ac:dyDescent="0.25">
      <c r="H4334" s="247"/>
      <c r="J4334" s="96"/>
    </row>
    <row r="4335" spans="8:10" x14ac:dyDescent="0.25">
      <c r="H4335" s="247"/>
      <c r="J4335" s="96"/>
    </row>
    <row r="4336" spans="8:10" x14ac:dyDescent="0.25">
      <c r="H4336" s="247"/>
      <c r="J4336" s="96"/>
    </row>
    <row r="4337" spans="8:10" x14ac:dyDescent="0.25">
      <c r="H4337" s="247"/>
      <c r="J4337" s="96"/>
    </row>
    <row r="4338" spans="8:10" x14ac:dyDescent="0.25">
      <c r="H4338" s="247"/>
      <c r="J4338" s="96"/>
    </row>
    <row r="4339" spans="8:10" x14ac:dyDescent="0.25">
      <c r="H4339" s="247"/>
      <c r="J4339" s="96"/>
    </row>
    <row r="4340" spans="8:10" x14ac:dyDescent="0.25">
      <c r="H4340" s="247"/>
      <c r="J4340" s="96"/>
    </row>
    <row r="4341" spans="8:10" x14ac:dyDescent="0.25">
      <c r="H4341" s="247"/>
      <c r="J4341" s="96"/>
    </row>
    <row r="4342" spans="8:10" x14ac:dyDescent="0.25">
      <c r="H4342" s="247"/>
      <c r="J4342" s="96"/>
    </row>
    <row r="4343" spans="8:10" x14ac:dyDescent="0.25">
      <c r="H4343" s="247"/>
      <c r="J4343" s="96"/>
    </row>
    <row r="4344" spans="8:10" x14ac:dyDescent="0.25">
      <c r="H4344" s="247"/>
      <c r="J4344" s="96"/>
    </row>
    <row r="4345" spans="8:10" x14ac:dyDescent="0.25">
      <c r="H4345" s="247"/>
      <c r="J4345" s="96"/>
    </row>
    <row r="4346" spans="8:10" x14ac:dyDescent="0.25">
      <c r="H4346" s="247"/>
      <c r="J4346" s="96"/>
    </row>
    <row r="4347" spans="8:10" x14ac:dyDescent="0.25">
      <c r="H4347" s="247"/>
      <c r="J4347" s="96"/>
    </row>
    <row r="4348" spans="8:10" x14ac:dyDescent="0.25">
      <c r="H4348" s="247"/>
      <c r="J4348" s="96"/>
    </row>
    <row r="4349" spans="8:10" x14ac:dyDescent="0.25">
      <c r="H4349" s="247"/>
      <c r="J4349" s="96"/>
    </row>
    <row r="4350" spans="8:10" x14ac:dyDescent="0.25">
      <c r="H4350" s="247"/>
      <c r="J4350" s="96"/>
    </row>
    <row r="4351" spans="8:10" x14ac:dyDescent="0.25">
      <c r="H4351" s="247"/>
      <c r="J4351" s="96"/>
    </row>
    <row r="4352" spans="8:10" x14ac:dyDescent="0.25">
      <c r="H4352" s="247"/>
      <c r="J4352" s="96"/>
    </row>
    <row r="4353" spans="8:10" x14ac:dyDescent="0.25">
      <c r="H4353" s="247"/>
      <c r="J4353" s="96"/>
    </row>
    <row r="4354" spans="8:10" x14ac:dyDescent="0.25">
      <c r="H4354" s="247"/>
      <c r="J4354" s="96"/>
    </row>
    <row r="4355" spans="8:10" x14ac:dyDescent="0.25">
      <c r="H4355" s="247"/>
      <c r="J4355" s="96"/>
    </row>
    <row r="4356" spans="8:10" x14ac:dyDescent="0.25">
      <c r="H4356" s="247"/>
      <c r="J4356" s="96"/>
    </row>
    <row r="4357" spans="8:10" x14ac:dyDescent="0.25">
      <c r="H4357" s="247"/>
      <c r="J4357" s="96"/>
    </row>
    <row r="4358" spans="8:10" x14ac:dyDescent="0.25">
      <c r="H4358" s="247"/>
      <c r="J4358" s="96"/>
    </row>
    <row r="4359" spans="8:10" x14ac:dyDescent="0.25">
      <c r="H4359" s="247"/>
      <c r="J4359" s="96"/>
    </row>
    <row r="4360" spans="8:10" x14ac:dyDescent="0.25">
      <c r="H4360" s="247"/>
      <c r="J4360" s="96"/>
    </row>
    <row r="4361" spans="8:10" x14ac:dyDescent="0.25">
      <c r="H4361" s="247"/>
      <c r="J4361" s="96"/>
    </row>
    <row r="4362" spans="8:10" x14ac:dyDescent="0.25">
      <c r="H4362" s="247"/>
      <c r="J4362" s="96"/>
    </row>
    <row r="4363" spans="8:10" x14ac:dyDescent="0.25">
      <c r="H4363" s="247"/>
      <c r="J4363" s="96"/>
    </row>
    <row r="4364" spans="8:10" x14ac:dyDescent="0.25">
      <c r="H4364" s="247"/>
      <c r="J4364" s="96"/>
    </row>
    <row r="4365" spans="8:10" x14ac:dyDescent="0.25">
      <c r="H4365" s="247"/>
      <c r="J4365" s="96"/>
    </row>
    <row r="4366" spans="8:10" x14ac:dyDescent="0.25">
      <c r="H4366" s="247"/>
      <c r="J4366" s="96"/>
    </row>
    <row r="4367" spans="8:10" x14ac:dyDescent="0.25">
      <c r="H4367" s="247"/>
      <c r="J4367" s="96"/>
    </row>
    <row r="4368" spans="8:10" x14ac:dyDescent="0.25">
      <c r="H4368" s="247"/>
      <c r="J4368" s="96"/>
    </row>
    <row r="4369" spans="8:10" x14ac:dyDescent="0.25">
      <c r="H4369" s="247"/>
      <c r="J4369" s="96"/>
    </row>
    <row r="4370" spans="8:10" x14ac:dyDescent="0.25">
      <c r="H4370" s="247"/>
      <c r="J4370" s="96"/>
    </row>
    <row r="4371" spans="8:10" x14ac:dyDescent="0.25">
      <c r="H4371" s="247"/>
      <c r="J4371" s="96"/>
    </row>
    <row r="4372" spans="8:10" x14ac:dyDescent="0.25">
      <c r="H4372" s="247"/>
      <c r="J4372" s="96"/>
    </row>
    <row r="4373" spans="8:10" x14ac:dyDescent="0.25">
      <c r="H4373" s="247"/>
      <c r="J4373" s="96"/>
    </row>
    <row r="4374" spans="8:10" x14ac:dyDescent="0.25">
      <c r="H4374" s="247"/>
      <c r="J4374" s="96"/>
    </row>
    <row r="4375" spans="8:10" x14ac:dyDescent="0.25">
      <c r="H4375" s="247"/>
      <c r="J4375" s="96"/>
    </row>
    <row r="4376" spans="8:10" x14ac:dyDescent="0.25">
      <c r="H4376" s="247"/>
      <c r="J4376" s="96"/>
    </row>
    <row r="4377" spans="8:10" x14ac:dyDescent="0.25">
      <c r="H4377" s="247"/>
      <c r="J4377" s="96"/>
    </row>
    <row r="4378" spans="8:10" x14ac:dyDescent="0.25">
      <c r="H4378" s="247"/>
      <c r="J4378" s="96"/>
    </row>
    <row r="4379" spans="8:10" x14ac:dyDescent="0.25">
      <c r="H4379" s="247"/>
      <c r="J4379" s="96"/>
    </row>
    <row r="4380" spans="8:10" x14ac:dyDescent="0.25">
      <c r="H4380" s="247"/>
      <c r="J4380" s="96"/>
    </row>
    <row r="4381" spans="8:10" x14ac:dyDescent="0.25">
      <c r="H4381" s="247"/>
      <c r="J4381" s="96"/>
    </row>
    <row r="4382" spans="8:10" x14ac:dyDescent="0.25">
      <c r="H4382" s="247"/>
      <c r="J4382" s="96"/>
    </row>
    <row r="4383" spans="8:10" x14ac:dyDescent="0.25">
      <c r="H4383" s="247"/>
      <c r="J4383" s="96"/>
    </row>
    <row r="4384" spans="8:10" x14ac:dyDescent="0.25">
      <c r="H4384" s="247"/>
      <c r="J4384" s="96"/>
    </row>
    <row r="4385" spans="8:10" x14ac:dyDescent="0.25">
      <c r="H4385" s="247"/>
      <c r="J4385" s="96"/>
    </row>
    <row r="4386" spans="8:10" x14ac:dyDescent="0.25">
      <c r="H4386" s="247"/>
      <c r="J4386" s="96"/>
    </row>
    <row r="4387" spans="8:10" x14ac:dyDescent="0.25">
      <c r="H4387" s="247"/>
      <c r="J4387" s="96"/>
    </row>
    <row r="4388" spans="8:10" x14ac:dyDescent="0.25">
      <c r="H4388" s="247"/>
      <c r="J4388" s="96"/>
    </row>
    <row r="4389" spans="8:10" x14ac:dyDescent="0.25">
      <c r="H4389" s="247"/>
      <c r="J4389" s="96"/>
    </row>
    <row r="4390" spans="8:10" x14ac:dyDescent="0.25">
      <c r="H4390" s="247"/>
      <c r="J4390" s="96"/>
    </row>
    <row r="4391" spans="8:10" x14ac:dyDescent="0.25">
      <c r="H4391" s="247"/>
      <c r="J4391" s="96"/>
    </row>
    <row r="4392" spans="8:10" x14ac:dyDescent="0.25">
      <c r="H4392" s="247"/>
      <c r="J4392" s="96"/>
    </row>
    <row r="4393" spans="8:10" x14ac:dyDescent="0.25">
      <c r="H4393" s="247"/>
      <c r="J4393" s="96"/>
    </row>
    <row r="4394" spans="8:10" x14ac:dyDescent="0.25">
      <c r="H4394" s="247"/>
      <c r="J4394" s="96"/>
    </row>
    <row r="4395" spans="8:10" x14ac:dyDescent="0.25">
      <c r="H4395" s="247"/>
      <c r="J4395" s="96"/>
    </row>
    <row r="4396" spans="8:10" x14ac:dyDescent="0.25">
      <c r="H4396" s="247"/>
      <c r="J4396" s="96"/>
    </row>
    <row r="4397" spans="8:10" x14ac:dyDescent="0.25">
      <c r="H4397" s="247"/>
      <c r="J4397" s="96"/>
    </row>
    <row r="4398" spans="8:10" x14ac:dyDescent="0.25">
      <c r="H4398" s="247"/>
      <c r="J4398" s="96"/>
    </row>
    <row r="4399" spans="8:10" x14ac:dyDescent="0.25">
      <c r="H4399" s="247"/>
      <c r="J4399" s="96"/>
    </row>
    <row r="4400" spans="8:10" x14ac:dyDescent="0.25">
      <c r="H4400" s="247"/>
      <c r="J4400" s="96"/>
    </row>
    <row r="4401" spans="8:10" x14ac:dyDescent="0.25">
      <c r="H4401" s="247"/>
      <c r="J4401" s="96"/>
    </row>
    <row r="4402" spans="8:10" x14ac:dyDescent="0.25">
      <c r="H4402" s="247"/>
      <c r="J4402" s="96"/>
    </row>
    <row r="4403" spans="8:10" x14ac:dyDescent="0.25">
      <c r="H4403" s="247"/>
      <c r="J4403" s="96"/>
    </row>
    <row r="4404" spans="8:10" x14ac:dyDescent="0.25">
      <c r="H4404" s="247"/>
      <c r="J4404" s="96"/>
    </row>
    <row r="4405" spans="8:10" x14ac:dyDescent="0.25">
      <c r="H4405" s="247"/>
      <c r="J4405" s="96"/>
    </row>
    <row r="4406" spans="8:10" x14ac:dyDescent="0.25">
      <c r="H4406" s="247"/>
      <c r="J4406" s="96"/>
    </row>
    <row r="4407" spans="8:10" x14ac:dyDescent="0.25">
      <c r="H4407" s="247"/>
      <c r="J4407" s="96"/>
    </row>
    <row r="4408" spans="8:10" x14ac:dyDescent="0.25">
      <c r="H4408" s="247"/>
      <c r="J4408" s="96"/>
    </row>
    <row r="4409" spans="8:10" x14ac:dyDescent="0.25">
      <c r="H4409" s="247"/>
      <c r="J4409" s="96"/>
    </row>
    <row r="4410" spans="8:10" x14ac:dyDescent="0.25">
      <c r="H4410" s="247"/>
      <c r="J4410" s="96"/>
    </row>
    <row r="4411" spans="8:10" x14ac:dyDescent="0.25">
      <c r="H4411" s="247"/>
      <c r="J4411" s="96"/>
    </row>
    <row r="4412" spans="8:10" x14ac:dyDescent="0.25">
      <c r="H4412" s="247"/>
      <c r="J4412" s="96"/>
    </row>
    <row r="4413" spans="8:10" x14ac:dyDescent="0.25">
      <c r="H4413" s="247"/>
      <c r="J4413" s="96"/>
    </row>
    <row r="4414" spans="8:10" x14ac:dyDescent="0.25">
      <c r="H4414" s="247"/>
      <c r="J4414" s="96"/>
    </row>
    <row r="4415" spans="8:10" x14ac:dyDescent="0.25">
      <c r="H4415" s="247"/>
      <c r="J4415" s="96"/>
    </row>
    <row r="4416" spans="8:10" x14ac:dyDescent="0.25">
      <c r="H4416" s="247"/>
      <c r="J4416" s="96"/>
    </row>
    <row r="4417" spans="8:10" x14ac:dyDescent="0.25">
      <c r="H4417" s="247"/>
      <c r="J4417" s="96"/>
    </row>
    <row r="4418" spans="8:10" x14ac:dyDescent="0.25">
      <c r="H4418" s="247"/>
      <c r="J4418" s="96"/>
    </row>
    <row r="4419" spans="8:10" x14ac:dyDescent="0.25">
      <c r="H4419" s="247"/>
      <c r="J4419" s="96"/>
    </row>
    <row r="4420" spans="8:10" x14ac:dyDescent="0.25">
      <c r="H4420" s="247"/>
      <c r="J4420" s="96"/>
    </row>
    <row r="4421" spans="8:10" x14ac:dyDescent="0.25">
      <c r="H4421" s="247"/>
      <c r="J4421" s="96"/>
    </row>
    <row r="4422" spans="8:10" x14ac:dyDescent="0.25">
      <c r="H4422" s="247"/>
      <c r="J4422" s="96"/>
    </row>
    <row r="4423" spans="8:10" x14ac:dyDescent="0.25">
      <c r="H4423" s="247"/>
      <c r="J4423" s="96"/>
    </row>
    <row r="4424" spans="8:10" x14ac:dyDescent="0.25">
      <c r="H4424" s="247"/>
      <c r="J4424" s="96"/>
    </row>
    <row r="4425" spans="8:10" x14ac:dyDescent="0.25">
      <c r="H4425" s="247"/>
      <c r="J4425" s="96"/>
    </row>
    <row r="4426" spans="8:10" x14ac:dyDescent="0.25">
      <c r="H4426" s="247"/>
      <c r="J4426" s="96"/>
    </row>
    <row r="4427" spans="8:10" x14ac:dyDescent="0.25">
      <c r="H4427" s="247"/>
      <c r="J4427" s="96"/>
    </row>
    <row r="4428" spans="8:10" x14ac:dyDescent="0.25">
      <c r="H4428" s="247"/>
      <c r="J4428" s="96"/>
    </row>
    <row r="4429" spans="8:10" x14ac:dyDescent="0.25">
      <c r="H4429" s="247"/>
      <c r="J4429" s="96"/>
    </row>
    <row r="4430" spans="8:10" x14ac:dyDescent="0.25">
      <c r="H4430" s="247"/>
      <c r="J4430" s="96"/>
    </row>
    <row r="4431" spans="8:10" x14ac:dyDescent="0.25">
      <c r="H4431" s="247"/>
      <c r="J4431" s="96"/>
    </row>
    <row r="4432" spans="8:10" x14ac:dyDescent="0.25">
      <c r="H4432" s="247"/>
      <c r="J4432" s="96"/>
    </row>
    <row r="4433" spans="8:10" x14ac:dyDescent="0.25">
      <c r="H4433" s="247"/>
      <c r="J4433" s="96"/>
    </row>
    <row r="4434" spans="8:10" x14ac:dyDescent="0.25">
      <c r="H4434" s="247"/>
      <c r="J4434" s="96"/>
    </row>
    <row r="4435" spans="8:10" x14ac:dyDescent="0.25">
      <c r="H4435" s="247"/>
      <c r="J4435" s="96"/>
    </row>
    <row r="4436" spans="8:10" x14ac:dyDescent="0.25">
      <c r="H4436" s="247"/>
      <c r="J4436" s="96"/>
    </row>
    <row r="4437" spans="8:10" x14ac:dyDescent="0.25">
      <c r="H4437" s="247"/>
      <c r="J4437" s="96"/>
    </row>
    <row r="4438" spans="8:10" x14ac:dyDescent="0.25">
      <c r="H4438" s="247"/>
      <c r="J4438" s="96"/>
    </row>
    <row r="4439" spans="8:10" x14ac:dyDescent="0.25">
      <c r="H4439" s="247"/>
      <c r="J4439" s="96"/>
    </row>
    <row r="4440" spans="8:10" x14ac:dyDescent="0.25">
      <c r="H4440" s="247"/>
      <c r="J4440" s="96"/>
    </row>
    <row r="4441" spans="8:10" x14ac:dyDescent="0.25">
      <c r="H4441" s="247"/>
      <c r="J4441" s="96"/>
    </row>
    <row r="4442" spans="8:10" x14ac:dyDescent="0.25">
      <c r="H4442" s="247"/>
      <c r="J4442" s="96"/>
    </row>
    <row r="4443" spans="8:10" x14ac:dyDescent="0.25">
      <c r="H4443" s="247"/>
      <c r="J4443" s="96"/>
    </row>
    <row r="4444" spans="8:10" x14ac:dyDescent="0.25">
      <c r="H4444" s="247"/>
      <c r="J4444" s="96"/>
    </row>
    <row r="4445" spans="8:10" x14ac:dyDescent="0.25">
      <c r="H4445" s="247"/>
      <c r="J4445" s="96"/>
    </row>
    <row r="4446" spans="8:10" x14ac:dyDescent="0.25">
      <c r="H4446" s="247"/>
      <c r="J4446" s="96"/>
    </row>
    <row r="4447" spans="8:10" x14ac:dyDescent="0.25">
      <c r="H4447" s="247"/>
      <c r="J4447" s="96"/>
    </row>
    <row r="4448" spans="8:10" x14ac:dyDescent="0.25">
      <c r="H4448" s="247"/>
      <c r="J4448" s="96"/>
    </row>
    <row r="4449" spans="8:10" x14ac:dyDescent="0.25">
      <c r="H4449" s="247"/>
      <c r="J4449" s="96"/>
    </row>
    <row r="4450" spans="8:10" x14ac:dyDescent="0.25">
      <c r="H4450" s="247"/>
      <c r="J4450" s="96"/>
    </row>
    <row r="4451" spans="8:10" x14ac:dyDescent="0.25">
      <c r="H4451" s="247"/>
      <c r="J4451" s="96"/>
    </row>
    <row r="4452" spans="8:10" x14ac:dyDescent="0.25">
      <c r="H4452" s="247"/>
      <c r="J4452" s="96"/>
    </row>
    <row r="4453" spans="8:10" x14ac:dyDescent="0.25">
      <c r="H4453" s="247"/>
      <c r="J4453" s="96"/>
    </row>
    <row r="4454" spans="8:10" x14ac:dyDescent="0.25">
      <c r="H4454" s="247"/>
      <c r="J4454" s="96"/>
    </row>
    <row r="4455" spans="8:10" x14ac:dyDescent="0.25">
      <c r="H4455" s="247"/>
      <c r="J4455" s="96"/>
    </row>
    <row r="4456" spans="8:10" x14ac:dyDescent="0.25">
      <c r="H4456" s="247"/>
      <c r="J4456" s="96"/>
    </row>
    <row r="4457" spans="8:10" x14ac:dyDescent="0.25">
      <c r="H4457" s="247"/>
      <c r="J4457" s="96"/>
    </row>
    <row r="4458" spans="8:10" x14ac:dyDescent="0.25">
      <c r="H4458" s="247"/>
      <c r="J4458" s="96"/>
    </row>
    <row r="4459" spans="8:10" x14ac:dyDescent="0.25">
      <c r="H4459" s="247"/>
      <c r="J4459" s="96"/>
    </row>
    <row r="4460" spans="8:10" x14ac:dyDescent="0.25">
      <c r="H4460" s="247"/>
      <c r="J4460" s="96"/>
    </row>
    <row r="4461" spans="8:10" x14ac:dyDescent="0.25">
      <c r="H4461" s="247"/>
      <c r="J4461" s="96"/>
    </row>
    <row r="4462" spans="8:10" x14ac:dyDescent="0.25">
      <c r="H4462" s="247"/>
      <c r="J4462" s="96"/>
    </row>
    <row r="4463" spans="8:10" x14ac:dyDescent="0.25">
      <c r="H4463" s="247"/>
      <c r="J4463" s="96"/>
    </row>
    <row r="4464" spans="8:10" x14ac:dyDescent="0.25">
      <c r="H4464" s="247"/>
      <c r="J4464" s="96"/>
    </row>
    <row r="4465" spans="8:10" x14ac:dyDescent="0.25">
      <c r="H4465" s="247"/>
      <c r="J4465" s="96"/>
    </row>
    <row r="4466" spans="8:10" x14ac:dyDescent="0.25">
      <c r="H4466" s="247"/>
      <c r="J4466" s="96"/>
    </row>
    <row r="4467" spans="8:10" x14ac:dyDescent="0.25">
      <c r="H4467" s="247"/>
      <c r="J4467" s="96"/>
    </row>
    <row r="4468" spans="8:10" x14ac:dyDescent="0.25">
      <c r="H4468" s="247"/>
      <c r="J4468" s="96"/>
    </row>
    <row r="4469" spans="8:10" x14ac:dyDescent="0.25">
      <c r="H4469" s="247"/>
      <c r="J4469" s="96"/>
    </row>
    <row r="4470" spans="8:10" x14ac:dyDescent="0.25">
      <c r="H4470" s="247"/>
      <c r="J4470" s="96"/>
    </row>
    <row r="4471" spans="8:10" x14ac:dyDescent="0.25">
      <c r="H4471" s="247"/>
      <c r="J4471" s="96"/>
    </row>
    <row r="4472" spans="8:10" x14ac:dyDescent="0.25">
      <c r="H4472" s="247"/>
      <c r="J4472" s="96"/>
    </row>
    <row r="4473" spans="8:10" x14ac:dyDescent="0.25">
      <c r="H4473" s="247"/>
      <c r="J4473" s="96"/>
    </row>
    <row r="4474" spans="8:10" x14ac:dyDescent="0.25">
      <c r="H4474" s="247"/>
      <c r="J4474" s="96"/>
    </row>
    <row r="4475" spans="8:10" x14ac:dyDescent="0.25">
      <c r="H4475" s="247"/>
      <c r="J4475" s="96"/>
    </row>
    <row r="4476" spans="8:10" x14ac:dyDescent="0.25">
      <c r="H4476" s="247"/>
      <c r="J4476" s="96"/>
    </row>
    <row r="4477" spans="8:10" x14ac:dyDescent="0.25">
      <c r="H4477" s="247"/>
      <c r="J4477" s="96"/>
    </row>
    <row r="4478" spans="8:10" x14ac:dyDescent="0.25">
      <c r="H4478" s="247"/>
      <c r="J4478" s="96"/>
    </row>
    <row r="4479" spans="8:10" x14ac:dyDescent="0.25">
      <c r="H4479" s="247"/>
      <c r="J4479" s="96"/>
    </row>
    <row r="4480" spans="8:10" x14ac:dyDescent="0.25">
      <c r="H4480" s="247"/>
      <c r="J4480" s="96"/>
    </row>
    <row r="4481" spans="8:10" x14ac:dyDescent="0.25">
      <c r="H4481" s="247"/>
      <c r="J4481" s="96"/>
    </row>
    <row r="4482" spans="8:10" x14ac:dyDescent="0.25">
      <c r="H4482" s="247"/>
      <c r="J4482" s="96"/>
    </row>
    <row r="4483" spans="8:10" x14ac:dyDescent="0.25">
      <c r="H4483" s="247"/>
      <c r="J4483" s="96"/>
    </row>
    <row r="4484" spans="8:10" x14ac:dyDescent="0.25">
      <c r="H4484" s="247"/>
      <c r="J4484" s="96"/>
    </row>
    <row r="4485" spans="8:10" x14ac:dyDescent="0.25">
      <c r="H4485" s="247"/>
      <c r="J4485" s="96"/>
    </row>
    <row r="4486" spans="8:10" x14ac:dyDescent="0.25">
      <c r="H4486" s="247"/>
      <c r="J4486" s="96"/>
    </row>
    <row r="4487" spans="8:10" x14ac:dyDescent="0.25">
      <c r="H4487" s="247"/>
      <c r="J4487" s="96"/>
    </row>
    <row r="4488" spans="8:10" x14ac:dyDescent="0.25">
      <c r="H4488" s="247"/>
      <c r="J4488" s="96"/>
    </row>
    <row r="4489" spans="8:10" x14ac:dyDescent="0.25">
      <c r="H4489" s="247"/>
      <c r="J4489" s="96"/>
    </row>
    <row r="4490" spans="8:10" x14ac:dyDescent="0.25">
      <c r="H4490" s="247"/>
      <c r="J4490" s="96"/>
    </row>
    <row r="4491" spans="8:10" x14ac:dyDescent="0.25">
      <c r="H4491" s="247"/>
      <c r="J4491" s="96"/>
    </row>
    <row r="4492" spans="8:10" x14ac:dyDescent="0.25">
      <c r="H4492" s="247"/>
      <c r="J4492" s="96"/>
    </row>
    <row r="4493" spans="8:10" x14ac:dyDescent="0.25">
      <c r="H4493" s="247"/>
      <c r="J4493" s="96"/>
    </row>
    <row r="4494" spans="8:10" x14ac:dyDescent="0.25">
      <c r="H4494" s="247"/>
      <c r="J4494" s="96"/>
    </row>
    <row r="4495" spans="8:10" x14ac:dyDescent="0.25">
      <c r="H4495" s="247"/>
      <c r="J4495" s="96"/>
    </row>
    <row r="4496" spans="8:10" x14ac:dyDescent="0.25">
      <c r="H4496" s="247"/>
      <c r="J4496" s="96"/>
    </row>
    <row r="4497" spans="8:10" x14ac:dyDescent="0.25">
      <c r="H4497" s="247"/>
      <c r="J4497" s="96"/>
    </row>
    <row r="4498" spans="8:10" x14ac:dyDescent="0.25">
      <c r="H4498" s="247"/>
      <c r="J4498" s="96"/>
    </row>
    <row r="4499" spans="8:10" x14ac:dyDescent="0.25">
      <c r="H4499" s="247"/>
      <c r="J4499" s="96"/>
    </row>
    <row r="4500" spans="8:10" x14ac:dyDescent="0.25">
      <c r="H4500" s="247"/>
      <c r="J4500" s="96"/>
    </row>
    <row r="4501" spans="8:10" x14ac:dyDescent="0.25">
      <c r="H4501" s="247"/>
      <c r="J4501" s="96"/>
    </row>
    <row r="4502" spans="8:10" x14ac:dyDescent="0.25">
      <c r="H4502" s="247"/>
      <c r="J4502" s="96"/>
    </row>
    <row r="4503" spans="8:10" x14ac:dyDescent="0.25">
      <c r="H4503" s="247"/>
      <c r="J4503" s="96"/>
    </row>
    <row r="4504" spans="8:10" x14ac:dyDescent="0.25">
      <c r="H4504" s="247"/>
      <c r="J4504" s="96"/>
    </row>
    <row r="4505" spans="8:10" x14ac:dyDescent="0.25">
      <c r="H4505" s="247"/>
      <c r="J4505" s="96"/>
    </row>
    <row r="4506" spans="8:10" x14ac:dyDescent="0.25">
      <c r="H4506" s="247"/>
      <c r="J4506" s="96"/>
    </row>
    <row r="4507" spans="8:10" x14ac:dyDescent="0.25">
      <c r="H4507" s="247"/>
      <c r="J4507" s="96"/>
    </row>
    <row r="4508" spans="8:10" x14ac:dyDescent="0.25">
      <c r="H4508" s="247"/>
      <c r="J4508" s="96"/>
    </row>
    <row r="4509" spans="8:10" x14ac:dyDescent="0.25">
      <c r="H4509" s="247"/>
      <c r="J4509" s="96"/>
    </row>
    <row r="4510" spans="8:10" x14ac:dyDescent="0.25">
      <c r="H4510" s="247"/>
      <c r="J4510" s="96"/>
    </row>
    <row r="4511" spans="8:10" x14ac:dyDescent="0.25">
      <c r="H4511" s="247"/>
      <c r="J4511" s="96"/>
    </row>
    <row r="4512" spans="8:10" x14ac:dyDescent="0.25">
      <c r="H4512" s="247"/>
      <c r="J4512" s="96"/>
    </row>
    <row r="4513" spans="8:10" x14ac:dyDescent="0.25">
      <c r="H4513" s="247"/>
      <c r="J4513" s="96"/>
    </row>
    <row r="4514" spans="8:10" x14ac:dyDescent="0.25">
      <c r="H4514" s="247"/>
      <c r="J4514" s="96"/>
    </row>
    <row r="4515" spans="8:10" x14ac:dyDescent="0.25">
      <c r="H4515" s="247"/>
      <c r="J4515" s="96"/>
    </row>
    <row r="4516" spans="8:10" x14ac:dyDescent="0.25">
      <c r="H4516" s="247"/>
      <c r="J4516" s="96"/>
    </row>
    <row r="4517" spans="8:10" x14ac:dyDescent="0.25">
      <c r="H4517" s="247"/>
      <c r="J4517" s="96"/>
    </row>
    <row r="4518" spans="8:10" x14ac:dyDescent="0.25">
      <c r="H4518" s="247"/>
      <c r="J4518" s="96"/>
    </row>
    <row r="4519" spans="8:10" x14ac:dyDescent="0.25">
      <c r="H4519" s="247"/>
      <c r="J4519" s="96"/>
    </row>
    <row r="4520" spans="8:10" x14ac:dyDescent="0.25">
      <c r="H4520" s="247"/>
      <c r="J4520" s="96"/>
    </row>
    <row r="4521" spans="8:10" x14ac:dyDescent="0.25">
      <c r="H4521" s="247"/>
      <c r="J4521" s="96"/>
    </row>
    <row r="4522" spans="8:10" x14ac:dyDescent="0.25">
      <c r="H4522" s="247"/>
      <c r="J4522" s="96"/>
    </row>
    <row r="4523" spans="8:10" x14ac:dyDescent="0.25">
      <c r="H4523" s="247"/>
      <c r="J4523" s="96"/>
    </row>
    <row r="4524" spans="8:10" x14ac:dyDescent="0.25">
      <c r="H4524" s="247"/>
      <c r="J4524" s="96"/>
    </row>
    <row r="4525" spans="8:10" x14ac:dyDescent="0.25">
      <c r="H4525" s="247"/>
      <c r="J4525" s="96"/>
    </row>
    <row r="4526" spans="8:10" x14ac:dyDescent="0.25">
      <c r="H4526" s="247"/>
      <c r="J4526" s="96"/>
    </row>
    <row r="4527" spans="8:10" x14ac:dyDescent="0.25">
      <c r="H4527" s="247"/>
      <c r="J4527" s="96"/>
    </row>
    <row r="4528" spans="8:10" x14ac:dyDescent="0.25">
      <c r="H4528" s="247"/>
      <c r="J4528" s="96"/>
    </row>
    <row r="4529" spans="8:10" x14ac:dyDescent="0.25">
      <c r="H4529" s="247"/>
      <c r="J4529" s="96"/>
    </row>
    <row r="4530" spans="8:10" x14ac:dyDescent="0.25">
      <c r="H4530" s="247"/>
      <c r="J4530" s="96"/>
    </row>
    <row r="4531" spans="8:10" x14ac:dyDescent="0.25">
      <c r="H4531" s="247"/>
      <c r="J4531" s="96"/>
    </row>
    <row r="4532" spans="8:10" x14ac:dyDescent="0.25">
      <c r="H4532" s="247"/>
      <c r="J4532" s="96"/>
    </row>
    <row r="4533" spans="8:10" x14ac:dyDescent="0.25">
      <c r="H4533" s="247"/>
      <c r="J4533" s="96"/>
    </row>
    <row r="4534" spans="8:10" x14ac:dyDescent="0.25">
      <c r="H4534" s="247"/>
      <c r="J4534" s="96"/>
    </row>
    <row r="4535" spans="8:10" x14ac:dyDescent="0.25">
      <c r="H4535" s="247"/>
      <c r="J4535" s="96"/>
    </row>
    <row r="4536" spans="8:10" x14ac:dyDescent="0.25">
      <c r="H4536" s="247"/>
      <c r="J4536" s="96"/>
    </row>
    <row r="4537" spans="8:10" x14ac:dyDescent="0.25">
      <c r="H4537" s="247"/>
      <c r="J4537" s="96"/>
    </row>
    <row r="4538" spans="8:10" x14ac:dyDescent="0.25">
      <c r="H4538" s="247"/>
      <c r="J4538" s="96"/>
    </row>
    <row r="4539" spans="8:10" x14ac:dyDescent="0.25">
      <c r="H4539" s="247"/>
      <c r="J4539" s="96"/>
    </row>
    <row r="4540" spans="8:10" x14ac:dyDescent="0.25">
      <c r="H4540" s="247"/>
      <c r="J4540" s="96"/>
    </row>
    <row r="4541" spans="8:10" x14ac:dyDescent="0.25">
      <c r="H4541" s="247"/>
      <c r="J4541" s="96"/>
    </row>
    <row r="4542" spans="8:10" x14ac:dyDescent="0.25">
      <c r="H4542" s="247"/>
      <c r="J4542" s="96"/>
    </row>
    <row r="4543" spans="8:10" x14ac:dyDescent="0.25">
      <c r="H4543" s="247"/>
      <c r="J4543" s="96"/>
    </row>
    <row r="4544" spans="8:10" x14ac:dyDescent="0.25">
      <c r="H4544" s="247"/>
      <c r="J4544" s="96"/>
    </row>
    <row r="4545" spans="8:10" x14ac:dyDescent="0.25">
      <c r="H4545" s="247"/>
      <c r="J4545" s="96"/>
    </row>
    <row r="4546" spans="8:10" x14ac:dyDescent="0.25">
      <c r="H4546" s="247"/>
      <c r="J4546" s="96"/>
    </row>
    <row r="4547" spans="8:10" x14ac:dyDescent="0.25">
      <c r="H4547" s="247"/>
      <c r="J4547" s="96"/>
    </row>
    <row r="4548" spans="8:10" x14ac:dyDescent="0.25">
      <c r="H4548" s="247"/>
      <c r="J4548" s="96"/>
    </row>
    <row r="4549" spans="8:10" x14ac:dyDescent="0.25">
      <c r="H4549" s="247"/>
      <c r="J4549" s="96"/>
    </row>
    <row r="4550" spans="8:10" x14ac:dyDescent="0.25">
      <c r="H4550" s="247"/>
      <c r="J4550" s="96"/>
    </row>
    <row r="4551" spans="8:10" x14ac:dyDescent="0.25">
      <c r="H4551" s="247"/>
      <c r="J4551" s="96"/>
    </row>
    <row r="4552" spans="8:10" x14ac:dyDescent="0.25">
      <c r="H4552" s="247"/>
      <c r="J4552" s="96"/>
    </row>
    <row r="4553" spans="8:10" x14ac:dyDescent="0.25">
      <c r="H4553" s="247"/>
      <c r="J4553" s="96"/>
    </row>
    <row r="4554" spans="8:10" x14ac:dyDescent="0.25">
      <c r="H4554" s="247"/>
      <c r="J4554" s="96"/>
    </row>
    <row r="4555" spans="8:10" x14ac:dyDescent="0.25">
      <c r="H4555" s="247"/>
      <c r="J4555" s="96"/>
    </row>
    <row r="4556" spans="8:10" x14ac:dyDescent="0.25">
      <c r="H4556" s="247"/>
      <c r="J4556" s="96"/>
    </row>
    <row r="4557" spans="8:10" x14ac:dyDescent="0.25">
      <c r="H4557" s="247"/>
      <c r="J4557" s="96"/>
    </row>
    <row r="4558" spans="8:10" x14ac:dyDescent="0.25">
      <c r="H4558" s="247"/>
      <c r="J4558" s="96"/>
    </row>
    <row r="4559" spans="8:10" x14ac:dyDescent="0.25">
      <c r="H4559" s="247"/>
      <c r="J4559" s="96"/>
    </row>
    <row r="4560" spans="8:10" x14ac:dyDescent="0.25">
      <c r="H4560" s="247"/>
      <c r="J4560" s="96"/>
    </row>
    <row r="4561" spans="8:10" x14ac:dyDescent="0.25">
      <c r="H4561" s="247"/>
      <c r="J4561" s="96"/>
    </row>
    <row r="4562" spans="8:10" x14ac:dyDescent="0.25">
      <c r="H4562" s="247"/>
      <c r="J4562" s="96"/>
    </row>
    <row r="4563" spans="8:10" x14ac:dyDescent="0.25">
      <c r="H4563" s="247"/>
      <c r="J4563" s="96"/>
    </row>
    <row r="4564" spans="8:10" x14ac:dyDescent="0.25">
      <c r="H4564" s="247"/>
      <c r="J4564" s="96"/>
    </row>
    <row r="4565" spans="8:10" x14ac:dyDescent="0.25">
      <c r="H4565" s="247"/>
      <c r="J4565" s="96"/>
    </row>
    <row r="4566" spans="8:10" x14ac:dyDescent="0.25">
      <c r="H4566" s="247"/>
      <c r="J4566" s="96"/>
    </row>
    <row r="4567" spans="8:10" x14ac:dyDescent="0.25">
      <c r="H4567" s="247"/>
      <c r="J4567" s="96"/>
    </row>
    <row r="4568" spans="8:10" x14ac:dyDescent="0.25">
      <c r="H4568" s="247"/>
      <c r="J4568" s="96"/>
    </row>
    <row r="4569" spans="8:10" x14ac:dyDescent="0.25">
      <c r="H4569" s="247"/>
      <c r="J4569" s="96"/>
    </row>
    <row r="4570" spans="8:10" x14ac:dyDescent="0.25">
      <c r="H4570" s="247"/>
      <c r="J4570" s="96"/>
    </row>
    <row r="4571" spans="8:10" x14ac:dyDescent="0.25">
      <c r="H4571" s="247"/>
      <c r="J4571" s="96"/>
    </row>
    <row r="4572" spans="8:10" x14ac:dyDescent="0.25">
      <c r="H4572" s="247"/>
      <c r="J4572" s="96"/>
    </row>
    <row r="4573" spans="8:10" x14ac:dyDescent="0.25">
      <c r="H4573" s="247"/>
      <c r="J4573" s="96"/>
    </row>
    <row r="4574" spans="8:10" x14ac:dyDescent="0.25">
      <c r="H4574" s="247"/>
      <c r="J4574" s="96"/>
    </row>
    <row r="4575" spans="8:10" x14ac:dyDescent="0.25">
      <c r="H4575" s="247"/>
      <c r="J4575" s="96"/>
    </row>
    <row r="4576" spans="8:10" x14ac:dyDescent="0.25">
      <c r="H4576" s="247"/>
      <c r="J4576" s="96"/>
    </row>
    <row r="4577" spans="8:10" x14ac:dyDescent="0.25">
      <c r="H4577" s="247"/>
      <c r="J4577" s="96"/>
    </row>
    <row r="4578" spans="8:10" x14ac:dyDescent="0.25">
      <c r="H4578" s="247"/>
      <c r="J4578" s="96"/>
    </row>
    <row r="4579" spans="8:10" x14ac:dyDescent="0.25">
      <c r="H4579" s="247"/>
      <c r="J4579" s="96"/>
    </row>
    <row r="4580" spans="8:10" x14ac:dyDescent="0.25">
      <c r="H4580" s="247"/>
      <c r="J4580" s="96"/>
    </row>
    <row r="4581" spans="8:10" x14ac:dyDescent="0.25">
      <c r="H4581" s="247"/>
      <c r="J4581" s="96"/>
    </row>
    <row r="4582" spans="8:10" x14ac:dyDescent="0.25">
      <c r="H4582" s="247"/>
      <c r="J4582" s="96"/>
    </row>
    <row r="4583" spans="8:10" x14ac:dyDescent="0.25">
      <c r="H4583" s="247"/>
      <c r="J4583" s="96"/>
    </row>
    <row r="4584" spans="8:10" x14ac:dyDescent="0.25">
      <c r="H4584" s="247"/>
      <c r="J4584" s="96"/>
    </row>
    <row r="4585" spans="8:10" x14ac:dyDescent="0.25">
      <c r="H4585" s="247"/>
      <c r="J4585" s="96"/>
    </row>
    <row r="4586" spans="8:10" x14ac:dyDescent="0.25">
      <c r="H4586" s="247"/>
      <c r="J4586" s="96"/>
    </row>
    <row r="4587" spans="8:10" x14ac:dyDescent="0.25">
      <c r="H4587" s="247"/>
      <c r="J4587" s="96"/>
    </row>
    <row r="4588" spans="8:10" x14ac:dyDescent="0.25">
      <c r="H4588" s="247"/>
      <c r="J4588" s="96"/>
    </row>
    <row r="4589" spans="8:10" x14ac:dyDescent="0.25">
      <c r="H4589" s="247"/>
      <c r="J4589" s="96"/>
    </row>
    <row r="4590" spans="8:10" x14ac:dyDescent="0.25">
      <c r="H4590" s="247"/>
      <c r="J4590" s="96"/>
    </row>
    <row r="4591" spans="8:10" x14ac:dyDescent="0.25">
      <c r="H4591" s="247"/>
      <c r="J4591" s="96"/>
    </row>
    <row r="4592" spans="8:10" x14ac:dyDescent="0.25">
      <c r="H4592" s="247"/>
      <c r="J4592" s="96"/>
    </row>
    <row r="4593" spans="8:10" x14ac:dyDescent="0.25">
      <c r="H4593" s="247"/>
      <c r="J4593" s="96"/>
    </row>
    <row r="4594" spans="8:10" x14ac:dyDescent="0.25">
      <c r="H4594" s="247"/>
      <c r="J4594" s="96"/>
    </row>
    <row r="4595" spans="8:10" x14ac:dyDescent="0.25">
      <c r="H4595" s="247"/>
      <c r="J4595" s="96"/>
    </row>
    <row r="4596" spans="8:10" x14ac:dyDescent="0.25">
      <c r="H4596" s="247"/>
      <c r="J4596" s="96"/>
    </row>
    <row r="4597" spans="8:10" x14ac:dyDescent="0.25">
      <c r="H4597" s="247"/>
      <c r="J4597" s="96"/>
    </row>
    <row r="4598" spans="8:10" x14ac:dyDescent="0.25">
      <c r="H4598" s="247"/>
      <c r="J4598" s="96"/>
    </row>
    <row r="4599" spans="8:10" x14ac:dyDescent="0.25">
      <c r="H4599" s="247"/>
      <c r="J4599" s="96"/>
    </row>
    <row r="4600" spans="8:10" x14ac:dyDescent="0.25">
      <c r="H4600" s="247"/>
      <c r="J4600" s="96"/>
    </row>
    <row r="4601" spans="8:10" x14ac:dyDescent="0.25">
      <c r="H4601" s="247"/>
      <c r="J4601" s="96"/>
    </row>
    <row r="4602" spans="8:10" x14ac:dyDescent="0.25">
      <c r="H4602" s="247"/>
      <c r="J4602" s="96"/>
    </row>
    <row r="4603" spans="8:10" x14ac:dyDescent="0.25">
      <c r="H4603" s="247"/>
      <c r="J4603" s="96"/>
    </row>
    <row r="4604" spans="8:10" x14ac:dyDescent="0.25">
      <c r="H4604" s="247"/>
      <c r="J4604" s="96"/>
    </row>
    <row r="4605" spans="8:10" x14ac:dyDescent="0.25">
      <c r="H4605" s="247"/>
      <c r="J4605" s="96"/>
    </row>
    <row r="4606" spans="8:10" x14ac:dyDescent="0.25">
      <c r="H4606" s="247"/>
      <c r="J4606" s="96"/>
    </row>
    <row r="4607" spans="8:10" x14ac:dyDescent="0.25">
      <c r="H4607" s="247"/>
      <c r="J4607" s="96"/>
    </row>
    <row r="4608" spans="8:10" x14ac:dyDescent="0.25">
      <c r="H4608" s="247"/>
      <c r="J4608" s="96"/>
    </row>
    <row r="4609" spans="8:10" x14ac:dyDescent="0.25">
      <c r="H4609" s="247"/>
      <c r="J4609" s="96"/>
    </row>
    <row r="4610" spans="8:10" x14ac:dyDescent="0.25">
      <c r="H4610" s="247"/>
      <c r="J4610" s="96"/>
    </row>
    <row r="4611" spans="8:10" x14ac:dyDescent="0.25">
      <c r="H4611" s="247"/>
      <c r="J4611" s="96"/>
    </row>
    <row r="4612" spans="8:10" x14ac:dyDescent="0.25">
      <c r="H4612" s="247"/>
      <c r="J4612" s="96"/>
    </row>
    <row r="4613" spans="8:10" x14ac:dyDescent="0.25">
      <c r="H4613" s="247"/>
      <c r="J4613" s="96"/>
    </row>
    <row r="4614" spans="8:10" x14ac:dyDescent="0.25">
      <c r="H4614" s="247"/>
      <c r="J4614" s="96"/>
    </row>
    <row r="4615" spans="8:10" x14ac:dyDescent="0.25">
      <c r="H4615" s="247"/>
      <c r="J4615" s="96"/>
    </row>
    <row r="4616" spans="8:10" x14ac:dyDescent="0.25">
      <c r="H4616" s="247"/>
      <c r="J4616" s="96"/>
    </row>
    <row r="4617" spans="8:10" x14ac:dyDescent="0.25">
      <c r="H4617" s="247"/>
      <c r="J4617" s="96"/>
    </row>
    <row r="4618" spans="8:10" x14ac:dyDescent="0.25">
      <c r="H4618" s="247"/>
      <c r="J4618" s="96"/>
    </row>
    <row r="4619" spans="8:10" x14ac:dyDescent="0.25">
      <c r="H4619" s="247"/>
      <c r="J4619" s="96"/>
    </row>
    <row r="4620" spans="8:10" x14ac:dyDescent="0.25">
      <c r="H4620" s="247"/>
      <c r="J4620" s="96"/>
    </row>
    <row r="4621" spans="8:10" x14ac:dyDescent="0.25">
      <c r="H4621" s="247"/>
      <c r="J4621" s="96"/>
    </row>
    <row r="4622" spans="8:10" x14ac:dyDescent="0.25">
      <c r="H4622" s="247"/>
      <c r="J4622" s="96"/>
    </row>
    <row r="4623" spans="8:10" x14ac:dyDescent="0.25">
      <c r="H4623" s="247"/>
      <c r="J4623" s="96"/>
    </row>
    <row r="4624" spans="8:10" x14ac:dyDescent="0.25">
      <c r="H4624" s="247"/>
      <c r="J4624" s="96"/>
    </row>
    <row r="4625" spans="8:10" x14ac:dyDescent="0.25">
      <c r="H4625" s="247"/>
      <c r="J4625" s="96"/>
    </row>
    <row r="4626" spans="8:10" x14ac:dyDescent="0.25">
      <c r="H4626" s="247"/>
      <c r="J4626" s="96"/>
    </row>
    <row r="4627" spans="8:10" x14ac:dyDescent="0.25">
      <c r="H4627" s="247"/>
      <c r="J4627" s="96"/>
    </row>
    <row r="4628" spans="8:10" x14ac:dyDescent="0.25">
      <c r="H4628" s="247"/>
      <c r="J4628" s="96"/>
    </row>
    <row r="4629" spans="8:10" x14ac:dyDescent="0.25">
      <c r="H4629" s="247"/>
      <c r="J4629" s="96"/>
    </row>
    <row r="4630" spans="8:10" x14ac:dyDescent="0.25">
      <c r="H4630" s="247"/>
      <c r="J4630" s="96"/>
    </row>
    <row r="4631" spans="8:10" x14ac:dyDescent="0.25">
      <c r="H4631" s="247"/>
      <c r="J4631" s="96"/>
    </row>
    <row r="4632" spans="8:10" x14ac:dyDescent="0.25">
      <c r="H4632" s="247"/>
      <c r="J4632" s="96"/>
    </row>
    <row r="4633" spans="8:10" x14ac:dyDescent="0.25">
      <c r="H4633" s="247"/>
      <c r="J4633" s="96"/>
    </row>
    <row r="4634" spans="8:10" x14ac:dyDescent="0.25">
      <c r="H4634" s="247"/>
      <c r="J4634" s="96"/>
    </row>
    <row r="4635" spans="8:10" x14ac:dyDescent="0.25">
      <c r="H4635" s="247"/>
      <c r="J4635" s="96"/>
    </row>
    <row r="4636" spans="8:10" x14ac:dyDescent="0.25">
      <c r="H4636" s="247"/>
      <c r="J4636" s="96"/>
    </row>
    <row r="4637" spans="8:10" x14ac:dyDescent="0.25">
      <c r="H4637" s="247"/>
      <c r="J4637" s="96"/>
    </row>
    <row r="4638" spans="8:10" x14ac:dyDescent="0.25">
      <c r="H4638" s="247"/>
      <c r="J4638" s="96"/>
    </row>
    <row r="4639" spans="8:10" x14ac:dyDescent="0.25">
      <c r="H4639" s="247"/>
      <c r="J4639" s="96"/>
    </row>
    <row r="4640" spans="8:10" x14ac:dyDescent="0.25">
      <c r="H4640" s="247"/>
      <c r="J4640" s="96"/>
    </row>
    <row r="4641" spans="8:10" x14ac:dyDescent="0.25">
      <c r="H4641" s="247"/>
      <c r="J4641" s="96"/>
    </row>
    <row r="4642" spans="8:10" x14ac:dyDescent="0.25">
      <c r="H4642" s="247"/>
      <c r="J4642" s="96"/>
    </row>
    <row r="4643" spans="8:10" x14ac:dyDescent="0.25">
      <c r="H4643" s="247"/>
      <c r="J4643" s="96"/>
    </row>
    <row r="4644" spans="8:10" x14ac:dyDescent="0.25">
      <c r="H4644" s="247"/>
      <c r="J4644" s="96"/>
    </row>
    <row r="4645" spans="8:10" x14ac:dyDescent="0.25">
      <c r="H4645" s="247"/>
      <c r="J4645" s="96"/>
    </row>
    <row r="4646" spans="8:10" x14ac:dyDescent="0.25">
      <c r="H4646" s="247"/>
      <c r="J4646" s="96"/>
    </row>
    <row r="4647" spans="8:10" x14ac:dyDescent="0.25">
      <c r="H4647" s="247"/>
      <c r="J4647" s="96"/>
    </row>
    <row r="4648" spans="8:10" x14ac:dyDescent="0.25">
      <c r="H4648" s="247"/>
      <c r="J4648" s="96"/>
    </row>
    <row r="4649" spans="8:10" x14ac:dyDescent="0.25">
      <c r="H4649" s="247"/>
      <c r="J4649" s="96"/>
    </row>
    <row r="4650" spans="8:10" x14ac:dyDescent="0.25">
      <c r="H4650" s="247"/>
      <c r="J4650" s="96"/>
    </row>
    <row r="4651" spans="8:10" x14ac:dyDescent="0.25">
      <c r="H4651" s="247"/>
      <c r="J4651" s="96"/>
    </row>
    <row r="4652" spans="8:10" x14ac:dyDescent="0.25">
      <c r="H4652" s="247"/>
      <c r="J4652" s="96"/>
    </row>
    <row r="4653" spans="8:10" x14ac:dyDescent="0.25">
      <c r="H4653" s="247"/>
      <c r="J4653" s="96"/>
    </row>
    <row r="4654" spans="8:10" x14ac:dyDescent="0.25">
      <c r="H4654" s="247"/>
      <c r="J4654" s="96"/>
    </row>
    <row r="4655" spans="8:10" x14ac:dyDescent="0.25">
      <c r="H4655" s="247"/>
      <c r="J4655" s="96"/>
    </row>
    <row r="4656" spans="8:10" x14ac:dyDescent="0.25">
      <c r="H4656" s="247"/>
      <c r="J4656" s="96"/>
    </row>
    <row r="4657" spans="8:10" x14ac:dyDescent="0.25">
      <c r="H4657" s="247"/>
      <c r="J4657" s="96"/>
    </row>
    <row r="4658" spans="8:10" x14ac:dyDescent="0.25">
      <c r="H4658" s="247"/>
      <c r="J4658" s="96"/>
    </row>
    <row r="4659" spans="8:10" x14ac:dyDescent="0.25">
      <c r="H4659" s="247"/>
      <c r="J4659" s="96"/>
    </row>
    <row r="4660" spans="8:10" x14ac:dyDescent="0.25">
      <c r="H4660" s="247"/>
      <c r="J4660" s="96"/>
    </row>
    <row r="4661" spans="8:10" x14ac:dyDescent="0.25">
      <c r="H4661" s="247"/>
      <c r="J4661" s="96"/>
    </row>
    <row r="4662" spans="8:10" x14ac:dyDescent="0.25">
      <c r="H4662" s="247"/>
      <c r="J4662" s="96"/>
    </row>
    <row r="4663" spans="8:10" x14ac:dyDescent="0.25">
      <c r="H4663" s="247"/>
      <c r="J4663" s="96"/>
    </row>
    <row r="4664" spans="8:10" x14ac:dyDescent="0.25">
      <c r="H4664" s="247"/>
      <c r="J4664" s="96"/>
    </row>
    <row r="4665" spans="8:10" x14ac:dyDescent="0.25">
      <c r="H4665" s="247"/>
      <c r="J4665" s="96"/>
    </row>
    <row r="4666" spans="8:10" x14ac:dyDescent="0.25">
      <c r="H4666" s="247"/>
      <c r="J4666" s="96"/>
    </row>
    <row r="4667" spans="8:10" x14ac:dyDescent="0.25">
      <c r="H4667" s="247"/>
      <c r="J4667" s="96"/>
    </row>
    <row r="4668" spans="8:10" x14ac:dyDescent="0.25">
      <c r="H4668" s="247"/>
      <c r="J4668" s="96"/>
    </row>
    <row r="4669" spans="8:10" x14ac:dyDescent="0.25">
      <c r="H4669" s="247"/>
      <c r="J4669" s="96"/>
    </row>
    <row r="4670" spans="8:10" x14ac:dyDescent="0.25">
      <c r="H4670" s="247"/>
      <c r="J4670" s="96"/>
    </row>
    <row r="4671" spans="8:10" x14ac:dyDescent="0.25">
      <c r="H4671" s="247"/>
      <c r="J4671" s="96"/>
    </row>
    <row r="4672" spans="8:10" x14ac:dyDescent="0.25">
      <c r="H4672" s="247"/>
      <c r="J4672" s="96"/>
    </row>
    <row r="4673" spans="8:10" x14ac:dyDescent="0.25">
      <c r="H4673" s="247"/>
      <c r="J4673" s="96"/>
    </row>
    <row r="4674" spans="8:10" x14ac:dyDescent="0.25">
      <c r="H4674" s="247"/>
      <c r="J4674" s="96"/>
    </row>
    <row r="4675" spans="8:10" x14ac:dyDescent="0.25">
      <c r="H4675" s="247"/>
      <c r="J4675" s="96"/>
    </row>
    <row r="4676" spans="8:10" x14ac:dyDescent="0.25">
      <c r="H4676" s="247"/>
      <c r="J4676" s="96"/>
    </row>
    <row r="4677" spans="8:10" x14ac:dyDescent="0.25">
      <c r="H4677" s="247"/>
      <c r="J4677" s="96"/>
    </row>
    <row r="4678" spans="8:10" x14ac:dyDescent="0.25">
      <c r="H4678" s="247"/>
      <c r="J4678" s="96"/>
    </row>
    <row r="4679" spans="8:10" x14ac:dyDescent="0.25">
      <c r="H4679" s="247"/>
      <c r="J4679" s="96"/>
    </row>
    <row r="4680" spans="8:10" x14ac:dyDescent="0.25">
      <c r="H4680" s="247"/>
      <c r="J4680" s="96"/>
    </row>
    <row r="4681" spans="8:10" x14ac:dyDescent="0.25">
      <c r="H4681" s="247"/>
      <c r="J4681" s="96"/>
    </row>
    <row r="4682" spans="8:10" x14ac:dyDescent="0.25">
      <c r="H4682" s="247"/>
      <c r="J4682" s="96"/>
    </row>
    <row r="4683" spans="8:10" x14ac:dyDescent="0.25">
      <c r="H4683" s="247"/>
      <c r="J4683" s="96"/>
    </row>
    <row r="4684" spans="8:10" x14ac:dyDescent="0.25">
      <c r="H4684" s="247"/>
      <c r="J4684" s="96"/>
    </row>
    <row r="4685" spans="8:10" x14ac:dyDescent="0.25">
      <c r="H4685" s="247"/>
      <c r="J4685" s="96"/>
    </row>
    <row r="4686" spans="8:10" x14ac:dyDescent="0.25">
      <c r="H4686" s="247"/>
      <c r="J4686" s="96"/>
    </row>
    <row r="4687" spans="8:10" x14ac:dyDescent="0.25">
      <c r="H4687" s="247"/>
      <c r="J4687" s="96"/>
    </row>
    <row r="4688" spans="8:10" x14ac:dyDescent="0.25">
      <c r="H4688" s="247"/>
      <c r="J4688" s="96"/>
    </row>
    <row r="4689" spans="8:10" x14ac:dyDescent="0.25">
      <c r="H4689" s="247"/>
      <c r="J4689" s="96"/>
    </row>
    <row r="4690" spans="8:10" x14ac:dyDescent="0.25">
      <c r="H4690" s="247"/>
      <c r="J4690" s="96"/>
    </row>
    <row r="4691" spans="8:10" x14ac:dyDescent="0.25">
      <c r="H4691" s="247"/>
      <c r="J4691" s="96"/>
    </row>
    <row r="4692" spans="8:10" x14ac:dyDescent="0.25">
      <c r="H4692" s="247"/>
      <c r="J4692" s="96"/>
    </row>
    <row r="4693" spans="8:10" x14ac:dyDescent="0.25">
      <c r="H4693" s="247"/>
      <c r="J4693" s="96"/>
    </row>
    <row r="4694" spans="8:10" x14ac:dyDescent="0.25">
      <c r="H4694" s="247"/>
      <c r="J4694" s="96"/>
    </row>
    <row r="4695" spans="8:10" x14ac:dyDescent="0.25">
      <c r="H4695" s="247"/>
      <c r="J4695" s="96"/>
    </row>
    <row r="4696" spans="8:10" x14ac:dyDescent="0.25">
      <c r="H4696" s="247"/>
      <c r="J4696" s="96"/>
    </row>
    <row r="4697" spans="8:10" x14ac:dyDescent="0.25">
      <c r="H4697" s="247"/>
      <c r="J4697" s="96"/>
    </row>
    <row r="4698" spans="8:10" x14ac:dyDescent="0.25">
      <c r="H4698" s="247"/>
      <c r="J4698" s="96"/>
    </row>
    <row r="4699" spans="8:10" x14ac:dyDescent="0.25">
      <c r="H4699" s="247"/>
      <c r="J4699" s="96"/>
    </row>
    <row r="4700" spans="8:10" x14ac:dyDescent="0.25">
      <c r="H4700" s="247"/>
      <c r="J4700" s="96"/>
    </row>
    <row r="4701" spans="8:10" x14ac:dyDescent="0.25">
      <c r="H4701" s="247"/>
      <c r="J4701" s="96"/>
    </row>
    <row r="4702" spans="8:10" x14ac:dyDescent="0.25">
      <c r="H4702" s="247"/>
      <c r="J4702" s="96"/>
    </row>
    <row r="4703" spans="8:10" x14ac:dyDescent="0.25">
      <c r="H4703" s="247"/>
      <c r="J4703" s="96"/>
    </row>
    <row r="4704" spans="8:10" x14ac:dyDescent="0.25">
      <c r="H4704" s="247"/>
      <c r="J4704" s="96"/>
    </row>
    <row r="4705" spans="8:10" x14ac:dyDescent="0.25">
      <c r="H4705" s="247"/>
      <c r="J4705" s="96"/>
    </row>
    <row r="4706" spans="8:10" x14ac:dyDescent="0.25">
      <c r="H4706" s="247"/>
      <c r="J4706" s="96"/>
    </row>
    <row r="4707" spans="8:10" x14ac:dyDescent="0.25">
      <c r="H4707" s="247"/>
      <c r="J4707" s="96"/>
    </row>
    <row r="4708" spans="8:10" x14ac:dyDescent="0.25">
      <c r="H4708" s="247"/>
      <c r="J4708" s="96"/>
    </row>
    <row r="4709" spans="8:10" x14ac:dyDescent="0.25">
      <c r="H4709" s="247"/>
      <c r="J4709" s="96"/>
    </row>
    <row r="4710" spans="8:10" x14ac:dyDescent="0.25">
      <c r="H4710" s="247"/>
      <c r="J4710" s="96"/>
    </row>
    <row r="4711" spans="8:10" x14ac:dyDescent="0.25">
      <c r="H4711" s="247"/>
      <c r="J4711" s="96"/>
    </row>
    <row r="4712" spans="8:10" x14ac:dyDescent="0.25">
      <c r="H4712" s="247"/>
      <c r="J4712" s="96"/>
    </row>
    <row r="4713" spans="8:10" x14ac:dyDescent="0.25">
      <c r="H4713" s="247"/>
      <c r="J4713" s="96"/>
    </row>
    <row r="4714" spans="8:10" x14ac:dyDescent="0.25">
      <c r="H4714" s="247"/>
      <c r="J4714" s="96"/>
    </row>
    <row r="4715" spans="8:10" x14ac:dyDescent="0.25">
      <c r="H4715" s="247"/>
      <c r="J4715" s="96"/>
    </row>
    <row r="4716" spans="8:10" x14ac:dyDescent="0.25">
      <c r="H4716" s="247"/>
      <c r="J4716" s="96"/>
    </row>
    <row r="4717" spans="8:10" x14ac:dyDescent="0.25">
      <c r="H4717" s="247"/>
      <c r="J4717" s="96"/>
    </row>
    <row r="4718" spans="8:10" x14ac:dyDescent="0.25">
      <c r="H4718" s="247"/>
      <c r="J4718" s="96"/>
    </row>
    <row r="4719" spans="8:10" x14ac:dyDescent="0.25">
      <c r="H4719" s="247"/>
      <c r="J4719" s="96"/>
    </row>
    <row r="4720" spans="8:10" x14ac:dyDescent="0.25">
      <c r="H4720" s="247"/>
      <c r="J4720" s="96"/>
    </row>
    <row r="4721" spans="8:10" x14ac:dyDescent="0.25">
      <c r="H4721" s="247"/>
      <c r="J4721" s="96"/>
    </row>
    <row r="4722" spans="8:10" x14ac:dyDescent="0.25">
      <c r="H4722" s="247"/>
      <c r="J4722" s="96"/>
    </row>
    <row r="4723" spans="8:10" x14ac:dyDescent="0.25">
      <c r="H4723" s="247"/>
      <c r="J4723" s="96"/>
    </row>
    <row r="4724" spans="8:10" x14ac:dyDescent="0.25">
      <c r="H4724" s="247"/>
      <c r="J4724" s="96"/>
    </row>
    <row r="4725" spans="8:10" x14ac:dyDescent="0.25">
      <c r="H4725" s="247"/>
      <c r="J4725" s="96"/>
    </row>
    <row r="4726" spans="8:10" x14ac:dyDescent="0.25">
      <c r="H4726" s="247"/>
      <c r="J4726" s="96"/>
    </row>
    <row r="4727" spans="8:10" x14ac:dyDescent="0.25">
      <c r="H4727" s="247"/>
      <c r="J4727" s="96"/>
    </row>
    <row r="4728" spans="8:10" x14ac:dyDescent="0.25">
      <c r="H4728" s="247"/>
      <c r="J4728" s="96"/>
    </row>
    <row r="4729" spans="8:10" x14ac:dyDescent="0.25">
      <c r="H4729" s="247"/>
      <c r="J4729" s="96"/>
    </row>
    <row r="4730" spans="8:10" x14ac:dyDescent="0.25">
      <c r="H4730" s="247"/>
      <c r="J4730" s="96"/>
    </row>
    <row r="4731" spans="8:10" x14ac:dyDescent="0.25">
      <c r="H4731" s="247"/>
      <c r="J4731" s="96"/>
    </row>
    <row r="4732" spans="8:10" x14ac:dyDescent="0.25">
      <c r="H4732" s="247"/>
      <c r="J4732" s="96"/>
    </row>
    <row r="4733" spans="8:10" x14ac:dyDescent="0.25">
      <c r="H4733" s="247"/>
      <c r="J4733" s="96"/>
    </row>
    <row r="4734" spans="8:10" x14ac:dyDescent="0.25">
      <c r="H4734" s="247"/>
      <c r="J4734" s="96"/>
    </row>
    <row r="4735" spans="8:10" x14ac:dyDescent="0.25">
      <c r="H4735" s="247"/>
      <c r="J4735" s="96"/>
    </row>
    <row r="4736" spans="8:10" x14ac:dyDescent="0.25">
      <c r="H4736" s="247"/>
      <c r="J4736" s="96"/>
    </row>
    <row r="4737" spans="8:10" x14ac:dyDescent="0.25">
      <c r="H4737" s="247"/>
      <c r="J4737" s="96"/>
    </row>
    <row r="4738" spans="8:10" x14ac:dyDescent="0.25">
      <c r="H4738" s="247"/>
      <c r="J4738" s="96"/>
    </row>
    <row r="4739" spans="8:10" x14ac:dyDescent="0.25">
      <c r="H4739" s="247"/>
      <c r="J4739" s="96"/>
    </row>
    <row r="4740" spans="8:10" x14ac:dyDescent="0.25">
      <c r="H4740" s="247"/>
      <c r="J4740" s="96"/>
    </row>
    <row r="4741" spans="8:10" x14ac:dyDescent="0.25">
      <c r="H4741" s="247"/>
      <c r="J4741" s="96"/>
    </row>
    <row r="4742" spans="8:10" x14ac:dyDescent="0.25">
      <c r="H4742" s="247"/>
      <c r="J4742" s="96"/>
    </row>
    <row r="4743" spans="8:10" x14ac:dyDescent="0.25">
      <c r="H4743" s="247"/>
      <c r="J4743" s="96"/>
    </row>
    <row r="4744" spans="8:10" x14ac:dyDescent="0.25">
      <c r="H4744" s="247"/>
      <c r="J4744" s="96"/>
    </row>
    <row r="4745" spans="8:10" x14ac:dyDescent="0.25">
      <c r="H4745" s="247"/>
      <c r="J4745" s="96"/>
    </row>
    <row r="4746" spans="8:10" x14ac:dyDescent="0.25">
      <c r="H4746" s="247"/>
      <c r="J4746" s="96"/>
    </row>
    <row r="4747" spans="8:10" x14ac:dyDescent="0.25">
      <c r="H4747" s="247"/>
      <c r="J4747" s="96"/>
    </row>
    <row r="4748" spans="8:10" x14ac:dyDescent="0.25">
      <c r="H4748" s="247"/>
      <c r="J4748" s="96"/>
    </row>
    <row r="4749" spans="8:10" x14ac:dyDescent="0.25">
      <c r="H4749" s="247"/>
      <c r="J4749" s="96"/>
    </row>
    <row r="4750" spans="8:10" x14ac:dyDescent="0.25">
      <c r="H4750" s="247"/>
      <c r="J4750" s="96"/>
    </row>
    <row r="4751" spans="8:10" x14ac:dyDescent="0.25">
      <c r="H4751" s="247"/>
      <c r="J4751" s="96"/>
    </row>
    <row r="4752" spans="8:10" x14ac:dyDescent="0.25">
      <c r="H4752" s="247"/>
      <c r="J4752" s="96"/>
    </row>
    <row r="4753" spans="8:10" x14ac:dyDescent="0.25">
      <c r="H4753" s="247"/>
      <c r="J4753" s="96"/>
    </row>
    <row r="4754" spans="8:10" x14ac:dyDescent="0.25">
      <c r="H4754" s="247"/>
      <c r="J4754" s="96"/>
    </row>
    <row r="4755" spans="8:10" x14ac:dyDescent="0.25">
      <c r="H4755" s="247"/>
      <c r="J4755" s="96"/>
    </row>
    <row r="4756" spans="8:10" x14ac:dyDescent="0.25">
      <c r="H4756" s="247"/>
      <c r="J4756" s="96"/>
    </row>
    <row r="4757" spans="8:10" x14ac:dyDescent="0.25">
      <c r="H4757" s="247"/>
      <c r="J4757" s="96"/>
    </row>
    <row r="4758" spans="8:10" x14ac:dyDescent="0.25">
      <c r="H4758" s="247"/>
      <c r="J4758" s="96"/>
    </row>
    <row r="4759" spans="8:10" x14ac:dyDescent="0.25">
      <c r="H4759" s="247"/>
      <c r="J4759" s="96"/>
    </row>
    <row r="4760" spans="8:10" x14ac:dyDescent="0.25">
      <c r="H4760" s="247"/>
      <c r="J4760" s="96"/>
    </row>
    <row r="4761" spans="8:10" x14ac:dyDescent="0.25">
      <c r="H4761" s="247"/>
      <c r="J4761" s="96"/>
    </row>
    <row r="4762" spans="8:10" x14ac:dyDescent="0.25">
      <c r="H4762" s="247"/>
      <c r="J4762" s="96"/>
    </row>
    <row r="4763" spans="8:10" x14ac:dyDescent="0.25">
      <c r="H4763" s="247"/>
      <c r="J4763" s="96"/>
    </row>
    <row r="4764" spans="8:10" x14ac:dyDescent="0.25">
      <c r="H4764" s="247"/>
      <c r="J4764" s="96"/>
    </row>
    <row r="4765" spans="8:10" x14ac:dyDescent="0.25">
      <c r="H4765" s="247"/>
      <c r="J4765" s="96"/>
    </row>
    <row r="4766" spans="8:10" x14ac:dyDescent="0.25">
      <c r="H4766" s="247"/>
      <c r="J4766" s="96"/>
    </row>
    <row r="4767" spans="8:10" x14ac:dyDescent="0.25">
      <c r="H4767" s="247"/>
      <c r="J4767" s="96"/>
    </row>
    <row r="4768" spans="8:10" x14ac:dyDescent="0.25">
      <c r="H4768" s="247"/>
      <c r="J4768" s="96"/>
    </row>
    <row r="4769" spans="8:10" x14ac:dyDescent="0.25">
      <c r="H4769" s="247"/>
      <c r="J4769" s="96"/>
    </row>
    <row r="4770" spans="8:10" x14ac:dyDescent="0.25">
      <c r="H4770" s="247"/>
      <c r="J4770" s="96"/>
    </row>
    <row r="4771" spans="8:10" x14ac:dyDescent="0.25">
      <c r="H4771" s="247"/>
      <c r="J4771" s="96"/>
    </row>
    <row r="4772" spans="8:10" x14ac:dyDescent="0.25">
      <c r="H4772" s="247"/>
      <c r="J4772" s="96"/>
    </row>
    <row r="4773" spans="8:10" x14ac:dyDescent="0.25">
      <c r="H4773" s="247"/>
      <c r="J4773" s="96"/>
    </row>
    <row r="4774" spans="8:10" x14ac:dyDescent="0.25">
      <c r="H4774" s="247"/>
      <c r="J4774" s="96"/>
    </row>
    <row r="4775" spans="8:10" x14ac:dyDescent="0.25">
      <c r="H4775" s="247"/>
      <c r="J4775" s="96"/>
    </row>
    <row r="4776" spans="8:10" x14ac:dyDescent="0.25">
      <c r="H4776" s="247"/>
      <c r="J4776" s="96"/>
    </row>
    <row r="4777" spans="8:10" x14ac:dyDescent="0.25">
      <c r="H4777" s="247"/>
      <c r="J4777" s="96"/>
    </row>
    <row r="4778" spans="8:10" x14ac:dyDescent="0.25">
      <c r="H4778" s="247"/>
      <c r="J4778" s="96"/>
    </row>
    <row r="4779" spans="8:10" x14ac:dyDescent="0.25">
      <c r="H4779" s="247"/>
      <c r="J4779" s="96"/>
    </row>
    <row r="4780" spans="8:10" x14ac:dyDescent="0.25">
      <c r="H4780" s="247"/>
      <c r="J4780" s="96"/>
    </row>
    <row r="4781" spans="8:10" x14ac:dyDescent="0.25">
      <c r="H4781" s="247"/>
      <c r="J4781" s="96"/>
    </row>
    <row r="4782" spans="8:10" x14ac:dyDescent="0.25">
      <c r="H4782" s="247"/>
      <c r="J4782" s="96"/>
    </row>
    <row r="4783" spans="8:10" x14ac:dyDescent="0.25">
      <c r="H4783" s="247"/>
      <c r="J4783" s="96"/>
    </row>
    <row r="4784" spans="8:10" x14ac:dyDescent="0.25">
      <c r="H4784" s="247"/>
      <c r="J4784" s="96"/>
    </row>
    <row r="4785" spans="8:10" x14ac:dyDescent="0.25">
      <c r="H4785" s="247"/>
      <c r="J4785" s="96"/>
    </row>
    <row r="4786" spans="8:10" x14ac:dyDescent="0.25">
      <c r="H4786" s="247"/>
      <c r="J4786" s="96"/>
    </row>
    <row r="4787" spans="8:10" x14ac:dyDescent="0.25">
      <c r="H4787" s="247"/>
      <c r="J4787" s="96"/>
    </row>
    <row r="4788" spans="8:10" x14ac:dyDescent="0.25">
      <c r="H4788" s="247"/>
      <c r="J4788" s="96"/>
    </row>
    <row r="4789" spans="8:10" x14ac:dyDescent="0.25">
      <c r="H4789" s="247"/>
      <c r="J4789" s="96"/>
    </row>
    <row r="4790" spans="8:10" x14ac:dyDescent="0.25">
      <c r="H4790" s="247"/>
      <c r="J4790" s="96"/>
    </row>
    <row r="4791" spans="8:10" x14ac:dyDescent="0.25">
      <c r="H4791" s="247"/>
      <c r="J4791" s="96"/>
    </row>
    <row r="4792" spans="8:10" x14ac:dyDescent="0.25">
      <c r="H4792" s="247"/>
      <c r="J4792" s="96"/>
    </row>
    <row r="4793" spans="8:10" x14ac:dyDescent="0.25">
      <c r="H4793" s="247"/>
      <c r="J4793" s="96"/>
    </row>
    <row r="4794" spans="8:10" x14ac:dyDescent="0.25">
      <c r="H4794" s="247"/>
      <c r="J4794" s="96"/>
    </row>
    <row r="4795" spans="8:10" x14ac:dyDescent="0.25">
      <c r="H4795" s="247"/>
      <c r="J4795" s="96"/>
    </row>
    <row r="4796" spans="8:10" x14ac:dyDescent="0.25">
      <c r="H4796" s="247"/>
      <c r="J4796" s="96"/>
    </row>
    <row r="4797" spans="8:10" x14ac:dyDescent="0.25">
      <c r="H4797" s="247"/>
      <c r="J4797" s="96"/>
    </row>
    <row r="4798" spans="8:10" x14ac:dyDescent="0.25">
      <c r="H4798" s="247"/>
      <c r="J4798" s="96"/>
    </row>
    <row r="4799" spans="8:10" x14ac:dyDescent="0.25">
      <c r="H4799" s="247"/>
      <c r="J4799" s="96"/>
    </row>
    <row r="4800" spans="8:10" x14ac:dyDescent="0.25">
      <c r="H4800" s="247"/>
      <c r="J4800" s="96"/>
    </row>
    <row r="4801" spans="8:10" x14ac:dyDescent="0.25">
      <c r="H4801" s="247"/>
      <c r="J4801" s="96"/>
    </row>
    <row r="4802" spans="8:10" x14ac:dyDescent="0.25">
      <c r="H4802" s="247"/>
      <c r="J4802" s="96"/>
    </row>
    <row r="4803" spans="8:10" x14ac:dyDescent="0.25">
      <c r="H4803" s="247"/>
      <c r="J4803" s="96"/>
    </row>
    <row r="4804" spans="8:10" x14ac:dyDescent="0.25">
      <c r="H4804" s="247"/>
      <c r="J4804" s="96"/>
    </row>
    <row r="4805" spans="8:10" x14ac:dyDescent="0.25">
      <c r="H4805" s="247"/>
      <c r="J4805" s="96"/>
    </row>
    <row r="4806" spans="8:10" x14ac:dyDescent="0.25">
      <c r="H4806" s="247"/>
      <c r="J4806" s="96"/>
    </row>
    <row r="4807" spans="8:10" x14ac:dyDescent="0.25">
      <c r="H4807" s="247"/>
      <c r="J4807" s="96"/>
    </row>
    <row r="4808" spans="8:10" x14ac:dyDescent="0.25">
      <c r="H4808" s="247"/>
      <c r="J4808" s="96"/>
    </row>
    <row r="4809" spans="8:10" x14ac:dyDescent="0.25">
      <c r="H4809" s="247"/>
      <c r="J4809" s="96"/>
    </row>
    <row r="4810" spans="8:10" x14ac:dyDescent="0.25">
      <c r="H4810" s="247"/>
      <c r="J4810" s="96"/>
    </row>
    <row r="4811" spans="8:10" x14ac:dyDescent="0.25">
      <c r="H4811" s="247"/>
      <c r="J4811" s="96"/>
    </row>
    <row r="4812" spans="8:10" x14ac:dyDescent="0.25">
      <c r="H4812" s="247"/>
      <c r="J4812" s="96"/>
    </row>
    <row r="4813" spans="8:10" x14ac:dyDescent="0.25">
      <c r="H4813" s="247"/>
      <c r="J4813" s="96"/>
    </row>
    <row r="4814" spans="8:10" x14ac:dyDescent="0.25">
      <c r="H4814" s="247"/>
      <c r="J4814" s="96"/>
    </row>
    <row r="4815" spans="8:10" x14ac:dyDescent="0.25">
      <c r="H4815" s="247"/>
      <c r="J4815" s="96"/>
    </row>
    <row r="4816" spans="8:10" x14ac:dyDescent="0.25">
      <c r="H4816" s="247"/>
      <c r="J4816" s="96"/>
    </row>
    <row r="4817" spans="8:10" x14ac:dyDescent="0.25">
      <c r="H4817" s="247"/>
      <c r="J4817" s="96"/>
    </row>
    <row r="4818" spans="8:10" x14ac:dyDescent="0.25">
      <c r="H4818" s="247"/>
      <c r="J4818" s="96"/>
    </row>
    <row r="4819" spans="8:10" x14ac:dyDescent="0.25">
      <c r="H4819" s="247"/>
      <c r="J4819" s="96"/>
    </row>
    <row r="4820" spans="8:10" x14ac:dyDescent="0.25">
      <c r="H4820" s="247"/>
      <c r="J4820" s="96"/>
    </row>
    <row r="4821" spans="8:10" x14ac:dyDescent="0.25">
      <c r="H4821" s="247"/>
      <c r="J4821" s="96"/>
    </row>
    <row r="4822" spans="8:10" x14ac:dyDescent="0.25">
      <c r="H4822" s="247"/>
      <c r="J4822" s="96"/>
    </row>
    <row r="4823" spans="8:10" x14ac:dyDescent="0.25">
      <c r="H4823" s="247"/>
      <c r="J4823" s="96"/>
    </row>
    <row r="4824" spans="8:10" x14ac:dyDescent="0.25">
      <c r="H4824" s="247"/>
      <c r="J4824" s="96"/>
    </row>
    <row r="4825" spans="8:10" x14ac:dyDescent="0.25">
      <c r="H4825" s="247"/>
      <c r="J4825" s="96"/>
    </row>
    <row r="4826" spans="8:10" x14ac:dyDescent="0.25">
      <c r="H4826" s="247"/>
      <c r="J4826" s="96"/>
    </row>
    <row r="4827" spans="8:10" x14ac:dyDescent="0.25">
      <c r="H4827" s="247"/>
      <c r="J4827" s="96"/>
    </row>
    <row r="4828" spans="8:10" x14ac:dyDescent="0.25">
      <c r="H4828" s="247"/>
      <c r="J4828" s="96"/>
    </row>
    <row r="4829" spans="8:10" x14ac:dyDescent="0.25">
      <c r="H4829" s="247"/>
      <c r="J4829" s="96"/>
    </row>
    <row r="4830" spans="8:10" x14ac:dyDescent="0.25">
      <c r="H4830" s="247"/>
      <c r="J4830" s="96"/>
    </row>
    <row r="4831" spans="8:10" x14ac:dyDescent="0.25">
      <c r="H4831" s="247"/>
      <c r="J4831" s="96"/>
    </row>
    <row r="4832" spans="8:10" x14ac:dyDescent="0.25">
      <c r="H4832" s="247"/>
      <c r="J4832" s="96"/>
    </row>
    <row r="4833" spans="8:10" x14ac:dyDescent="0.25">
      <c r="H4833" s="247"/>
      <c r="J4833" s="96"/>
    </row>
    <row r="4834" spans="8:10" x14ac:dyDescent="0.25">
      <c r="H4834" s="247"/>
      <c r="J4834" s="96"/>
    </row>
    <row r="4835" spans="8:10" x14ac:dyDescent="0.25">
      <c r="H4835" s="247"/>
      <c r="J4835" s="96"/>
    </row>
    <row r="4836" spans="8:10" x14ac:dyDescent="0.25">
      <c r="H4836" s="247"/>
      <c r="J4836" s="96"/>
    </row>
    <row r="4837" spans="8:10" x14ac:dyDescent="0.25">
      <c r="H4837" s="247"/>
      <c r="J4837" s="96"/>
    </row>
    <row r="4838" spans="8:10" x14ac:dyDescent="0.25">
      <c r="H4838" s="247"/>
      <c r="J4838" s="96"/>
    </row>
    <row r="4839" spans="8:10" x14ac:dyDescent="0.25">
      <c r="H4839" s="247"/>
      <c r="J4839" s="96"/>
    </row>
    <row r="4840" spans="8:10" x14ac:dyDescent="0.25">
      <c r="H4840" s="247"/>
      <c r="J4840" s="96"/>
    </row>
    <row r="4841" spans="8:10" x14ac:dyDescent="0.25">
      <c r="H4841" s="247"/>
      <c r="J4841" s="96"/>
    </row>
    <row r="4842" spans="8:10" x14ac:dyDescent="0.25">
      <c r="H4842" s="247"/>
      <c r="J4842" s="96"/>
    </row>
    <row r="4843" spans="8:10" x14ac:dyDescent="0.25">
      <c r="H4843" s="247"/>
      <c r="J4843" s="96"/>
    </row>
    <row r="4844" spans="8:10" x14ac:dyDescent="0.25">
      <c r="H4844" s="247"/>
      <c r="J4844" s="96"/>
    </row>
    <row r="4845" spans="8:10" x14ac:dyDescent="0.25">
      <c r="H4845" s="247"/>
      <c r="J4845" s="96"/>
    </row>
    <row r="4846" spans="8:10" x14ac:dyDescent="0.25">
      <c r="H4846" s="247"/>
      <c r="J4846" s="96"/>
    </row>
    <row r="4847" spans="8:10" x14ac:dyDescent="0.25">
      <c r="H4847" s="247"/>
      <c r="J4847" s="96"/>
    </row>
    <row r="4848" spans="8:10" x14ac:dyDescent="0.25">
      <c r="H4848" s="247"/>
      <c r="J4848" s="96"/>
    </row>
    <row r="4849" spans="8:10" x14ac:dyDescent="0.25">
      <c r="H4849" s="247"/>
      <c r="J4849" s="96"/>
    </row>
    <row r="4850" spans="8:10" x14ac:dyDescent="0.25">
      <c r="H4850" s="247"/>
      <c r="J4850" s="96"/>
    </row>
    <row r="4851" spans="8:10" x14ac:dyDescent="0.25">
      <c r="H4851" s="247"/>
      <c r="J4851" s="96"/>
    </row>
    <row r="4852" spans="8:10" x14ac:dyDescent="0.25">
      <c r="H4852" s="247"/>
      <c r="J4852" s="96"/>
    </row>
    <row r="4853" spans="8:10" x14ac:dyDescent="0.25">
      <c r="H4853" s="247"/>
      <c r="J4853" s="96"/>
    </row>
    <row r="4854" spans="8:10" x14ac:dyDescent="0.25">
      <c r="H4854" s="247"/>
      <c r="J4854" s="96"/>
    </row>
    <row r="4855" spans="8:10" x14ac:dyDescent="0.25">
      <c r="H4855" s="247"/>
      <c r="J4855" s="96"/>
    </row>
    <row r="4856" spans="8:10" x14ac:dyDescent="0.25">
      <c r="H4856" s="247"/>
      <c r="J4856" s="96"/>
    </row>
    <row r="4857" spans="8:10" x14ac:dyDescent="0.25">
      <c r="H4857" s="247"/>
      <c r="J4857" s="96"/>
    </row>
    <row r="4858" spans="8:10" x14ac:dyDescent="0.25">
      <c r="H4858" s="247"/>
      <c r="J4858" s="96"/>
    </row>
    <row r="4859" spans="8:10" x14ac:dyDescent="0.25">
      <c r="H4859" s="247"/>
      <c r="J4859" s="96"/>
    </row>
    <row r="4860" spans="8:10" x14ac:dyDescent="0.25">
      <c r="H4860" s="247"/>
      <c r="J4860" s="96"/>
    </row>
    <row r="4861" spans="8:10" x14ac:dyDescent="0.25">
      <c r="H4861" s="247"/>
      <c r="J4861" s="96"/>
    </row>
    <row r="4862" spans="8:10" x14ac:dyDescent="0.25">
      <c r="H4862" s="247"/>
      <c r="J4862" s="96"/>
    </row>
    <row r="4863" spans="8:10" x14ac:dyDescent="0.25">
      <c r="H4863" s="247"/>
      <c r="J4863" s="96"/>
    </row>
    <row r="4864" spans="8:10" x14ac:dyDescent="0.25">
      <c r="H4864" s="247"/>
      <c r="J4864" s="96"/>
    </row>
    <row r="4865" spans="8:10" x14ac:dyDescent="0.25">
      <c r="H4865" s="247"/>
      <c r="J4865" s="96"/>
    </row>
    <row r="4866" spans="8:10" x14ac:dyDescent="0.25">
      <c r="H4866" s="247"/>
      <c r="J4866" s="96"/>
    </row>
    <row r="4867" spans="8:10" x14ac:dyDescent="0.25">
      <c r="H4867" s="247"/>
      <c r="J4867" s="96"/>
    </row>
    <row r="4868" spans="8:10" x14ac:dyDescent="0.25">
      <c r="H4868" s="247"/>
      <c r="J4868" s="96"/>
    </row>
    <row r="4869" spans="8:10" x14ac:dyDescent="0.25">
      <c r="H4869" s="247"/>
      <c r="J4869" s="96"/>
    </row>
    <row r="4870" spans="8:10" x14ac:dyDescent="0.25">
      <c r="H4870" s="247"/>
      <c r="J4870" s="96"/>
    </row>
    <row r="4871" spans="8:10" x14ac:dyDescent="0.25">
      <c r="H4871" s="247"/>
      <c r="J4871" s="96"/>
    </row>
    <row r="4872" spans="8:10" x14ac:dyDescent="0.25">
      <c r="H4872" s="247"/>
      <c r="J4872" s="96"/>
    </row>
    <row r="4873" spans="8:10" x14ac:dyDescent="0.25">
      <c r="H4873" s="247"/>
      <c r="J4873" s="96"/>
    </row>
    <row r="4874" spans="8:10" x14ac:dyDescent="0.25">
      <c r="H4874" s="247"/>
      <c r="J4874" s="96"/>
    </row>
    <row r="4875" spans="8:10" x14ac:dyDescent="0.25">
      <c r="H4875" s="247"/>
      <c r="J4875" s="96"/>
    </row>
    <row r="4876" spans="8:10" x14ac:dyDescent="0.25">
      <c r="H4876" s="247"/>
      <c r="J4876" s="96"/>
    </row>
    <row r="4877" spans="8:10" x14ac:dyDescent="0.25">
      <c r="H4877" s="247"/>
      <c r="J4877" s="96"/>
    </row>
    <row r="4878" spans="8:10" x14ac:dyDescent="0.25">
      <c r="H4878" s="247"/>
      <c r="J4878" s="96"/>
    </row>
    <row r="4879" spans="8:10" x14ac:dyDescent="0.25">
      <c r="H4879" s="247"/>
      <c r="J4879" s="96"/>
    </row>
    <row r="4880" spans="8:10" x14ac:dyDescent="0.25">
      <c r="H4880" s="247"/>
      <c r="J4880" s="96"/>
    </row>
    <row r="4881" spans="8:10" x14ac:dyDescent="0.25">
      <c r="H4881" s="247"/>
      <c r="J4881" s="96"/>
    </row>
    <row r="4882" spans="8:10" x14ac:dyDescent="0.25">
      <c r="H4882" s="247"/>
      <c r="J4882" s="96"/>
    </row>
    <row r="4883" spans="8:10" x14ac:dyDescent="0.25">
      <c r="H4883" s="247"/>
      <c r="J4883" s="96"/>
    </row>
    <row r="4884" spans="8:10" x14ac:dyDescent="0.25">
      <c r="H4884" s="247"/>
      <c r="J4884" s="96"/>
    </row>
    <row r="4885" spans="8:10" x14ac:dyDescent="0.25">
      <c r="H4885" s="247"/>
      <c r="J4885" s="96"/>
    </row>
    <row r="4886" spans="8:10" x14ac:dyDescent="0.25">
      <c r="H4886" s="247"/>
      <c r="J4886" s="96"/>
    </row>
    <row r="4887" spans="8:10" x14ac:dyDescent="0.25">
      <c r="H4887" s="247"/>
      <c r="J4887" s="96"/>
    </row>
    <row r="4888" spans="8:10" x14ac:dyDescent="0.25">
      <c r="H4888" s="247"/>
      <c r="J4888" s="96"/>
    </row>
    <row r="4889" spans="8:10" x14ac:dyDescent="0.25">
      <c r="H4889" s="247"/>
      <c r="J4889" s="96"/>
    </row>
    <row r="4890" spans="8:10" x14ac:dyDescent="0.25">
      <c r="H4890" s="247"/>
      <c r="J4890" s="96"/>
    </row>
    <row r="4891" spans="8:10" x14ac:dyDescent="0.25">
      <c r="H4891" s="247"/>
      <c r="J4891" s="96"/>
    </row>
    <row r="4892" spans="8:10" x14ac:dyDescent="0.25">
      <c r="H4892" s="247"/>
      <c r="J4892" s="96"/>
    </row>
    <row r="4893" spans="8:10" x14ac:dyDescent="0.25">
      <c r="H4893" s="247"/>
      <c r="J4893" s="96"/>
    </row>
    <row r="4894" spans="8:10" x14ac:dyDescent="0.25">
      <c r="H4894" s="247"/>
      <c r="J4894" s="96"/>
    </row>
    <row r="4895" spans="8:10" x14ac:dyDescent="0.25">
      <c r="H4895" s="247"/>
      <c r="J4895" s="96"/>
    </row>
    <row r="4896" spans="8:10" x14ac:dyDescent="0.25">
      <c r="H4896" s="247"/>
      <c r="J4896" s="96"/>
    </row>
    <row r="4897" spans="8:10" x14ac:dyDescent="0.25">
      <c r="H4897" s="247"/>
      <c r="J4897" s="96"/>
    </row>
    <row r="4898" spans="8:10" x14ac:dyDescent="0.25">
      <c r="H4898" s="247"/>
      <c r="J4898" s="96"/>
    </row>
    <row r="4899" spans="8:10" x14ac:dyDescent="0.25">
      <c r="H4899" s="247"/>
      <c r="J4899" s="96"/>
    </row>
    <row r="4900" spans="8:10" x14ac:dyDescent="0.25">
      <c r="H4900" s="247"/>
      <c r="J4900" s="96"/>
    </row>
    <row r="4901" spans="8:10" x14ac:dyDescent="0.25">
      <c r="H4901" s="247"/>
      <c r="J4901" s="96"/>
    </row>
    <row r="4902" spans="8:10" x14ac:dyDescent="0.25">
      <c r="H4902" s="247"/>
      <c r="J4902" s="96"/>
    </row>
    <row r="4903" spans="8:10" x14ac:dyDescent="0.25">
      <c r="H4903" s="247"/>
      <c r="J4903" s="96"/>
    </row>
    <row r="4904" spans="8:10" x14ac:dyDescent="0.25">
      <c r="H4904" s="247"/>
      <c r="J4904" s="96"/>
    </row>
    <row r="4905" spans="8:10" x14ac:dyDescent="0.25">
      <c r="H4905" s="247"/>
      <c r="J4905" s="96"/>
    </row>
    <row r="4906" spans="8:10" x14ac:dyDescent="0.25">
      <c r="H4906" s="247"/>
      <c r="J4906" s="96"/>
    </row>
    <row r="4907" spans="8:10" x14ac:dyDescent="0.25">
      <c r="H4907" s="247"/>
      <c r="J4907" s="96"/>
    </row>
    <row r="4908" spans="8:10" x14ac:dyDescent="0.25">
      <c r="H4908" s="247"/>
      <c r="J4908" s="96"/>
    </row>
    <row r="4909" spans="8:10" x14ac:dyDescent="0.25">
      <c r="H4909" s="247"/>
      <c r="J4909" s="96"/>
    </row>
    <row r="4910" spans="8:10" x14ac:dyDescent="0.25">
      <c r="H4910" s="247"/>
      <c r="J4910" s="96"/>
    </row>
    <row r="4911" spans="8:10" x14ac:dyDescent="0.25">
      <c r="H4911" s="247"/>
      <c r="J4911" s="96"/>
    </row>
    <row r="4912" spans="8:10" x14ac:dyDescent="0.25">
      <c r="H4912" s="247"/>
      <c r="J4912" s="96"/>
    </row>
    <row r="4913" spans="8:10" x14ac:dyDescent="0.25">
      <c r="H4913" s="247"/>
      <c r="J4913" s="96"/>
    </row>
    <row r="4914" spans="8:10" x14ac:dyDescent="0.25">
      <c r="H4914" s="247"/>
      <c r="J4914" s="96"/>
    </row>
    <row r="4915" spans="8:10" x14ac:dyDescent="0.25">
      <c r="H4915" s="247"/>
      <c r="J4915" s="96"/>
    </row>
    <row r="4916" spans="8:10" x14ac:dyDescent="0.25">
      <c r="H4916" s="247"/>
      <c r="J4916" s="96"/>
    </row>
    <row r="4917" spans="8:10" x14ac:dyDescent="0.25">
      <c r="H4917" s="247"/>
      <c r="J4917" s="96"/>
    </row>
    <row r="4918" spans="8:10" x14ac:dyDescent="0.25">
      <c r="H4918" s="247"/>
      <c r="J4918" s="96"/>
    </row>
    <row r="4919" spans="8:10" x14ac:dyDescent="0.25">
      <c r="H4919" s="247"/>
      <c r="J4919" s="96"/>
    </row>
    <row r="4920" spans="8:10" x14ac:dyDescent="0.25">
      <c r="H4920" s="247"/>
      <c r="J4920" s="96"/>
    </row>
    <row r="4921" spans="8:10" x14ac:dyDescent="0.25">
      <c r="H4921" s="247"/>
      <c r="J4921" s="96"/>
    </row>
    <row r="4922" spans="8:10" x14ac:dyDescent="0.25">
      <c r="H4922" s="247"/>
      <c r="J4922" s="96"/>
    </row>
    <row r="4923" spans="8:10" x14ac:dyDescent="0.25">
      <c r="H4923" s="247"/>
      <c r="J4923" s="96"/>
    </row>
    <row r="4924" spans="8:10" x14ac:dyDescent="0.25">
      <c r="H4924" s="247"/>
      <c r="J4924" s="96"/>
    </row>
    <row r="4925" spans="8:10" x14ac:dyDescent="0.25">
      <c r="H4925" s="247"/>
      <c r="J4925" s="96"/>
    </row>
    <row r="4926" spans="8:10" x14ac:dyDescent="0.25">
      <c r="H4926" s="247"/>
      <c r="J4926" s="96"/>
    </row>
    <row r="4927" spans="8:10" x14ac:dyDescent="0.25">
      <c r="H4927" s="247"/>
      <c r="J4927" s="96"/>
    </row>
    <row r="4928" spans="8:10" x14ac:dyDescent="0.25">
      <c r="H4928" s="247"/>
      <c r="J4928" s="96"/>
    </row>
    <row r="4929" spans="8:10" x14ac:dyDescent="0.25">
      <c r="H4929" s="247"/>
      <c r="J4929" s="96"/>
    </row>
    <row r="4930" spans="8:10" x14ac:dyDescent="0.25">
      <c r="H4930" s="247"/>
      <c r="J4930" s="96"/>
    </row>
    <row r="4931" spans="8:10" x14ac:dyDescent="0.25">
      <c r="H4931" s="247"/>
      <c r="J4931" s="96"/>
    </row>
    <row r="4932" spans="8:10" x14ac:dyDescent="0.25">
      <c r="H4932" s="247"/>
      <c r="J4932" s="96"/>
    </row>
    <row r="4933" spans="8:10" x14ac:dyDescent="0.25">
      <c r="H4933" s="247"/>
      <c r="J4933" s="96"/>
    </row>
    <row r="4934" spans="8:10" x14ac:dyDescent="0.25">
      <c r="H4934" s="247"/>
      <c r="J4934" s="96"/>
    </row>
    <row r="4935" spans="8:10" x14ac:dyDescent="0.25">
      <c r="H4935" s="247"/>
      <c r="J4935" s="96"/>
    </row>
    <row r="4936" spans="8:10" x14ac:dyDescent="0.25">
      <c r="H4936" s="247"/>
      <c r="J4936" s="96"/>
    </row>
    <row r="4937" spans="8:10" x14ac:dyDescent="0.25">
      <c r="H4937" s="247"/>
      <c r="J4937" s="96"/>
    </row>
    <row r="4938" spans="8:10" x14ac:dyDescent="0.25">
      <c r="H4938" s="247"/>
      <c r="J4938" s="96"/>
    </row>
    <row r="4939" spans="8:10" x14ac:dyDescent="0.25">
      <c r="H4939" s="247"/>
      <c r="J4939" s="96"/>
    </row>
    <row r="4940" spans="8:10" x14ac:dyDescent="0.25">
      <c r="H4940" s="247"/>
      <c r="J4940" s="96"/>
    </row>
    <row r="4941" spans="8:10" x14ac:dyDescent="0.25">
      <c r="H4941" s="247"/>
      <c r="J4941" s="96"/>
    </row>
    <row r="4942" spans="8:10" x14ac:dyDescent="0.25">
      <c r="H4942" s="247"/>
      <c r="J4942" s="96"/>
    </row>
    <row r="4943" spans="8:10" x14ac:dyDescent="0.25">
      <c r="H4943" s="247"/>
      <c r="J4943" s="96"/>
    </row>
    <row r="4944" spans="8:10" x14ac:dyDescent="0.25">
      <c r="H4944" s="247"/>
      <c r="J4944" s="96"/>
    </row>
    <row r="4945" spans="8:10" x14ac:dyDescent="0.25">
      <c r="H4945" s="247"/>
      <c r="J4945" s="96"/>
    </row>
    <row r="4946" spans="8:10" x14ac:dyDescent="0.25">
      <c r="H4946" s="247"/>
      <c r="J4946" s="96"/>
    </row>
    <row r="4947" spans="8:10" x14ac:dyDescent="0.25">
      <c r="H4947" s="247"/>
      <c r="J4947" s="96"/>
    </row>
    <row r="4948" spans="8:10" x14ac:dyDescent="0.25">
      <c r="H4948" s="247"/>
      <c r="J4948" s="96"/>
    </row>
    <row r="4949" spans="8:10" x14ac:dyDescent="0.25">
      <c r="H4949" s="247"/>
      <c r="J4949" s="96"/>
    </row>
    <row r="4950" spans="8:10" x14ac:dyDescent="0.25">
      <c r="H4950" s="247"/>
      <c r="J4950" s="96"/>
    </row>
    <row r="4951" spans="8:10" x14ac:dyDescent="0.25">
      <c r="H4951" s="247"/>
      <c r="J4951" s="96"/>
    </row>
    <row r="4952" spans="8:10" x14ac:dyDescent="0.25">
      <c r="H4952" s="247"/>
      <c r="J4952" s="96"/>
    </row>
    <row r="4953" spans="8:10" x14ac:dyDescent="0.25">
      <c r="H4953" s="247"/>
      <c r="J4953" s="96"/>
    </row>
    <row r="4954" spans="8:10" x14ac:dyDescent="0.25">
      <c r="H4954" s="247"/>
      <c r="J4954" s="96"/>
    </row>
    <row r="4955" spans="8:10" x14ac:dyDescent="0.25">
      <c r="H4955" s="247"/>
      <c r="J4955" s="96"/>
    </row>
    <row r="4956" spans="8:10" x14ac:dyDescent="0.25">
      <c r="H4956" s="247"/>
      <c r="J4956" s="96"/>
    </row>
    <row r="4957" spans="8:10" x14ac:dyDescent="0.25">
      <c r="H4957" s="247"/>
      <c r="J4957" s="96"/>
    </row>
    <row r="4958" spans="8:10" x14ac:dyDescent="0.25">
      <c r="H4958" s="247"/>
      <c r="J4958" s="96"/>
    </row>
    <row r="4959" spans="8:10" x14ac:dyDescent="0.25">
      <c r="H4959" s="247"/>
      <c r="J4959" s="96"/>
    </row>
    <row r="4960" spans="8:10" x14ac:dyDescent="0.25">
      <c r="H4960" s="247"/>
      <c r="J4960" s="96"/>
    </row>
    <row r="4961" spans="8:10" x14ac:dyDescent="0.25">
      <c r="H4961" s="247"/>
      <c r="J4961" s="96"/>
    </row>
    <row r="4962" spans="8:10" x14ac:dyDescent="0.25">
      <c r="H4962" s="247"/>
      <c r="J4962" s="96"/>
    </row>
    <row r="4963" spans="8:10" x14ac:dyDescent="0.25">
      <c r="H4963" s="247"/>
      <c r="J4963" s="96"/>
    </row>
    <row r="4964" spans="8:10" x14ac:dyDescent="0.25">
      <c r="H4964" s="247"/>
      <c r="J4964" s="96"/>
    </row>
    <row r="4965" spans="8:10" x14ac:dyDescent="0.25">
      <c r="H4965" s="247"/>
      <c r="J4965" s="96"/>
    </row>
    <row r="4966" spans="8:10" x14ac:dyDescent="0.25">
      <c r="H4966" s="247"/>
      <c r="J4966" s="96"/>
    </row>
    <row r="4967" spans="8:10" x14ac:dyDescent="0.25">
      <c r="H4967" s="247"/>
      <c r="J4967" s="96"/>
    </row>
    <row r="4968" spans="8:10" x14ac:dyDescent="0.25">
      <c r="H4968" s="247"/>
      <c r="J4968" s="96"/>
    </row>
    <row r="4969" spans="8:10" x14ac:dyDescent="0.25">
      <c r="H4969" s="247"/>
      <c r="J4969" s="96"/>
    </row>
    <row r="4970" spans="8:10" x14ac:dyDescent="0.25">
      <c r="H4970" s="247"/>
      <c r="J4970" s="96"/>
    </row>
    <row r="4971" spans="8:10" x14ac:dyDescent="0.25">
      <c r="H4971" s="247"/>
      <c r="J4971" s="96"/>
    </row>
    <row r="4972" spans="8:10" x14ac:dyDescent="0.25">
      <c r="H4972" s="247"/>
      <c r="J4972" s="96"/>
    </row>
    <row r="4973" spans="8:10" x14ac:dyDescent="0.25">
      <c r="H4973" s="247"/>
      <c r="J4973" s="96"/>
    </row>
    <row r="4974" spans="8:10" x14ac:dyDescent="0.25">
      <c r="H4974" s="247"/>
      <c r="J4974" s="96"/>
    </row>
    <row r="4975" spans="8:10" x14ac:dyDescent="0.25">
      <c r="H4975" s="247"/>
      <c r="J4975" s="96"/>
    </row>
    <row r="4976" spans="8:10" x14ac:dyDescent="0.25">
      <c r="H4976" s="247"/>
      <c r="J4976" s="96"/>
    </row>
    <row r="4977" spans="8:10" x14ac:dyDescent="0.25">
      <c r="H4977" s="247"/>
      <c r="J4977" s="96"/>
    </row>
    <row r="4978" spans="8:10" x14ac:dyDescent="0.25">
      <c r="H4978" s="247"/>
      <c r="J4978" s="96"/>
    </row>
    <row r="4979" spans="8:10" x14ac:dyDescent="0.25">
      <c r="H4979" s="247"/>
      <c r="J4979" s="96"/>
    </row>
    <row r="4980" spans="8:10" x14ac:dyDescent="0.25">
      <c r="H4980" s="247"/>
      <c r="J4980" s="96"/>
    </row>
    <row r="4981" spans="8:10" x14ac:dyDescent="0.25">
      <c r="H4981" s="247"/>
      <c r="J4981" s="96"/>
    </row>
    <row r="4982" spans="8:10" x14ac:dyDescent="0.25">
      <c r="H4982" s="247"/>
      <c r="J4982" s="96"/>
    </row>
    <row r="4983" spans="8:10" x14ac:dyDescent="0.25">
      <c r="H4983" s="247"/>
      <c r="J4983" s="96"/>
    </row>
    <row r="4984" spans="8:10" x14ac:dyDescent="0.25">
      <c r="H4984" s="247"/>
      <c r="J4984" s="96"/>
    </row>
    <row r="4985" spans="8:10" x14ac:dyDescent="0.25">
      <c r="H4985" s="247"/>
      <c r="J4985" s="96"/>
    </row>
    <row r="4986" spans="8:10" x14ac:dyDescent="0.25">
      <c r="H4986" s="247"/>
      <c r="J4986" s="96"/>
    </row>
    <row r="4987" spans="8:10" x14ac:dyDescent="0.25">
      <c r="H4987" s="247"/>
      <c r="J4987" s="96"/>
    </row>
    <row r="4988" spans="8:10" x14ac:dyDescent="0.25">
      <c r="H4988" s="247"/>
      <c r="J4988" s="96"/>
    </row>
    <row r="4989" spans="8:10" x14ac:dyDescent="0.25">
      <c r="H4989" s="247"/>
      <c r="J4989" s="96"/>
    </row>
    <row r="4990" spans="8:10" x14ac:dyDescent="0.25">
      <c r="H4990" s="247"/>
      <c r="J4990" s="96"/>
    </row>
    <row r="4991" spans="8:10" x14ac:dyDescent="0.25">
      <c r="H4991" s="247"/>
      <c r="J4991" s="96"/>
    </row>
    <row r="4992" spans="8:10" x14ac:dyDescent="0.25">
      <c r="H4992" s="247"/>
      <c r="J4992" s="96"/>
    </row>
    <row r="4993" spans="8:10" x14ac:dyDescent="0.25">
      <c r="H4993" s="247"/>
      <c r="J4993" s="96"/>
    </row>
    <row r="4994" spans="8:10" x14ac:dyDescent="0.25">
      <c r="H4994" s="247"/>
      <c r="J4994" s="96"/>
    </row>
    <row r="4995" spans="8:10" x14ac:dyDescent="0.25">
      <c r="H4995" s="247"/>
      <c r="J4995" s="96"/>
    </row>
    <row r="4996" spans="8:10" x14ac:dyDescent="0.25">
      <c r="H4996" s="247"/>
      <c r="J4996" s="96"/>
    </row>
    <row r="4997" spans="8:10" x14ac:dyDescent="0.25">
      <c r="H4997" s="247"/>
      <c r="J4997" s="96"/>
    </row>
    <row r="4998" spans="8:10" x14ac:dyDescent="0.25">
      <c r="H4998" s="247"/>
      <c r="J4998" s="96"/>
    </row>
    <row r="4999" spans="8:10" x14ac:dyDescent="0.25">
      <c r="H4999" s="247"/>
      <c r="J4999" s="96"/>
    </row>
    <row r="5000" spans="8:10" x14ac:dyDescent="0.25">
      <c r="H5000" s="247"/>
      <c r="J5000" s="96"/>
    </row>
    <row r="5001" spans="8:10" x14ac:dyDescent="0.25">
      <c r="H5001" s="247"/>
      <c r="J5001" s="96"/>
    </row>
    <row r="5002" spans="8:10" x14ac:dyDescent="0.25">
      <c r="H5002" s="247"/>
      <c r="J5002" s="96"/>
    </row>
    <row r="5003" spans="8:10" x14ac:dyDescent="0.25">
      <c r="H5003" s="247"/>
      <c r="J5003" s="96"/>
    </row>
    <row r="5004" spans="8:10" x14ac:dyDescent="0.25">
      <c r="H5004" s="247"/>
      <c r="J5004" s="96"/>
    </row>
    <row r="5005" spans="8:10" x14ac:dyDescent="0.25">
      <c r="H5005" s="247"/>
      <c r="J5005" s="96"/>
    </row>
    <row r="5006" spans="8:10" x14ac:dyDescent="0.25">
      <c r="H5006" s="247"/>
      <c r="J5006" s="96"/>
    </row>
    <row r="5007" spans="8:10" x14ac:dyDescent="0.25">
      <c r="H5007" s="247"/>
      <c r="J5007" s="96"/>
    </row>
    <row r="5008" spans="8:10" x14ac:dyDescent="0.25">
      <c r="H5008" s="247"/>
      <c r="J5008" s="96"/>
    </row>
    <row r="5009" spans="8:10" x14ac:dyDescent="0.25">
      <c r="H5009" s="247"/>
      <c r="J5009" s="96"/>
    </row>
    <row r="5010" spans="8:10" x14ac:dyDescent="0.25">
      <c r="H5010" s="247"/>
      <c r="J5010" s="96"/>
    </row>
    <row r="5011" spans="8:10" x14ac:dyDescent="0.25">
      <c r="H5011" s="247"/>
      <c r="J5011" s="96"/>
    </row>
    <row r="5012" spans="8:10" x14ac:dyDescent="0.25">
      <c r="H5012" s="247"/>
      <c r="J5012" s="96"/>
    </row>
    <row r="5013" spans="8:10" x14ac:dyDescent="0.25">
      <c r="H5013" s="247"/>
      <c r="J5013" s="96"/>
    </row>
    <row r="5014" spans="8:10" x14ac:dyDescent="0.25">
      <c r="H5014" s="247"/>
      <c r="J5014" s="96"/>
    </row>
    <row r="5015" spans="8:10" x14ac:dyDescent="0.25">
      <c r="H5015" s="247"/>
      <c r="J5015" s="96"/>
    </row>
    <row r="5016" spans="8:10" x14ac:dyDescent="0.25">
      <c r="H5016" s="247"/>
      <c r="J5016" s="96"/>
    </row>
    <row r="5017" spans="8:10" x14ac:dyDescent="0.25">
      <c r="H5017" s="247"/>
      <c r="J5017" s="96"/>
    </row>
    <row r="5018" spans="8:10" x14ac:dyDescent="0.25">
      <c r="H5018" s="247"/>
      <c r="J5018" s="96"/>
    </row>
    <row r="5019" spans="8:10" x14ac:dyDescent="0.25">
      <c r="H5019" s="247"/>
      <c r="J5019" s="96"/>
    </row>
    <row r="5020" spans="8:10" x14ac:dyDescent="0.25">
      <c r="H5020" s="247"/>
      <c r="J5020" s="96"/>
    </row>
    <row r="5021" spans="8:10" x14ac:dyDescent="0.25">
      <c r="H5021" s="247"/>
      <c r="J5021" s="96"/>
    </row>
    <row r="5022" spans="8:10" x14ac:dyDescent="0.25">
      <c r="H5022" s="247"/>
      <c r="J5022" s="96"/>
    </row>
    <row r="5023" spans="8:10" x14ac:dyDescent="0.25">
      <c r="H5023" s="247"/>
      <c r="J5023" s="96"/>
    </row>
    <row r="5024" spans="8:10" x14ac:dyDescent="0.25">
      <c r="H5024" s="247"/>
      <c r="J5024" s="96"/>
    </row>
    <row r="5025" spans="8:10" x14ac:dyDescent="0.25">
      <c r="H5025" s="247"/>
      <c r="J5025" s="96"/>
    </row>
    <row r="5026" spans="8:10" x14ac:dyDescent="0.25">
      <c r="H5026" s="247"/>
      <c r="J5026" s="96"/>
    </row>
    <row r="5027" spans="8:10" x14ac:dyDescent="0.25">
      <c r="H5027" s="247"/>
      <c r="J5027" s="96"/>
    </row>
    <row r="5028" spans="8:10" x14ac:dyDescent="0.25">
      <c r="H5028" s="247"/>
      <c r="J5028" s="96"/>
    </row>
    <row r="5029" spans="8:10" x14ac:dyDescent="0.25">
      <c r="H5029" s="247"/>
      <c r="J5029" s="96"/>
    </row>
    <row r="5030" spans="8:10" x14ac:dyDescent="0.25">
      <c r="H5030" s="247"/>
      <c r="J5030" s="96"/>
    </row>
    <row r="5031" spans="8:10" x14ac:dyDescent="0.25">
      <c r="H5031" s="247"/>
      <c r="J5031" s="96"/>
    </row>
    <row r="5032" spans="8:10" x14ac:dyDescent="0.25">
      <c r="H5032" s="247"/>
      <c r="J5032" s="96"/>
    </row>
    <row r="5033" spans="8:10" x14ac:dyDescent="0.25">
      <c r="H5033" s="247"/>
      <c r="J5033" s="96"/>
    </row>
    <row r="5034" spans="8:10" x14ac:dyDescent="0.25">
      <c r="H5034" s="247"/>
      <c r="J5034" s="96"/>
    </row>
    <row r="5035" spans="8:10" x14ac:dyDescent="0.25">
      <c r="H5035" s="247"/>
      <c r="J5035" s="96"/>
    </row>
    <row r="5036" spans="8:10" x14ac:dyDescent="0.25">
      <c r="H5036" s="247"/>
      <c r="J5036" s="96"/>
    </row>
    <row r="5037" spans="8:10" x14ac:dyDescent="0.25">
      <c r="H5037" s="247"/>
      <c r="J5037" s="96"/>
    </row>
    <row r="5038" spans="8:10" x14ac:dyDescent="0.25">
      <c r="H5038" s="247"/>
      <c r="J5038" s="96"/>
    </row>
    <row r="5039" spans="8:10" x14ac:dyDescent="0.25">
      <c r="H5039" s="247"/>
      <c r="J5039" s="96"/>
    </row>
    <row r="5040" spans="8:10" x14ac:dyDescent="0.25">
      <c r="H5040" s="247"/>
      <c r="J5040" s="96"/>
    </row>
    <row r="5041" spans="8:10" x14ac:dyDescent="0.25">
      <c r="H5041" s="247"/>
      <c r="J5041" s="96"/>
    </row>
    <row r="5042" spans="8:10" x14ac:dyDescent="0.25">
      <c r="H5042" s="247"/>
      <c r="J5042" s="96"/>
    </row>
    <row r="5043" spans="8:10" x14ac:dyDescent="0.25">
      <c r="H5043" s="247"/>
      <c r="J5043" s="96"/>
    </row>
    <row r="5044" spans="8:10" x14ac:dyDescent="0.25">
      <c r="H5044" s="247"/>
      <c r="J5044" s="96"/>
    </row>
    <row r="5045" spans="8:10" x14ac:dyDescent="0.25">
      <c r="H5045" s="247"/>
      <c r="J5045" s="96"/>
    </row>
    <row r="5046" spans="8:10" x14ac:dyDescent="0.25">
      <c r="H5046" s="247"/>
      <c r="J5046" s="96"/>
    </row>
    <row r="5047" spans="8:10" x14ac:dyDescent="0.25">
      <c r="H5047" s="247"/>
      <c r="J5047" s="96"/>
    </row>
    <row r="5048" spans="8:10" x14ac:dyDescent="0.25">
      <c r="H5048" s="247"/>
      <c r="J5048" s="96"/>
    </row>
    <row r="5049" spans="8:10" x14ac:dyDescent="0.25">
      <c r="H5049" s="247"/>
      <c r="J5049" s="96"/>
    </row>
    <row r="5050" spans="8:10" x14ac:dyDescent="0.25">
      <c r="H5050" s="247"/>
      <c r="J5050" s="96"/>
    </row>
    <row r="5051" spans="8:10" x14ac:dyDescent="0.25">
      <c r="H5051" s="247"/>
      <c r="J5051" s="96"/>
    </row>
    <row r="5052" spans="8:10" x14ac:dyDescent="0.25">
      <c r="H5052" s="247"/>
      <c r="J5052" s="96"/>
    </row>
    <row r="5053" spans="8:10" x14ac:dyDescent="0.25">
      <c r="H5053" s="247"/>
      <c r="J5053" s="96"/>
    </row>
    <row r="5054" spans="8:10" x14ac:dyDescent="0.25">
      <c r="H5054" s="247"/>
      <c r="J5054" s="96"/>
    </row>
    <row r="5055" spans="8:10" x14ac:dyDescent="0.25">
      <c r="H5055" s="247"/>
      <c r="J5055" s="96"/>
    </row>
    <row r="5056" spans="8:10" x14ac:dyDescent="0.25">
      <c r="H5056" s="247"/>
      <c r="J5056" s="96"/>
    </row>
    <row r="5057" spans="8:10" x14ac:dyDescent="0.25">
      <c r="H5057" s="247"/>
      <c r="J5057" s="96"/>
    </row>
    <row r="5058" spans="8:10" x14ac:dyDescent="0.25">
      <c r="H5058" s="247"/>
      <c r="J5058" s="96"/>
    </row>
    <row r="5059" spans="8:10" x14ac:dyDescent="0.25">
      <c r="H5059" s="247"/>
      <c r="J5059" s="96"/>
    </row>
    <row r="5060" spans="8:10" x14ac:dyDescent="0.25">
      <c r="H5060" s="247"/>
      <c r="J5060" s="96"/>
    </row>
    <row r="5061" spans="8:10" x14ac:dyDescent="0.25">
      <c r="H5061" s="247"/>
      <c r="J5061" s="96"/>
    </row>
    <row r="5062" spans="8:10" x14ac:dyDescent="0.25">
      <c r="H5062" s="247"/>
      <c r="J5062" s="96"/>
    </row>
    <row r="5063" spans="8:10" x14ac:dyDescent="0.25">
      <c r="H5063" s="247"/>
      <c r="J5063" s="96"/>
    </row>
    <row r="5064" spans="8:10" x14ac:dyDescent="0.25">
      <c r="H5064" s="247"/>
      <c r="J5064" s="96"/>
    </row>
    <row r="5065" spans="8:10" x14ac:dyDescent="0.25">
      <c r="H5065" s="247"/>
      <c r="J5065" s="96"/>
    </row>
    <row r="5066" spans="8:10" x14ac:dyDescent="0.25">
      <c r="H5066" s="247"/>
      <c r="J5066" s="96"/>
    </row>
    <row r="5067" spans="8:10" x14ac:dyDescent="0.25">
      <c r="H5067" s="247"/>
      <c r="J5067" s="96"/>
    </row>
    <row r="5068" spans="8:10" x14ac:dyDescent="0.25">
      <c r="H5068" s="247"/>
      <c r="J5068" s="96"/>
    </row>
    <row r="5069" spans="8:10" x14ac:dyDescent="0.25">
      <c r="H5069" s="247"/>
      <c r="J5069" s="96"/>
    </row>
    <row r="5070" spans="8:10" x14ac:dyDescent="0.25">
      <c r="H5070" s="247"/>
      <c r="J5070" s="96"/>
    </row>
    <row r="5071" spans="8:10" x14ac:dyDescent="0.25">
      <c r="H5071" s="247"/>
      <c r="J5071" s="96"/>
    </row>
    <row r="5072" spans="8:10" x14ac:dyDescent="0.25">
      <c r="H5072" s="247"/>
      <c r="J5072" s="96"/>
    </row>
    <row r="5073" spans="8:10" x14ac:dyDescent="0.25">
      <c r="H5073" s="247"/>
      <c r="J5073" s="96"/>
    </row>
    <row r="5074" spans="8:10" x14ac:dyDescent="0.25">
      <c r="H5074" s="247"/>
      <c r="J5074" s="96"/>
    </row>
    <row r="5075" spans="8:10" x14ac:dyDescent="0.25">
      <c r="H5075" s="247"/>
      <c r="J5075" s="96"/>
    </row>
    <row r="5076" spans="8:10" x14ac:dyDescent="0.25">
      <c r="H5076" s="247"/>
      <c r="J5076" s="96"/>
    </row>
    <row r="5077" spans="8:10" x14ac:dyDescent="0.25">
      <c r="H5077" s="247"/>
      <c r="J5077" s="96"/>
    </row>
    <row r="5078" spans="8:10" x14ac:dyDescent="0.25">
      <c r="H5078" s="247"/>
      <c r="J5078" s="96"/>
    </row>
    <row r="5079" spans="8:10" x14ac:dyDescent="0.25">
      <c r="H5079" s="247"/>
      <c r="J5079" s="96"/>
    </row>
    <row r="5080" spans="8:10" x14ac:dyDescent="0.25">
      <c r="H5080" s="247"/>
      <c r="J5080" s="96"/>
    </row>
    <row r="5081" spans="8:10" x14ac:dyDescent="0.25">
      <c r="H5081" s="247"/>
      <c r="J5081" s="96"/>
    </row>
    <row r="5082" spans="8:10" x14ac:dyDescent="0.25">
      <c r="H5082" s="247"/>
      <c r="J5082" s="96"/>
    </row>
    <row r="5083" spans="8:10" x14ac:dyDescent="0.25">
      <c r="H5083" s="247"/>
      <c r="J5083" s="96"/>
    </row>
    <row r="5084" spans="8:10" x14ac:dyDescent="0.25">
      <c r="H5084" s="247"/>
      <c r="J5084" s="96"/>
    </row>
    <row r="5085" spans="8:10" x14ac:dyDescent="0.25">
      <c r="H5085" s="247"/>
      <c r="J5085" s="96"/>
    </row>
    <row r="5086" spans="8:10" x14ac:dyDescent="0.25">
      <c r="H5086" s="247"/>
      <c r="J5086" s="96"/>
    </row>
    <row r="5087" spans="8:10" x14ac:dyDescent="0.25">
      <c r="H5087" s="247"/>
      <c r="J5087" s="96"/>
    </row>
    <row r="5088" spans="8:10" x14ac:dyDescent="0.25">
      <c r="H5088" s="247"/>
      <c r="J5088" s="96"/>
    </row>
    <row r="5089" spans="8:10" x14ac:dyDescent="0.25">
      <c r="H5089" s="247"/>
      <c r="J5089" s="96"/>
    </row>
    <row r="5090" spans="8:10" x14ac:dyDescent="0.25">
      <c r="H5090" s="247"/>
      <c r="J5090" s="96"/>
    </row>
    <row r="5091" spans="8:10" x14ac:dyDescent="0.25">
      <c r="H5091" s="247"/>
      <c r="J5091" s="96"/>
    </row>
    <row r="5092" spans="8:10" x14ac:dyDescent="0.25">
      <c r="H5092" s="247"/>
      <c r="J5092" s="96"/>
    </row>
    <row r="5093" spans="8:10" x14ac:dyDescent="0.25">
      <c r="H5093" s="247"/>
      <c r="J5093" s="96"/>
    </row>
    <row r="5094" spans="8:10" x14ac:dyDescent="0.25">
      <c r="H5094" s="247"/>
      <c r="J5094" s="96"/>
    </row>
    <row r="5095" spans="8:10" x14ac:dyDescent="0.25">
      <c r="H5095" s="247"/>
      <c r="J5095" s="96"/>
    </row>
    <row r="5096" spans="8:10" x14ac:dyDescent="0.25">
      <c r="H5096" s="247"/>
      <c r="J5096" s="96"/>
    </row>
    <row r="5097" spans="8:10" x14ac:dyDescent="0.25">
      <c r="H5097" s="247"/>
      <c r="J5097" s="96"/>
    </row>
    <row r="5098" spans="8:10" x14ac:dyDescent="0.25">
      <c r="H5098" s="247"/>
      <c r="J5098" s="96"/>
    </row>
    <row r="5099" spans="8:10" x14ac:dyDescent="0.25">
      <c r="H5099" s="247"/>
      <c r="J5099" s="96"/>
    </row>
    <row r="5100" spans="8:10" x14ac:dyDescent="0.25">
      <c r="H5100" s="247"/>
      <c r="J5100" s="96"/>
    </row>
    <row r="5101" spans="8:10" x14ac:dyDescent="0.25">
      <c r="H5101" s="247"/>
      <c r="J5101" s="96"/>
    </row>
    <row r="5102" spans="8:10" x14ac:dyDescent="0.25">
      <c r="H5102" s="247"/>
      <c r="J5102" s="96"/>
    </row>
    <row r="5103" spans="8:10" x14ac:dyDescent="0.25">
      <c r="H5103" s="247"/>
      <c r="J5103" s="96"/>
    </row>
    <row r="5104" spans="8:10" x14ac:dyDescent="0.25">
      <c r="H5104" s="247"/>
      <c r="J5104" s="96"/>
    </row>
    <row r="5105" spans="8:10" x14ac:dyDescent="0.25">
      <c r="H5105" s="247"/>
      <c r="J5105" s="96"/>
    </row>
    <row r="5106" spans="8:10" x14ac:dyDescent="0.25">
      <c r="H5106" s="247"/>
      <c r="J5106" s="96"/>
    </row>
    <row r="5107" spans="8:10" x14ac:dyDescent="0.25">
      <c r="H5107" s="247"/>
      <c r="J5107" s="96"/>
    </row>
    <row r="5108" spans="8:10" x14ac:dyDescent="0.25">
      <c r="H5108" s="247"/>
      <c r="J5108" s="96"/>
    </row>
    <row r="5109" spans="8:10" x14ac:dyDescent="0.25">
      <c r="H5109" s="247"/>
      <c r="J5109" s="96"/>
    </row>
    <row r="5110" spans="8:10" x14ac:dyDescent="0.25">
      <c r="H5110" s="247"/>
      <c r="J5110" s="96"/>
    </row>
    <row r="5111" spans="8:10" x14ac:dyDescent="0.25">
      <c r="H5111" s="247"/>
      <c r="J5111" s="96"/>
    </row>
    <row r="5112" spans="8:10" x14ac:dyDescent="0.25">
      <c r="H5112" s="247"/>
      <c r="J5112" s="96"/>
    </row>
    <row r="5113" spans="8:10" x14ac:dyDescent="0.25">
      <c r="H5113" s="247"/>
      <c r="J5113" s="96"/>
    </row>
    <row r="5114" spans="8:10" x14ac:dyDescent="0.25">
      <c r="H5114" s="247"/>
      <c r="J5114" s="96"/>
    </row>
    <row r="5115" spans="8:10" x14ac:dyDescent="0.25">
      <c r="H5115" s="247"/>
      <c r="J5115" s="96"/>
    </row>
    <row r="5116" spans="8:10" x14ac:dyDescent="0.25">
      <c r="H5116" s="247"/>
      <c r="J5116" s="96"/>
    </row>
    <row r="5117" spans="8:10" x14ac:dyDescent="0.25">
      <c r="H5117" s="247"/>
      <c r="J5117" s="96"/>
    </row>
    <row r="5118" spans="8:10" x14ac:dyDescent="0.25">
      <c r="H5118" s="247"/>
      <c r="J5118" s="96"/>
    </row>
    <row r="5119" spans="8:10" x14ac:dyDescent="0.25">
      <c r="H5119" s="247"/>
      <c r="J5119" s="96"/>
    </row>
    <row r="5120" spans="8:10" x14ac:dyDescent="0.25">
      <c r="H5120" s="247"/>
      <c r="J5120" s="96"/>
    </row>
    <row r="5121" spans="8:10" x14ac:dyDescent="0.25">
      <c r="H5121" s="247"/>
      <c r="J5121" s="96"/>
    </row>
    <row r="5122" spans="8:10" x14ac:dyDescent="0.25">
      <c r="H5122" s="247"/>
      <c r="J5122" s="96"/>
    </row>
    <row r="5123" spans="8:10" x14ac:dyDescent="0.25">
      <c r="H5123" s="247"/>
      <c r="J5123" s="96"/>
    </row>
    <row r="5124" spans="8:10" x14ac:dyDescent="0.25">
      <c r="H5124" s="247"/>
      <c r="J5124" s="96"/>
    </row>
    <row r="5125" spans="8:10" x14ac:dyDescent="0.25">
      <c r="H5125" s="247"/>
      <c r="J5125" s="96"/>
    </row>
    <row r="5126" spans="8:10" x14ac:dyDescent="0.25">
      <c r="H5126" s="247"/>
      <c r="J5126" s="96"/>
    </row>
    <row r="5127" spans="8:10" x14ac:dyDescent="0.25">
      <c r="H5127" s="247"/>
      <c r="J5127" s="96"/>
    </row>
    <row r="5128" spans="8:10" x14ac:dyDescent="0.25">
      <c r="H5128" s="247"/>
      <c r="J5128" s="96"/>
    </row>
    <row r="5129" spans="8:10" x14ac:dyDescent="0.25">
      <c r="H5129" s="247"/>
      <c r="J5129" s="96"/>
    </row>
    <row r="5130" spans="8:10" x14ac:dyDescent="0.25">
      <c r="H5130" s="247"/>
      <c r="J5130" s="96"/>
    </row>
    <row r="5131" spans="8:10" x14ac:dyDescent="0.25">
      <c r="H5131" s="247"/>
      <c r="J5131" s="96"/>
    </row>
    <row r="5132" spans="8:10" x14ac:dyDescent="0.25">
      <c r="H5132" s="247"/>
      <c r="J5132" s="96"/>
    </row>
    <row r="5133" spans="8:10" x14ac:dyDescent="0.25">
      <c r="H5133" s="247"/>
      <c r="J5133" s="96"/>
    </row>
    <row r="5134" spans="8:10" x14ac:dyDescent="0.25">
      <c r="H5134" s="247"/>
      <c r="J5134" s="96"/>
    </row>
    <row r="5135" spans="8:10" x14ac:dyDescent="0.25">
      <c r="H5135" s="247"/>
      <c r="J5135" s="96"/>
    </row>
    <row r="5136" spans="8:10" x14ac:dyDescent="0.25">
      <c r="H5136" s="247"/>
      <c r="J5136" s="96"/>
    </row>
    <row r="5137" spans="8:10" x14ac:dyDescent="0.25">
      <c r="H5137" s="247"/>
      <c r="J5137" s="96"/>
    </row>
    <row r="5138" spans="8:10" x14ac:dyDescent="0.25">
      <c r="H5138" s="247"/>
      <c r="J5138" s="96"/>
    </row>
    <row r="5139" spans="8:10" x14ac:dyDescent="0.25">
      <c r="H5139" s="247"/>
      <c r="J5139" s="96"/>
    </row>
    <row r="5140" spans="8:10" x14ac:dyDescent="0.25">
      <c r="H5140" s="247"/>
      <c r="J5140" s="96"/>
    </row>
    <row r="5141" spans="8:10" x14ac:dyDescent="0.25">
      <c r="H5141" s="247"/>
      <c r="J5141" s="96"/>
    </row>
    <row r="5142" spans="8:10" x14ac:dyDescent="0.25">
      <c r="H5142" s="247"/>
      <c r="J5142" s="96"/>
    </row>
    <row r="5143" spans="8:10" x14ac:dyDescent="0.25">
      <c r="H5143" s="247"/>
      <c r="J5143" s="96"/>
    </row>
    <row r="5144" spans="8:10" x14ac:dyDescent="0.25">
      <c r="H5144" s="247"/>
      <c r="J5144" s="96"/>
    </row>
    <row r="5145" spans="8:10" x14ac:dyDescent="0.25">
      <c r="H5145" s="247"/>
      <c r="J5145" s="96"/>
    </row>
    <row r="5146" spans="8:10" x14ac:dyDescent="0.25">
      <c r="H5146" s="247"/>
      <c r="J5146" s="96"/>
    </row>
    <row r="5147" spans="8:10" x14ac:dyDescent="0.25">
      <c r="H5147" s="247"/>
      <c r="J5147" s="96"/>
    </row>
    <row r="5148" spans="8:10" x14ac:dyDescent="0.25">
      <c r="H5148" s="247"/>
      <c r="J5148" s="96"/>
    </row>
    <row r="5149" spans="8:10" x14ac:dyDescent="0.25">
      <c r="H5149" s="247"/>
      <c r="J5149" s="96"/>
    </row>
    <row r="5150" spans="8:10" x14ac:dyDescent="0.25">
      <c r="H5150" s="247"/>
      <c r="J5150" s="96"/>
    </row>
    <row r="5151" spans="8:10" x14ac:dyDescent="0.25">
      <c r="H5151" s="247"/>
      <c r="J5151" s="96"/>
    </row>
    <row r="5152" spans="8:10" x14ac:dyDescent="0.25">
      <c r="H5152" s="247"/>
      <c r="J5152" s="96"/>
    </row>
    <row r="5153" spans="8:10" x14ac:dyDescent="0.25">
      <c r="H5153" s="247"/>
      <c r="J5153" s="96"/>
    </row>
    <row r="5154" spans="8:10" x14ac:dyDescent="0.25">
      <c r="H5154" s="247"/>
      <c r="J5154" s="96"/>
    </row>
    <row r="5155" spans="8:10" x14ac:dyDescent="0.25">
      <c r="H5155" s="247"/>
      <c r="J5155" s="96"/>
    </row>
    <row r="5156" spans="8:10" x14ac:dyDescent="0.25">
      <c r="H5156" s="247"/>
      <c r="J5156" s="96"/>
    </row>
    <row r="5157" spans="8:10" x14ac:dyDescent="0.25">
      <c r="H5157" s="247"/>
      <c r="J5157" s="96"/>
    </row>
    <row r="5158" spans="8:10" x14ac:dyDescent="0.25">
      <c r="H5158" s="247"/>
      <c r="J5158" s="96"/>
    </row>
    <row r="5159" spans="8:10" x14ac:dyDescent="0.25">
      <c r="H5159" s="247"/>
      <c r="J5159" s="96"/>
    </row>
    <row r="5160" spans="8:10" x14ac:dyDescent="0.25">
      <c r="H5160" s="247"/>
      <c r="J5160" s="96"/>
    </row>
    <row r="5161" spans="8:10" x14ac:dyDescent="0.25">
      <c r="H5161" s="247"/>
      <c r="J5161" s="96"/>
    </row>
    <row r="5162" spans="8:10" x14ac:dyDescent="0.25">
      <c r="H5162" s="247"/>
      <c r="J5162" s="96"/>
    </row>
    <row r="5163" spans="8:10" x14ac:dyDescent="0.25">
      <c r="H5163" s="247"/>
      <c r="J5163" s="96"/>
    </row>
    <row r="5164" spans="8:10" x14ac:dyDescent="0.25">
      <c r="H5164" s="247"/>
      <c r="J5164" s="96"/>
    </row>
    <row r="5165" spans="8:10" x14ac:dyDescent="0.25">
      <c r="H5165" s="247"/>
      <c r="J5165" s="96"/>
    </row>
    <row r="5166" spans="8:10" x14ac:dyDescent="0.25">
      <c r="H5166" s="247"/>
      <c r="J5166" s="96"/>
    </row>
    <row r="5167" spans="8:10" x14ac:dyDescent="0.25">
      <c r="H5167" s="247"/>
      <c r="J5167" s="96"/>
    </row>
    <row r="5168" spans="8:10" x14ac:dyDescent="0.25">
      <c r="H5168" s="247"/>
      <c r="J5168" s="96"/>
    </row>
    <row r="5169" spans="8:10" x14ac:dyDescent="0.25">
      <c r="H5169" s="247"/>
      <c r="J5169" s="96"/>
    </row>
    <row r="5170" spans="8:10" x14ac:dyDescent="0.25">
      <c r="H5170" s="247"/>
      <c r="J5170" s="96"/>
    </row>
    <row r="5171" spans="8:10" x14ac:dyDescent="0.25">
      <c r="H5171" s="247"/>
      <c r="J5171" s="96"/>
    </row>
    <row r="5172" spans="8:10" x14ac:dyDescent="0.25">
      <c r="H5172" s="247"/>
      <c r="J5172" s="96"/>
    </row>
    <row r="5173" spans="8:10" x14ac:dyDescent="0.25">
      <c r="H5173" s="247"/>
      <c r="J5173" s="96"/>
    </row>
    <row r="5174" spans="8:10" x14ac:dyDescent="0.25">
      <c r="H5174" s="247"/>
      <c r="J5174" s="96"/>
    </row>
    <row r="5175" spans="8:10" x14ac:dyDescent="0.25">
      <c r="H5175" s="247"/>
      <c r="J5175" s="96"/>
    </row>
    <row r="5176" spans="8:10" x14ac:dyDescent="0.25">
      <c r="H5176" s="247"/>
      <c r="J5176" s="96"/>
    </row>
    <row r="5177" spans="8:10" x14ac:dyDescent="0.25">
      <c r="H5177" s="247"/>
      <c r="J5177" s="96"/>
    </row>
    <row r="5178" spans="8:10" x14ac:dyDescent="0.25">
      <c r="H5178" s="247"/>
      <c r="J5178" s="96"/>
    </row>
    <row r="5179" spans="8:10" x14ac:dyDescent="0.25">
      <c r="H5179" s="247"/>
      <c r="J5179" s="96"/>
    </row>
    <row r="5180" spans="8:10" x14ac:dyDescent="0.25">
      <c r="H5180" s="247"/>
      <c r="J5180" s="96"/>
    </row>
    <row r="5181" spans="8:10" x14ac:dyDescent="0.25">
      <c r="H5181" s="247"/>
      <c r="J5181" s="96"/>
    </row>
    <row r="5182" spans="8:10" x14ac:dyDescent="0.25">
      <c r="H5182" s="247"/>
      <c r="J5182" s="96"/>
    </row>
    <row r="5183" spans="8:10" x14ac:dyDescent="0.25">
      <c r="H5183" s="247"/>
      <c r="J5183" s="96"/>
    </row>
    <row r="5184" spans="8:10" x14ac:dyDescent="0.25">
      <c r="H5184" s="247"/>
      <c r="J5184" s="96"/>
    </row>
    <row r="5185" spans="8:10" x14ac:dyDescent="0.25">
      <c r="H5185" s="247"/>
      <c r="J5185" s="96"/>
    </row>
    <row r="5186" spans="8:10" x14ac:dyDescent="0.25">
      <c r="H5186" s="247"/>
      <c r="J5186" s="96"/>
    </row>
    <row r="5187" spans="8:10" x14ac:dyDescent="0.25">
      <c r="H5187" s="247"/>
      <c r="J5187" s="96"/>
    </row>
    <row r="5188" spans="8:10" x14ac:dyDescent="0.25">
      <c r="H5188" s="247"/>
      <c r="J5188" s="96"/>
    </row>
    <row r="5189" spans="8:10" x14ac:dyDescent="0.25">
      <c r="H5189" s="247"/>
      <c r="J5189" s="96"/>
    </row>
    <row r="5190" spans="8:10" x14ac:dyDescent="0.25">
      <c r="H5190" s="247"/>
      <c r="J5190" s="96"/>
    </row>
    <row r="5191" spans="8:10" x14ac:dyDescent="0.25">
      <c r="H5191" s="247"/>
      <c r="J5191" s="96"/>
    </row>
    <row r="5192" spans="8:10" x14ac:dyDescent="0.25">
      <c r="H5192" s="247"/>
      <c r="J5192" s="96"/>
    </row>
    <row r="5193" spans="8:10" x14ac:dyDescent="0.25">
      <c r="H5193" s="247"/>
      <c r="J5193" s="96"/>
    </row>
    <row r="5194" spans="8:10" x14ac:dyDescent="0.25">
      <c r="H5194" s="247"/>
      <c r="J5194" s="96"/>
    </row>
    <row r="5195" spans="8:10" x14ac:dyDescent="0.25">
      <c r="H5195" s="247"/>
      <c r="J5195" s="96"/>
    </row>
    <row r="5196" spans="8:10" x14ac:dyDescent="0.25">
      <c r="H5196" s="247"/>
      <c r="J5196" s="96"/>
    </row>
    <row r="5197" spans="8:10" x14ac:dyDescent="0.25">
      <c r="H5197" s="247"/>
      <c r="J5197" s="96"/>
    </row>
    <row r="5198" spans="8:10" x14ac:dyDescent="0.25">
      <c r="H5198" s="247"/>
      <c r="J5198" s="96"/>
    </row>
    <row r="5199" spans="8:10" x14ac:dyDescent="0.25">
      <c r="H5199" s="247"/>
      <c r="J5199" s="96"/>
    </row>
    <row r="5200" spans="8:10" x14ac:dyDescent="0.25">
      <c r="H5200" s="247"/>
      <c r="J5200" s="96"/>
    </row>
    <row r="5201" spans="8:10" x14ac:dyDescent="0.25">
      <c r="H5201" s="247"/>
      <c r="J5201" s="96"/>
    </row>
    <row r="5202" spans="8:10" x14ac:dyDescent="0.25">
      <c r="H5202" s="247"/>
      <c r="J5202" s="96"/>
    </row>
    <row r="5203" spans="8:10" x14ac:dyDescent="0.25">
      <c r="H5203" s="247"/>
      <c r="J5203" s="96"/>
    </row>
    <row r="5204" spans="8:10" x14ac:dyDescent="0.25">
      <c r="H5204" s="247"/>
      <c r="J5204" s="96"/>
    </row>
    <row r="5205" spans="8:10" x14ac:dyDescent="0.25">
      <c r="H5205" s="247"/>
      <c r="J5205" s="96"/>
    </row>
    <row r="5206" spans="8:10" x14ac:dyDescent="0.25">
      <c r="H5206" s="247"/>
      <c r="J5206" s="96"/>
    </row>
    <row r="5207" spans="8:10" x14ac:dyDescent="0.25">
      <c r="H5207" s="247"/>
      <c r="J5207" s="96"/>
    </row>
    <row r="5208" spans="8:10" x14ac:dyDescent="0.25">
      <c r="H5208" s="247"/>
      <c r="J5208" s="96"/>
    </row>
    <row r="5209" spans="8:10" x14ac:dyDescent="0.25">
      <c r="H5209" s="247"/>
      <c r="J5209" s="96"/>
    </row>
    <row r="5210" spans="8:10" x14ac:dyDescent="0.25">
      <c r="H5210" s="247"/>
      <c r="J5210" s="96"/>
    </row>
    <row r="5211" spans="8:10" x14ac:dyDescent="0.25">
      <c r="H5211" s="247"/>
      <c r="J5211" s="96"/>
    </row>
    <row r="5212" spans="8:10" x14ac:dyDescent="0.25">
      <c r="H5212" s="247"/>
      <c r="J5212" s="96"/>
    </row>
    <row r="5213" spans="8:10" x14ac:dyDescent="0.25">
      <c r="H5213" s="247"/>
      <c r="J5213" s="96"/>
    </row>
    <row r="5214" spans="8:10" x14ac:dyDescent="0.25">
      <c r="H5214" s="247"/>
      <c r="J5214" s="96"/>
    </row>
    <row r="5215" spans="8:10" x14ac:dyDescent="0.25">
      <c r="H5215" s="247"/>
      <c r="J5215" s="96"/>
    </row>
    <row r="5216" spans="8:10" x14ac:dyDescent="0.25">
      <c r="H5216" s="247"/>
      <c r="J5216" s="96"/>
    </row>
    <row r="5217" spans="8:10" x14ac:dyDescent="0.25">
      <c r="H5217" s="247"/>
      <c r="J5217" s="96"/>
    </row>
    <row r="5218" spans="8:10" x14ac:dyDescent="0.25">
      <c r="H5218" s="247"/>
      <c r="J5218" s="96"/>
    </row>
    <row r="5219" spans="8:10" x14ac:dyDescent="0.25">
      <c r="H5219" s="247"/>
      <c r="J5219" s="96"/>
    </row>
    <row r="5220" spans="8:10" x14ac:dyDescent="0.25">
      <c r="H5220" s="247"/>
      <c r="J5220" s="96"/>
    </row>
    <row r="5221" spans="8:10" x14ac:dyDescent="0.25">
      <c r="H5221" s="247"/>
      <c r="J5221" s="96"/>
    </row>
    <row r="5222" spans="8:10" x14ac:dyDescent="0.25">
      <c r="H5222" s="247"/>
      <c r="J5222" s="96"/>
    </row>
    <row r="5223" spans="8:10" x14ac:dyDescent="0.25">
      <c r="H5223" s="247"/>
      <c r="J5223" s="96"/>
    </row>
    <row r="5224" spans="8:10" x14ac:dyDescent="0.25">
      <c r="H5224" s="247"/>
      <c r="J5224" s="96"/>
    </row>
    <row r="5225" spans="8:10" x14ac:dyDescent="0.25">
      <c r="H5225" s="247"/>
      <c r="J5225" s="96"/>
    </row>
    <row r="5226" spans="8:10" x14ac:dyDescent="0.25">
      <c r="H5226" s="247"/>
      <c r="J5226" s="96"/>
    </row>
    <row r="5227" spans="8:10" x14ac:dyDescent="0.25">
      <c r="H5227" s="247"/>
      <c r="J5227" s="96"/>
    </row>
    <row r="5228" spans="8:10" x14ac:dyDescent="0.25">
      <c r="H5228" s="247"/>
      <c r="J5228" s="96"/>
    </row>
    <row r="5229" spans="8:10" x14ac:dyDescent="0.25">
      <c r="H5229" s="247"/>
      <c r="J5229" s="96"/>
    </row>
    <row r="5230" spans="8:10" x14ac:dyDescent="0.25">
      <c r="H5230" s="247"/>
      <c r="J5230" s="96"/>
    </row>
    <row r="5231" spans="8:10" x14ac:dyDescent="0.25">
      <c r="H5231" s="247"/>
      <c r="J5231" s="96"/>
    </row>
    <row r="5232" spans="8:10" x14ac:dyDescent="0.25">
      <c r="H5232" s="247"/>
      <c r="J5232" s="96"/>
    </row>
    <row r="5233" spans="8:10" x14ac:dyDescent="0.25">
      <c r="H5233" s="247"/>
      <c r="J5233" s="96"/>
    </row>
    <row r="5234" spans="8:10" x14ac:dyDescent="0.25">
      <c r="H5234" s="247"/>
      <c r="J5234" s="96"/>
    </row>
    <row r="5235" spans="8:10" x14ac:dyDescent="0.25">
      <c r="H5235" s="247"/>
      <c r="J5235" s="96"/>
    </row>
    <row r="5236" spans="8:10" x14ac:dyDescent="0.25">
      <c r="H5236" s="247"/>
      <c r="J5236" s="96"/>
    </row>
    <row r="5237" spans="8:10" x14ac:dyDescent="0.25">
      <c r="H5237" s="247"/>
      <c r="J5237" s="96"/>
    </row>
    <row r="5238" spans="8:10" x14ac:dyDescent="0.25">
      <c r="H5238" s="247"/>
      <c r="J5238" s="96"/>
    </row>
    <row r="5239" spans="8:10" x14ac:dyDescent="0.25">
      <c r="H5239" s="247"/>
      <c r="J5239" s="96"/>
    </row>
    <row r="5240" spans="8:10" x14ac:dyDescent="0.25">
      <c r="H5240" s="247"/>
      <c r="J5240" s="96"/>
    </row>
    <row r="5241" spans="8:10" x14ac:dyDescent="0.25">
      <c r="H5241" s="247"/>
      <c r="J5241" s="96"/>
    </row>
    <row r="5242" spans="8:10" x14ac:dyDescent="0.25">
      <c r="H5242" s="247"/>
      <c r="J5242" s="96"/>
    </row>
    <row r="5243" spans="8:10" x14ac:dyDescent="0.25">
      <c r="H5243" s="247"/>
      <c r="J5243" s="96"/>
    </row>
    <row r="5244" spans="8:10" x14ac:dyDescent="0.25">
      <c r="H5244" s="247"/>
      <c r="J5244" s="96"/>
    </row>
    <row r="5245" spans="8:10" x14ac:dyDescent="0.25">
      <c r="H5245" s="247"/>
      <c r="J5245" s="96"/>
    </row>
    <row r="5246" spans="8:10" x14ac:dyDescent="0.25">
      <c r="H5246" s="247"/>
      <c r="J5246" s="96"/>
    </row>
    <row r="5247" spans="8:10" x14ac:dyDescent="0.25">
      <c r="H5247" s="247"/>
      <c r="J5247" s="96"/>
    </row>
    <row r="5248" spans="8:10" x14ac:dyDescent="0.25">
      <c r="H5248" s="247"/>
      <c r="J5248" s="96"/>
    </row>
    <row r="5249" spans="8:10" x14ac:dyDescent="0.25">
      <c r="H5249" s="247"/>
      <c r="J5249" s="96"/>
    </row>
    <row r="5250" spans="8:10" x14ac:dyDescent="0.25">
      <c r="H5250" s="247"/>
      <c r="J5250" s="96"/>
    </row>
    <row r="5251" spans="8:10" x14ac:dyDescent="0.25">
      <c r="H5251" s="247"/>
      <c r="J5251" s="96"/>
    </row>
    <row r="5252" spans="8:10" x14ac:dyDescent="0.25">
      <c r="H5252" s="247"/>
      <c r="J5252" s="96"/>
    </row>
    <row r="5253" spans="8:10" x14ac:dyDescent="0.25">
      <c r="H5253" s="247"/>
      <c r="J5253" s="96"/>
    </row>
    <row r="5254" spans="8:10" x14ac:dyDescent="0.25">
      <c r="H5254" s="247"/>
      <c r="J5254" s="96"/>
    </row>
    <row r="5255" spans="8:10" x14ac:dyDescent="0.25">
      <c r="H5255" s="247"/>
      <c r="J5255" s="96"/>
    </row>
    <row r="5256" spans="8:10" x14ac:dyDescent="0.25">
      <c r="H5256" s="247"/>
      <c r="J5256" s="96"/>
    </row>
    <row r="5257" spans="8:10" x14ac:dyDescent="0.25">
      <c r="H5257" s="247"/>
      <c r="J5257" s="96"/>
    </row>
    <row r="5258" spans="8:10" x14ac:dyDescent="0.25">
      <c r="H5258" s="247"/>
      <c r="J5258" s="96"/>
    </row>
    <row r="5259" spans="8:10" x14ac:dyDescent="0.25">
      <c r="H5259" s="247"/>
      <c r="J5259" s="96"/>
    </row>
    <row r="5260" spans="8:10" x14ac:dyDescent="0.25">
      <c r="H5260" s="247"/>
      <c r="J5260" s="96"/>
    </row>
    <row r="5261" spans="8:10" x14ac:dyDescent="0.25">
      <c r="H5261" s="247"/>
      <c r="J5261" s="96"/>
    </row>
    <row r="5262" spans="8:10" x14ac:dyDescent="0.25">
      <c r="H5262" s="247"/>
      <c r="J5262" s="96"/>
    </row>
    <row r="5263" spans="8:10" x14ac:dyDescent="0.25">
      <c r="H5263" s="247"/>
      <c r="J5263" s="96"/>
    </row>
    <row r="5264" spans="8:10" x14ac:dyDescent="0.25">
      <c r="H5264" s="247"/>
      <c r="J5264" s="96"/>
    </row>
    <row r="5265" spans="8:10" x14ac:dyDescent="0.25">
      <c r="H5265" s="247"/>
      <c r="J5265" s="96"/>
    </row>
    <row r="5266" spans="8:10" x14ac:dyDescent="0.25">
      <c r="H5266" s="247"/>
      <c r="J5266" s="96"/>
    </row>
    <row r="5267" spans="8:10" x14ac:dyDescent="0.25">
      <c r="H5267" s="247"/>
      <c r="J5267" s="96"/>
    </row>
    <row r="5268" spans="8:10" x14ac:dyDescent="0.25">
      <c r="H5268" s="247"/>
      <c r="J5268" s="96"/>
    </row>
    <row r="5269" spans="8:10" x14ac:dyDescent="0.25">
      <c r="H5269" s="247"/>
      <c r="J5269" s="96"/>
    </row>
    <row r="5270" spans="8:10" x14ac:dyDescent="0.25">
      <c r="H5270" s="247"/>
      <c r="J5270" s="96"/>
    </row>
    <row r="5271" spans="8:10" x14ac:dyDescent="0.25">
      <c r="H5271" s="247"/>
      <c r="J5271" s="96"/>
    </row>
    <row r="5272" spans="8:10" x14ac:dyDescent="0.25">
      <c r="H5272" s="247"/>
      <c r="J5272" s="96"/>
    </row>
    <row r="5273" spans="8:10" x14ac:dyDescent="0.25">
      <c r="H5273" s="247"/>
      <c r="J5273" s="96"/>
    </row>
    <row r="5274" spans="8:10" x14ac:dyDescent="0.25">
      <c r="H5274" s="247"/>
      <c r="J5274" s="96"/>
    </row>
    <row r="5275" spans="8:10" x14ac:dyDescent="0.25">
      <c r="H5275" s="247"/>
      <c r="J5275" s="96"/>
    </row>
    <row r="5276" spans="8:10" x14ac:dyDescent="0.25">
      <c r="H5276" s="247"/>
      <c r="J5276" s="96"/>
    </row>
    <row r="5277" spans="8:10" x14ac:dyDescent="0.25">
      <c r="H5277" s="247"/>
      <c r="J5277" s="96"/>
    </row>
    <row r="5278" spans="8:10" x14ac:dyDescent="0.25">
      <c r="H5278" s="247"/>
      <c r="J5278" s="96"/>
    </row>
    <row r="5279" spans="8:10" x14ac:dyDescent="0.25">
      <c r="H5279" s="247"/>
      <c r="J5279" s="96"/>
    </row>
    <row r="5280" spans="8:10" x14ac:dyDescent="0.25">
      <c r="H5280" s="247"/>
      <c r="J5280" s="96"/>
    </row>
    <row r="5281" spans="8:10" x14ac:dyDescent="0.25">
      <c r="H5281" s="247"/>
      <c r="J5281" s="96"/>
    </row>
    <row r="5282" spans="8:10" x14ac:dyDescent="0.25">
      <c r="H5282" s="247"/>
      <c r="J5282" s="96"/>
    </row>
    <row r="5283" spans="8:10" x14ac:dyDescent="0.25">
      <c r="H5283" s="247"/>
      <c r="J5283" s="96"/>
    </row>
    <row r="5284" spans="8:10" x14ac:dyDescent="0.25">
      <c r="H5284" s="247"/>
      <c r="J5284" s="96"/>
    </row>
    <row r="5285" spans="8:10" x14ac:dyDescent="0.25">
      <c r="H5285" s="247"/>
      <c r="J5285" s="96"/>
    </row>
    <row r="5286" spans="8:10" x14ac:dyDescent="0.25">
      <c r="H5286" s="247"/>
      <c r="J5286" s="96"/>
    </row>
    <row r="5287" spans="8:10" x14ac:dyDescent="0.25">
      <c r="H5287" s="247"/>
      <c r="J5287" s="96"/>
    </row>
    <row r="5288" spans="8:10" x14ac:dyDescent="0.25">
      <c r="H5288" s="247"/>
      <c r="J5288" s="96"/>
    </row>
    <row r="5289" spans="8:10" x14ac:dyDescent="0.25">
      <c r="H5289" s="247"/>
      <c r="J5289" s="96"/>
    </row>
    <row r="5290" spans="8:10" x14ac:dyDescent="0.25">
      <c r="H5290" s="247"/>
      <c r="J5290" s="96"/>
    </row>
    <row r="5291" spans="8:10" x14ac:dyDescent="0.25">
      <c r="H5291" s="247"/>
      <c r="J5291" s="96"/>
    </row>
    <row r="5292" spans="8:10" x14ac:dyDescent="0.25">
      <c r="H5292" s="247"/>
      <c r="J5292" s="96"/>
    </row>
    <row r="5293" spans="8:10" x14ac:dyDescent="0.25">
      <c r="H5293" s="247"/>
      <c r="J5293" s="96"/>
    </row>
    <row r="5294" spans="8:10" x14ac:dyDescent="0.25">
      <c r="H5294" s="247"/>
      <c r="J5294" s="96"/>
    </row>
    <row r="5295" spans="8:10" x14ac:dyDescent="0.25">
      <c r="H5295" s="247"/>
      <c r="J5295" s="96"/>
    </row>
    <row r="5296" spans="8:10" x14ac:dyDescent="0.25">
      <c r="H5296" s="247"/>
      <c r="J5296" s="96"/>
    </row>
    <row r="5297" spans="8:10" x14ac:dyDescent="0.25">
      <c r="H5297" s="247"/>
      <c r="J5297" s="96"/>
    </row>
    <row r="5298" spans="8:10" x14ac:dyDescent="0.25">
      <c r="H5298" s="247"/>
      <c r="J5298" s="96"/>
    </row>
    <row r="5299" spans="8:10" x14ac:dyDescent="0.25">
      <c r="H5299" s="247"/>
      <c r="J5299" s="96"/>
    </row>
    <row r="5300" spans="8:10" x14ac:dyDescent="0.25">
      <c r="H5300" s="247"/>
      <c r="J5300" s="96"/>
    </row>
    <row r="5301" spans="8:10" x14ac:dyDescent="0.25">
      <c r="H5301" s="247"/>
      <c r="J5301" s="96"/>
    </row>
    <row r="5302" spans="8:10" x14ac:dyDescent="0.25">
      <c r="H5302" s="247"/>
      <c r="J5302" s="96"/>
    </row>
    <row r="5303" spans="8:10" x14ac:dyDescent="0.25">
      <c r="H5303" s="247"/>
      <c r="J5303" s="96"/>
    </row>
    <row r="5304" spans="8:10" x14ac:dyDescent="0.25">
      <c r="H5304" s="247"/>
      <c r="J5304" s="96"/>
    </row>
    <row r="5305" spans="8:10" x14ac:dyDescent="0.25">
      <c r="H5305" s="247"/>
      <c r="J5305" s="96"/>
    </row>
    <row r="5306" spans="8:10" x14ac:dyDescent="0.25">
      <c r="H5306" s="247"/>
      <c r="J5306" s="96"/>
    </row>
    <row r="5307" spans="8:10" x14ac:dyDescent="0.25">
      <c r="H5307" s="247"/>
      <c r="J5307" s="96"/>
    </row>
    <row r="5308" spans="8:10" x14ac:dyDescent="0.25">
      <c r="H5308" s="247"/>
      <c r="J5308" s="96"/>
    </row>
    <row r="5309" spans="8:10" x14ac:dyDescent="0.25">
      <c r="H5309" s="247"/>
      <c r="J5309" s="96"/>
    </row>
    <row r="5310" spans="8:10" x14ac:dyDescent="0.25">
      <c r="H5310" s="247"/>
      <c r="J5310" s="96"/>
    </row>
    <row r="5311" spans="8:10" x14ac:dyDescent="0.25">
      <c r="H5311" s="247"/>
      <c r="J5311" s="96"/>
    </row>
    <row r="5312" spans="8:10" x14ac:dyDescent="0.25">
      <c r="H5312" s="247"/>
      <c r="J5312" s="96"/>
    </row>
    <row r="5313" spans="8:10" x14ac:dyDescent="0.25">
      <c r="H5313" s="247"/>
      <c r="J5313" s="96"/>
    </row>
    <row r="5314" spans="8:10" x14ac:dyDescent="0.25">
      <c r="H5314" s="247"/>
      <c r="J5314" s="96"/>
    </row>
    <row r="5315" spans="8:10" x14ac:dyDescent="0.25">
      <c r="H5315" s="247"/>
      <c r="J5315" s="96"/>
    </row>
    <row r="5316" spans="8:10" x14ac:dyDescent="0.25">
      <c r="H5316" s="247"/>
      <c r="J5316" s="96"/>
    </row>
    <row r="5317" spans="8:10" x14ac:dyDescent="0.25">
      <c r="H5317" s="247"/>
      <c r="J5317" s="96"/>
    </row>
    <row r="5318" spans="8:10" x14ac:dyDescent="0.25">
      <c r="H5318" s="247"/>
      <c r="J5318" s="96"/>
    </row>
    <row r="5319" spans="8:10" x14ac:dyDescent="0.25">
      <c r="H5319" s="247"/>
      <c r="J5319" s="96"/>
    </row>
    <row r="5320" spans="8:10" x14ac:dyDescent="0.25">
      <c r="H5320" s="247"/>
      <c r="J5320" s="96"/>
    </row>
    <row r="5321" spans="8:10" x14ac:dyDescent="0.25">
      <c r="H5321" s="247"/>
      <c r="J5321" s="96"/>
    </row>
    <row r="5322" spans="8:10" x14ac:dyDescent="0.25">
      <c r="H5322" s="247"/>
      <c r="J5322" s="96"/>
    </row>
    <row r="5323" spans="8:10" x14ac:dyDescent="0.25">
      <c r="H5323" s="247"/>
      <c r="J5323" s="96"/>
    </row>
    <row r="5324" spans="8:10" x14ac:dyDescent="0.25">
      <c r="H5324" s="247"/>
      <c r="J5324" s="96"/>
    </row>
    <row r="5325" spans="8:10" x14ac:dyDescent="0.25">
      <c r="H5325" s="247"/>
      <c r="J5325" s="96"/>
    </row>
    <row r="5326" spans="8:10" x14ac:dyDescent="0.25">
      <c r="H5326" s="247"/>
      <c r="J5326" s="96"/>
    </row>
    <row r="5327" spans="8:10" x14ac:dyDescent="0.25">
      <c r="H5327" s="247"/>
      <c r="J5327" s="96"/>
    </row>
    <row r="5328" spans="8:10" x14ac:dyDescent="0.25">
      <c r="H5328" s="247"/>
      <c r="J5328" s="96"/>
    </row>
    <row r="5329" spans="8:10" x14ac:dyDescent="0.25">
      <c r="H5329" s="247"/>
      <c r="J5329" s="96"/>
    </row>
    <row r="5330" spans="8:10" x14ac:dyDescent="0.25">
      <c r="H5330" s="247"/>
      <c r="J5330" s="96"/>
    </row>
    <row r="5331" spans="8:10" x14ac:dyDescent="0.25">
      <c r="H5331" s="247"/>
      <c r="J5331" s="96"/>
    </row>
    <row r="5332" spans="8:10" x14ac:dyDescent="0.25">
      <c r="H5332" s="247"/>
      <c r="J5332" s="96"/>
    </row>
    <row r="5333" spans="8:10" x14ac:dyDescent="0.25">
      <c r="H5333" s="247"/>
      <c r="J5333" s="96"/>
    </row>
    <row r="5334" spans="8:10" x14ac:dyDescent="0.25">
      <c r="H5334" s="247"/>
      <c r="J5334" s="96"/>
    </row>
    <row r="5335" spans="8:10" x14ac:dyDescent="0.25">
      <c r="H5335" s="247"/>
      <c r="J5335" s="96"/>
    </row>
    <row r="5336" spans="8:10" x14ac:dyDescent="0.25">
      <c r="H5336" s="247"/>
      <c r="J5336" s="96"/>
    </row>
    <row r="5337" spans="8:10" x14ac:dyDescent="0.25">
      <c r="H5337" s="247"/>
      <c r="J5337" s="96"/>
    </row>
    <row r="5338" spans="8:10" x14ac:dyDescent="0.25">
      <c r="H5338" s="247"/>
      <c r="J5338" s="96"/>
    </row>
    <row r="5339" spans="8:10" x14ac:dyDescent="0.25">
      <c r="H5339" s="247"/>
      <c r="J5339" s="96"/>
    </row>
    <row r="5340" spans="8:10" x14ac:dyDescent="0.25">
      <c r="H5340" s="247"/>
      <c r="J5340" s="96"/>
    </row>
    <row r="5341" spans="8:10" x14ac:dyDescent="0.25">
      <c r="H5341" s="247"/>
      <c r="J5341" s="96"/>
    </row>
    <row r="5342" spans="8:10" x14ac:dyDescent="0.25">
      <c r="H5342" s="247"/>
      <c r="J5342" s="96"/>
    </row>
    <row r="5343" spans="8:10" x14ac:dyDescent="0.25">
      <c r="H5343" s="247"/>
      <c r="J5343" s="96"/>
    </row>
    <row r="5344" spans="8:10" x14ac:dyDescent="0.25">
      <c r="H5344" s="247"/>
      <c r="J5344" s="96"/>
    </row>
    <row r="5345" spans="8:10" x14ac:dyDescent="0.25">
      <c r="H5345" s="247"/>
      <c r="J5345" s="96"/>
    </row>
    <row r="5346" spans="8:10" x14ac:dyDescent="0.25">
      <c r="H5346" s="247"/>
      <c r="J5346" s="96"/>
    </row>
    <row r="5347" spans="8:10" x14ac:dyDescent="0.25">
      <c r="H5347" s="247"/>
      <c r="J5347" s="96"/>
    </row>
    <row r="5348" spans="8:10" x14ac:dyDescent="0.25">
      <c r="H5348" s="247"/>
      <c r="J5348" s="96"/>
    </row>
    <row r="5349" spans="8:10" x14ac:dyDescent="0.25">
      <c r="H5349" s="247"/>
      <c r="J5349" s="96"/>
    </row>
    <row r="5350" spans="8:10" x14ac:dyDescent="0.25">
      <c r="H5350" s="247"/>
      <c r="J5350" s="96"/>
    </row>
    <row r="5351" spans="8:10" x14ac:dyDescent="0.25">
      <c r="H5351" s="247"/>
      <c r="J5351" s="96"/>
    </row>
    <row r="5352" spans="8:10" x14ac:dyDescent="0.25">
      <c r="H5352" s="247"/>
      <c r="J5352" s="96"/>
    </row>
    <row r="5353" spans="8:10" x14ac:dyDescent="0.25">
      <c r="H5353" s="247"/>
      <c r="J5353" s="96"/>
    </row>
    <row r="5354" spans="8:10" x14ac:dyDescent="0.25">
      <c r="H5354" s="247"/>
      <c r="J5354" s="96"/>
    </row>
    <row r="5355" spans="8:10" x14ac:dyDescent="0.25">
      <c r="H5355" s="247"/>
      <c r="J5355" s="96"/>
    </row>
    <row r="5356" spans="8:10" x14ac:dyDescent="0.25">
      <c r="H5356" s="247"/>
      <c r="J5356" s="96"/>
    </row>
    <row r="5357" spans="8:10" x14ac:dyDescent="0.25">
      <c r="H5357" s="247"/>
      <c r="J5357" s="96"/>
    </row>
    <row r="5358" spans="8:10" x14ac:dyDescent="0.25">
      <c r="H5358" s="247"/>
      <c r="J5358" s="96"/>
    </row>
    <row r="5359" spans="8:10" x14ac:dyDescent="0.25">
      <c r="H5359" s="247"/>
      <c r="J5359" s="96"/>
    </row>
    <row r="5360" spans="8:10" x14ac:dyDescent="0.25">
      <c r="H5360" s="247"/>
      <c r="J5360" s="96"/>
    </row>
    <row r="5361" spans="8:10" x14ac:dyDescent="0.25">
      <c r="H5361" s="247"/>
      <c r="J5361" s="96"/>
    </row>
    <row r="5362" spans="8:10" x14ac:dyDescent="0.25">
      <c r="H5362" s="247"/>
      <c r="J5362" s="96"/>
    </row>
    <row r="5363" spans="8:10" x14ac:dyDescent="0.25">
      <c r="H5363" s="247"/>
      <c r="J5363" s="96"/>
    </row>
    <row r="5364" spans="8:10" x14ac:dyDescent="0.25">
      <c r="H5364" s="247"/>
      <c r="J5364" s="96"/>
    </row>
    <row r="5365" spans="8:10" x14ac:dyDescent="0.25">
      <c r="H5365" s="247"/>
      <c r="J5365" s="96"/>
    </row>
    <row r="5366" spans="8:10" x14ac:dyDescent="0.25">
      <c r="H5366" s="247"/>
      <c r="J5366" s="96"/>
    </row>
    <row r="5367" spans="8:10" x14ac:dyDescent="0.25">
      <c r="H5367" s="247"/>
      <c r="J5367" s="96"/>
    </row>
    <row r="5368" spans="8:10" x14ac:dyDescent="0.25">
      <c r="H5368" s="247"/>
      <c r="J5368" s="96"/>
    </row>
    <row r="5369" spans="8:10" x14ac:dyDescent="0.25">
      <c r="H5369" s="247"/>
      <c r="J5369" s="96"/>
    </row>
    <row r="5370" spans="8:10" x14ac:dyDescent="0.25">
      <c r="H5370" s="247"/>
      <c r="J5370" s="96"/>
    </row>
    <row r="5371" spans="8:10" x14ac:dyDescent="0.25">
      <c r="H5371" s="247"/>
      <c r="J5371" s="96"/>
    </row>
    <row r="5372" spans="8:10" x14ac:dyDescent="0.25">
      <c r="H5372" s="247"/>
      <c r="J5372" s="96"/>
    </row>
    <row r="5373" spans="8:10" x14ac:dyDescent="0.25">
      <c r="H5373" s="247"/>
      <c r="J5373" s="96"/>
    </row>
    <row r="5374" spans="8:10" x14ac:dyDescent="0.25">
      <c r="H5374" s="247"/>
      <c r="J5374" s="96"/>
    </row>
    <row r="5375" spans="8:10" x14ac:dyDescent="0.25">
      <c r="H5375" s="247"/>
      <c r="J5375" s="96"/>
    </row>
    <row r="5376" spans="8:10" x14ac:dyDescent="0.25">
      <c r="H5376" s="247"/>
      <c r="J5376" s="96"/>
    </row>
    <row r="5377" spans="8:10" x14ac:dyDescent="0.25">
      <c r="H5377" s="247"/>
      <c r="J5377" s="96"/>
    </row>
    <row r="5378" spans="8:10" x14ac:dyDescent="0.25">
      <c r="H5378" s="247"/>
      <c r="J5378" s="96"/>
    </row>
    <row r="5379" spans="8:10" x14ac:dyDescent="0.25">
      <c r="H5379" s="247"/>
      <c r="J5379" s="96"/>
    </row>
    <row r="5380" spans="8:10" x14ac:dyDescent="0.25">
      <c r="H5380" s="247"/>
      <c r="J5380" s="96"/>
    </row>
    <row r="5381" spans="8:10" x14ac:dyDescent="0.25">
      <c r="H5381" s="247"/>
      <c r="J5381" s="96"/>
    </row>
    <row r="5382" spans="8:10" x14ac:dyDescent="0.25">
      <c r="H5382" s="247"/>
      <c r="J5382" s="96"/>
    </row>
    <row r="5383" spans="8:10" x14ac:dyDescent="0.25">
      <c r="H5383" s="247"/>
      <c r="J5383" s="96"/>
    </row>
    <row r="5384" spans="8:10" x14ac:dyDescent="0.25">
      <c r="H5384" s="247"/>
      <c r="J5384" s="96"/>
    </row>
    <row r="5385" spans="8:10" x14ac:dyDescent="0.25">
      <c r="H5385" s="247"/>
      <c r="J5385" s="96"/>
    </row>
    <row r="5386" spans="8:10" x14ac:dyDescent="0.25">
      <c r="H5386" s="247"/>
      <c r="J5386" s="96"/>
    </row>
    <row r="5387" spans="8:10" x14ac:dyDescent="0.25">
      <c r="H5387" s="247"/>
      <c r="J5387" s="96"/>
    </row>
    <row r="5388" spans="8:10" x14ac:dyDescent="0.25">
      <c r="H5388" s="247"/>
      <c r="J5388" s="96"/>
    </row>
    <row r="5389" spans="8:10" x14ac:dyDescent="0.25">
      <c r="H5389" s="247"/>
      <c r="J5389" s="96"/>
    </row>
    <row r="5390" spans="8:10" x14ac:dyDescent="0.25">
      <c r="H5390" s="247"/>
      <c r="J5390" s="96"/>
    </row>
    <row r="5391" spans="8:10" x14ac:dyDescent="0.25">
      <c r="H5391" s="247"/>
      <c r="J5391" s="96"/>
    </row>
    <row r="5392" spans="8:10" x14ac:dyDescent="0.25">
      <c r="H5392" s="247"/>
      <c r="J5392" s="96"/>
    </row>
    <row r="5393" spans="8:10" x14ac:dyDescent="0.25">
      <c r="H5393" s="247"/>
      <c r="J5393" s="96"/>
    </row>
    <row r="5394" spans="8:10" x14ac:dyDescent="0.25">
      <c r="H5394" s="247"/>
      <c r="J5394" s="96"/>
    </row>
    <row r="5395" spans="8:10" x14ac:dyDescent="0.25">
      <c r="H5395" s="247"/>
      <c r="J5395" s="96"/>
    </row>
    <row r="5396" spans="8:10" x14ac:dyDescent="0.25">
      <c r="H5396" s="247"/>
      <c r="J5396" s="96"/>
    </row>
    <row r="5397" spans="8:10" x14ac:dyDescent="0.25">
      <c r="H5397" s="247"/>
      <c r="J5397" s="96"/>
    </row>
    <row r="5398" spans="8:10" x14ac:dyDescent="0.25">
      <c r="H5398" s="247"/>
      <c r="J5398" s="96"/>
    </row>
    <row r="5399" spans="8:10" x14ac:dyDescent="0.25">
      <c r="H5399" s="247"/>
      <c r="J5399" s="96"/>
    </row>
    <row r="5400" spans="8:10" x14ac:dyDescent="0.25">
      <c r="H5400" s="247"/>
      <c r="J5400" s="96"/>
    </row>
    <row r="5401" spans="8:10" x14ac:dyDescent="0.25">
      <c r="H5401" s="247"/>
      <c r="J5401" s="96"/>
    </row>
    <row r="5402" spans="8:10" x14ac:dyDescent="0.25">
      <c r="H5402" s="247"/>
      <c r="J5402" s="96"/>
    </row>
    <row r="5403" spans="8:10" x14ac:dyDescent="0.25">
      <c r="H5403" s="247"/>
      <c r="J5403" s="96"/>
    </row>
    <row r="5404" spans="8:10" x14ac:dyDescent="0.25">
      <c r="H5404" s="247"/>
      <c r="J5404" s="96"/>
    </row>
    <row r="5405" spans="8:10" x14ac:dyDescent="0.25">
      <c r="H5405" s="247"/>
      <c r="J5405" s="96"/>
    </row>
    <row r="5406" spans="8:10" x14ac:dyDescent="0.25">
      <c r="H5406" s="247"/>
      <c r="J5406" s="96"/>
    </row>
    <row r="5407" spans="8:10" x14ac:dyDescent="0.25">
      <c r="H5407" s="247"/>
      <c r="J5407" s="96"/>
    </row>
    <row r="5408" spans="8:10" x14ac:dyDescent="0.25">
      <c r="H5408" s="247"/>
      <c r="J5408" s="96"/>
    </row>
    <row r="5409" spans="8:10" x14ac:dyDescent="0.25">
      <c r="H5409" s="247"/>
      <c r="J5409" s="96"/>
    </row>
    <row r="5410" spans="8:10" x14ac:dyDescent="0.25">
      <c r="H5410" s="247"/>
      <c r="J5410" s="96"/>
    </row>
    <row r="5411" spans="8:10" x14ac:dyDescent="0.25">
      <c r="H5411" s="247"/>
      <c r="J5411" s="96"/>
    </row>
    <row r="5412" spans="8:10" x14ac:dyDescent="0.25">
      <c r="H5412" s="247"/>
      <c r="J5412" s="96"/>
    </row>
    <row r="5413" spans="8:10" x14ac:dyDescent="0.25">
      <c r="H5413" s="247"/>
      <c r="J5413" s="96"/>
    </row>
    <row r="5414" spans="8:10" x14ac:dyDescent="0.25">
      <c r="H5414" s="247"/>
      <c r="J5414" s="96"/>
    </row>
    <row r="5415" spans="8:10" x14ac:dyDescent="0.25">
      <c r="H5415" s="247"/>
      <c r="J5415" s="96"/>
    </row>
    <row r="5416" spans="8:10" x14ac:dyDescent="0.25">
      <c r="H5416" s="247"/>
      <c r="J5416" s="96"/>
    </row>
    <row r="5417" spans="8:10" x14ac:dyDescent="0.25">
      <c r="H5417" s="247"/>
      <c r="J5417" s="96"/>
    </row>
    <row r="5418" spans="8:10" x14ac:dyDescent="0.25">
      <c r="H5418" s="247"/>
      <c r="J5418" s="96"/>
    </row>
    <row r="5419" spans="8:10" x14ac:dyDescent="0.25">
      <c r="H5419" s="247"/>
      <c r="J5419" s="96"/>
    </row>
    <row r="5420" spans="8:10" x14ac:dyDescent="0.25">
      <c r="H5420" s="247"/>
      <c r="J5420" s="96"/>
    </row>
    <row r="5421" spans="8:10" x14ac:dyDescent="0.25">
      <c r="H5421" s="247"/>
      <c r="J5421" s="96"/>
    </row>
    <row r="5422" spans="8:10" x14ac:dyDescent="0.25">
      <c r="H5422" s="247"/>
      <c r="J5422" s="96"/>
    </row>
    <row r="5423" spans="8:10" x14ac:dyDescent="0.25">
      <c r="H5423" s="247"/>
      <c r="J5423" s="96"/>
    </row>
    <row r="5424" spans="8:10" x14ac:dyDescent="0.25">
      <c r="H5424" s="247"/>
      <c r="J5424" s="96"/>
    </row>
    <row r="5425" spans="8:10" x14ac:dyDescent="0.25">
      <c r="H5425" s="247"/>
      <c r="J5425" s="96"/>
    </row>
    <row r="5426" spans="8:10" x14ac:dyDescent="0.25">
      <c r="H5426" s="247"/>
      <c r="J5426" s="96"/>
    </row>
    <row r="5427" spans="8:10" x14ac:dyDescent="0.25">
      <c r="H5427" s="247"/>
      <c r="J5427" s="96"/>
    </row>
    <row r="5428" spans="8:10" x14ac:dyDescent="0.25">
      <c r="H5428" s="247"/>
      <c r="J5428" s="96"/>
    </row>
    <row r="5429" spans="8:10" x14ac:dyDescent="0.25">
      <c r="H5429" s="247"/>
      <c r="J5429" s="96"/>
    </row>
    <row r="5430" spans="8:10" x14ac:dyDescent="0.25">
      <c r="H5430" s="247"/>
      <c r="J5430" s="96"/>
    </row>
    <row r="5431" spans="8:10" x14ac:dyDescent="0.25">
      <c r="H5431" s="247"/>
      <c r="J5431" s="96"/>
    </row>
    <row r="5432" spans="8:10" x14ac:dyDescent="0.25">
      <c r="H5432" s="247"/>
      <c r="J5432" s="96"/>
    </row>
    <row r="5433" spans="8:10" x14ac:dyDescent="0.25">
      <c r="H5433" s="247"/>
      <c r="J5433" s="96"/>
    </row>
    <row r="5434" spans="8:10" x14ac:dyDescent="0.25">
      <c r="H5434" s="247"/>
      <c r="J5434" s="96"/>
    </row>
    <row r="5435" spans="8:10" x14ac:dyDescent="0.25">
      <c r="H5435" s="247"/>
      <c r="J5435" s="96"/>
    </row>
    <row r="5436" spans="8:10" x14ac:dyDescent="0.25">
      <c r="H5436" s="247"/>
      <c r="J5436" s="96"/>
    </row>
    <row r="5437" spans="8:10" x14ac:dyDescent="0.25">
      <c r="H5437" s="247"/>
      <c r="J5437" s="96"/>
    </row>
    <row r="5438" spans="8:10" x14ac:dyDescent="0.25">
      <c r="H5438" s="247"/>
      <c r="J5438" s="96"/>
    </row>
    <row r="5439" spans="8:10" x14ac:dyDescent="0.25">
      <c r="H5439" s="247"/>
      <c r="J5439" s="96"/>
    </row>
    <row r="5440" spans="8:10" x14ac:dyDescent="0.25">
      <c r="H5440" s="247"/>
      <c r="J5440" s="96"/>
    </row>
    <row r="5441" spans="8:10" x14ac:dyDescent="0.25">
      <c r="H5441" s="247"/>
      <c r="J5441" s="96"/>
    </row>
    <row r="5442" spans="8:10" x14ac:dyDescent="0.25">
      <c r="H5442" s="247"/>
      <c r="J5442" s="96"/>
    </row>
    <row r="5443" spans="8:10" x14ac:dyDescent="0.25">
      <c r="H5443" s="247"/>
      <c r="J5443" s="96"/>
    </row>
    <row r="5444" spans="8:10" x14ac:dyDescent="0.25">
      <c r="H5444" s="247"/>
      <c r="J5444" s="96"/>
    </row>
    <row r="5445" spans="8:10" x14ac:dyDescent="0.25">
      <c r="H5445" s="247"/>
      <c r="J5445" s="96"/>
    </row>
    <row r="5446" spans="8:10" x14ac:dyDescent="0.25">
      <c r="H5446" s="247"/>
      <c r="J5446" s="96"/>
    </row>
    <row r="5447" spans="8:10" x14ac:dyDescent="0.25">
      <c r="H5447" s="247"/>
      <c r="J5447" s="96"/>
    </row>
    <row r="5448" spans="8:10" x14ac:dyDescent="0.25">
      <c r="H5448" s="247"/>
      <c r="J5448" s="96"/>
    </row>
    <row r="5449" spans="8:10" x14ac:dyDescent="0.25">
      <c r="H5449" s="247"/>
      <c r="J5449" s="96"/>
    </row>
    <row r="5450" spans="8:10" x14ac:dyDescent="0.25">
      <c r="H5450" s="247"/>
      <c r="J5450" s="96"/>
    </row>
    <row r="5451" spans="8:10" x14ac:dyDescent="0.25">
      <c r="H5451" s="247"/>
      <c r="J5451" s="96"/>
    </row>
    <row r="5452" spans="8:10" x14ac:dyDescent="0.25">
      <c r="H5452" s="247"/>
      <c r="J5452" s="96"/>
    </row>
    <row r="5453" spans="8:10" x14ac:dyDescent="0.25">
      <c r="H5453" s="247"/>
      <c r="J5453" s="96"/>
    </row>
    <row r="5454" spans="8:10" x14ac:dyDescent="0.25">
      <c r="H5454" s="247"/>
      <c r="J5454" s="96"/>
    </row>
    <row r="5455" spans="8:10" x14ac:dyDescent="0.25">
      <c r="H5455" s="247"/>
      <c r="J5455" s="96"/>
    </row>
    <row r="5456" spans="8:10" x14ac:dyDescent="0.25">
      <c r="H5456" s="247"/>
      <c r="J5456" s="96"/>
    </row>
    <row r="5457" spans="8:10" x14ac:dyDescent="0.25">
      <c r="H5457" s="247"/>
      <c r="J5457" s="96"/>
    </row>
    <row r="5458" spans="8:10" x14ac:dyDescent="0.25">
      <c r="H5458" s="247"/>
      <c r="J5458" s="96"/>
    </row>
    <row r="5459" spans="8:10" x14ac:dyDescent="0.25">
      <c r="H5459" s="247"/>
      <c r="J5459" s="96"/>
    </row>
    <row r="5460" spans="8:10" x14ac:dyDescent="0.25">
      <c r="H5460" s="247"/>
      <c r="J5460" s="96"/>
    </row>
    <row r="5461" spans="8:10" x14ac:dyDescent="0.25">
      <c r="H5461" s="247"/>
      <c r="J5461" s="96"/>
    </row>
    <row r="5462" spans="8:10" x14ac:dyDescent="0.25">
      <c r="H5462" s="247"/>
      <c r="J5462" s="96"/>
    </row>
    <row r="5463" spans="8:10" x14ac:dyDescent="0.25">
      <c r="H5463" s="247"/>
      <c r="J5463" s="96"/>
    </row>
    <row r="5464" spans="8:10" x14ac:dyDescent="0.25">
      <c r="H5464" s="247"/>
      <c r="J5464" s="96"/>
    </row>
    <row r="5465" spans="8:10" x14ac:dyDescent="0.25">
      <c r="H5465" s="247"/>
      <c r="J5465" s="96"/>
    </row>
    <row r="5466" spans="8:10" x14ac:dyDescent="0.25">
      <c r="H5466" s="247"/>
      <c r="J5466" s="96"/>
    </row>
    <row r="5467" spans="8:10" x14ac:dyDescent="0.25">
      <c r="H5467" s="247"/>
      <c r="J5467" s="96"/>
    </row>
    <row r="5468" spans="8:10" x14ac:dyDescent="0.25">
      <c r="H5468" s="247"/>
      <c r="J5468" s="96"/>
    </row>
    <row r="5469" spans="8:10" x14ac:dyDescent="0.25">
      <c r="H5469" s="247"/>
      <c r="J5469" s="96"/>
    </row>
    <row r="5470" spans="8:10" x14ac:dyDescent="0.25">
      <c r="H5470" s="247"/>
      <c r="J5470" s="96"/>
    </row>
    <row r="5471" spans="8:10" x14ac:dyDescent="0.25">
      <c r="H5471" s="247"/>
      <c r="J5471" s="96"/>
    </row>
    <row r="5472" spans="8:10" x14ac:dyDescent="0.25">
      <c r="H5472" s="247"/>
      <c r="J5472" s="96"/>
    </row>
    <row r="5473" spans="8:10" x14ac:dyDescent="0.25">
      <c r="H5473" s="247"/>
      <c r="J5473" s="96"/>
    </row>
    <row r="5474" spans="8:10" x14ac:dyDescent="0.25">
      <c r="H5474" s="247"/>
      <c r="J5474" s="96"/>
    </row>
    <row r="5475" spans="8:10" x14ac:dyDescent="0.25">
      <c r="H5475" s="247"/>
      <c r="J5475" s="96"/>
    </row>
    <row r="5476" spans="8:10" x14ac:dyDescent="0.25">
      <c r="H5476" s="247"/>
      <c r="J5476" s="96"/>
    </row>
    <row r="5477" spans="8:10" x14ac:dyDescent="0.25">
      <c r="H5477" s="247"/>
      <c r="J5477" s="96"/>
    </row>
    <row r="5478" spans="8:10" x14ac:dyDescent="0.25">
      <c r="H5478" s="247"/>
      <c r="J5478" s="96"/>
    </row>
    <row r="5479" spans="8:10" x14ac:dyDescent="0.25">
      <c r="H5479" s="247"/>
      <c r="J5479" s="96"/>
    </row>
    <row r="5480" spans="8:10" x14ac:dyDescent="0.25">
      <c r="H5480" s="247"/>
      <c r="J5480" s="96"/>
    </row>
    <row r="5481" spans="8:10" x14ac:dyDescent="0.25">
      <c r="H5481" s="247"/>
      <c r="J5481" s="96"/>
    </row>
    <row r="5482" spans="8:10" x14ac:dyDescent="0.25">
      <c r="H5482" s="247"/>
      <c r="J5482" s="96"/>
    </row>
    <row r="5483" spans="8:10" x14ac:dyDescent="0.25">
      <c r="H5483" s="247"/>
      <c r="J5483" s="96"/>
    </row>
    <row r="5484" spans="8:10" x14ac:dyDescent="0.25">
      <c r="H5484" s="247"/>
      <c r="J5484" s="96"/>
    </row>
    <row r="5485" spans="8:10" x14ac:dyDescent="0.25">
      <c r="H5485" s="247"/>
      <c r="J5485" s="96"/>
    </row>
    <row r="5486" spans="8:10" x14ac:dyDescent="0.25">
      <c r="H5486" s="247"/>
      <c r="J5486" s="96"/>
    </row>
    <row r="5487" spans="8:10" x14ac:dyDescent="0.25">
      <c r="H5487" s="247"/>
      <c r="J5487" s="96"/>
    </row>
    <row r="5488" spans="8:10" x14ac:dyDescent="0.25">
      <c r="H5488" s="247"/>
      <c r="J5488" s="96"/>
    </row>
    <row r="5489" spans="8:10" x14ac:dyDescent="0.25">
      <c r="H5489" s="247"/>
      <c r="J5489" s="96"/>
    </row>
    <row r="5490" spans="8:10" x14ac:dyDescent="0.25">
      <c r="H5490" s="247"/>
      <c r="J5490" s="96"/>
    </row>
    <row r="5491" spans="8:10" x14ac:dyDescent="0.25">
      <c r="H5491" s="247"/>
      <c r="J5491" s="96"/>
    </row>
    <row r="5492" spans="8:10" x14ac:dyDescent="0.25">
      <c r="H5492" s="247"/>
      <c r="J5492" s="96"/>
    </row>
    <row r="5493" spans="8:10" x14ac:dyDescent="0.25">
      <c r="H5493" s="247"/>
      <c r="J5493" s="96"/>
    </row>
    <row r="5494" spans="8:10" x14ac:dyDescent="0.25">
      <c r="H5494" s="247"/>
      <c r="J5494" s="96"/>
    </row>
    <row r="5495" spans="8:10" x14ac:dyDescent="0.25">
      <c r="H5495" s="247"/>
      <c r="J5495" s="96"/>
    </row>
    <row r="5496" spans="8:10" x14ac:dyDescent="0.25">
      <c r="H5496" s="247"/>
      <c r="J5496" s="96"/>
    </row>
    <row r="5497" spans="8:10" x14ac:dyDescent="0.25">
      <c r="H5497" s="247"/>
      <c r="J5497" s="96"/>
    </row>
    <row r="5498" spans="8:10" x14ac:dyDescent="0.25">
      <c r="H5498" s="247"/>
      <c r="J5498" s="96"/>
    </row>
    <row r="5499" spans="8:10" x14ac:dyDescent="0.25">
      <c r="H5499" s="247"/>
      <c r="J5499" s="96"/>
    </row>
    <row r="5500" spans="8:10" x14ac:dyDescent="0.25">
      <c r="H5500" s="247"/>
      <c r="J5500" s="96"/>
    </row>
    <row r="5501" spans="8:10" x14ac:dyDescent="0.25">
      <c r="H5501" s="247"/>
      <c r="J5501" s="96"/>
    </row>
    <row r="5502" spans="8:10" x14ac:dyDescent="0.25">
      <c r="H5502" s="247"/>
      <c r="J5502" s="96"/>
    </row>
    <row r="5503" spans="8:10" x14ac:dyDescent="0.25">
      <c r="H5503" s="247"/>
      <c r="J5503" s="96"/>
    </row>
    <row r="5504" spans="8:10" x14ac:dyDescent="0.25">
      <c r="H5504" s="247"/>
      <c r="J5504" s="96"/>
    </row>
    <row r="5505" spans="8:10" x14ac:dyDescent="0.25">
      <c r="H5505" s="247"/>
      <c r="J5505" s="96"/>
    </row>
    <row r="5506" spans="8:10" x14ac:dyDescent="0.25">
      <c r="H5506" s="247"/>
      <c r="J5506" s="96"/>
    </row>
    <row r="5507" spans="8:10" x14ac:dyDescent="0.25">
      <c r="H5507" s="247"/>
      <c r="J5507" s="96"/>
    </row>
    <row r="5508" spans="8:10" x14ac:dyDescent="0.25">
      <c r="H5508" s="247"/>
      <c r="J5508" s="96"/>
    </row>
    <row r="5509" spans="8:10" x14ac:dyDescent="0.25">
      <c r="H5509" s="247"/>
      <c r="J5509" s="96"/>
    </row>
    <row r="5510" spans="8:10" x14ac:dyDescent="0.25">
      <c r="H5510" s="247"/>
      <c r="J5510" s="96"/>
    </row>
    <row r="5511" spans="8:10" x14ac:dyDescent="0.25">
      <c r="H5511" s="247"/>
      <c r="J5511" s="96"/>
    </row>
    <row r="5512" spans="8:10" x14ac:dyDescent="0.25">
      <c r="H5512" s="247"/>
      <c r="J5512" s="96"/>
    </row>
    <row r="5513" spans="8:10" x14ac:dyDescent="0.25">
      <c r="H5513" s="247"/>
      <c r="J5513" s="96"/>
    </row>
    <row r="5514" spans="8:10" x14ac:dyDescent="0.25">
      <c r="H5514" s="247"/>
      <c r="J5514" s="96"/>
    </row>
    <row r="5515" spans="8:10" x14ac:dyDescent="0.25">
      <c r="H5515" s="247"/>
      <c r="J5515" s="96"/>
    </row>
    <row r="5516" spans="8:10" x14ac:dyDescent="0.25">
      <c r="H5516" s="247"/>
      <c r="J5516" s="96"/>
    </row>
    <row r="5517" spans="8:10" x14ac:dyDescent="0.25">
      <c r="H5517" s="247"/>
      <c r="J5517" s="96"/>
    </row>
    <row r="5518" spans="8:10" x14ac:dyDescent="0.25">
      <c r="H5518" s="247"/>
      <c r="J5518" s="96"/>
    </row>
    <row r="5519" spans="8:10" x14ac:dyDescent="0.25">
      <c r="H5519" s="247"/>
      <c r="J5519" s="96"/>
    </row>
    <row r="5520" spans="8:10" x14ac:dyDescent="0.25">
      <c r="H5520" s="247"/>
      <c r="J5520" s="96"/>
    </row>
    <row r="5521" spans="8:10" x14ac:dyDescent="0.25">
      <c r="H5521" s="247"/>
      <c r="J5521" s="96"/>
    </row>
    <row r="5522" spans="8:10" x14ac:dyDescent="0.25">
      <c r="H5522" s="247"/>
      <c r="J5522" s="96"/>
    </row>
    <row r="5523" spans="8:10" x14ac:dyDescent="0.25">
      <c r="H5523" s="247"/>
      <c r="J5523" s="96"/>
    </row>
    <row r="5524" spans="8:10" x14ac:dyDescent="0.25">
      <c r="H5524" s="247"/>
      <c r="J5524" s="96"/>
    </row>
    <row r="5525" spans="8:10" x14ac:dyDescent="0.25">
      <c r="H5525" s="247"/>
      <c r="J5525" s="96"/>
    </row>
    <row r="5526" spans="8:10" x14ac:dyDescent="0.25">
      <c r="H5526" s="247"/>
      <c r="J5526" s="96"/>
    </row>
    <row r="5527" spans="8:10" x14ac:dyDescent="0.25">
      <c r="H5527" s="247"/>
      <c r="J5527" s="96"/>
    </row>
    <row r="5528" spans="8:10" x14ac:dyDescent="0.25">
      <c r="H5528" s="247"/>
      <c r="J5528" s="96"/>
    </row>
    <row r="5529" spans="8:10" x14ac:dyDescent="0.25">
      <c r="H5529" s="247"/>
      <c r="J5529" s="96"/>
    </row>
    <row r="5530" spans="8:10" x14ac:dyDescent="0.25">
      <c r="H5530" s="247"/>
      <c r="J5530" s="96"/>
    </row>
    <row r="5531" spans="8:10" x14ac:dyDescent="0.25">
      <c r="H5531" s="247"/>
      <c r="J5531" s="96"/>
    </row>
    <row r="5532" spans="8:10" x14ac:dyDescent="0.25">
      <c r="H5532" s="247"/>
      <c r="J5532" s="96"/>
    </row>
    <row r="5533" spans="8:10" x14ac:dyDescent="0.25">
      <c r="H5533" s="247"/>
      <c r="J5533" s="96"/>
    </row>
    <row r="5534" spans="8:10" x14ac:dyDescent="0.25">
      <c r="H5534" s="247"/>
      <c r="J5534" s="96"/>
    </row>
    <row r="5535" spans="8:10" x14ac:dyDescent="0.25">
      <c r="H5535" s="247"/>
      <c r="J5535" s="96"/>
    </row>
    <row r="5536" spans="8:10" x14ac:dyDescent="0.25">
      <c r="H5536" s="247"/>
      <c r="J5536" s="96"/>
    </row>
    <row r="5537" spans="8:10" x14ac:dyDescent="0.25">
      <c r="H5537" s="247"/>
      <c r="J5537" s="96"/>
    </row>
    <row r="5538" spans="8:10" x14ac:dyDescent="0.25">
      <c r="H5538" s="247"/>
      <c r="J5538" s="96"/>
    </row>
    <row r="5539" spans="8:10" x14ac:dyDescent="0.25">
      <c r="H5539" s="247"/>
      <c r="J5539" s="96"/>
    </row>
    <row r="5540" spans="8:10" x14ac:dyDescent="0.25">
      <c r="H5540" s="247"/>
      <c r="J5540" s="96"/>
    </row>
    <row r="5541" spans="8:10" x14ac:dyDescent="0.25">
      <c r="H5541" s="247"/>
      <c r="J5541" s="96"/>
    </row>
    <row r="5542" spans="8:10" x14ac:dyDescent="0.25">
      <c r="H5542" s="247"/>
      <c r="J5542" s="96"/>
    </row>
    <row r="5543" spans="8:10" x14ac:dyDescent="0.25">
      <c r="H5543" s="247"/>
      <c r="J5543" s="96"/>
    </row>
    <row r="5544" spans="8:10" x14ac:dyDescent="0.25">
      <c r="H5544" s="247"/>
      <c r="J5544" s="96"/>
    </row>
    <row r="5545" spans="8:10" x14ac:dyDescent="0.25">
      <c r="H5545" s="247"/>
      <c r="J5545" s="96"/>
    </row>
    <row r="5546" spans="8:10" x14ac:dyDescent="0.25">
      <c r="H5546" s="247"/>
      <c r="J5546" s="96"/>
    </row>
    <row r="5547" spans="8:10" x14ac:dyDescent="0.25">
      <c r="H5547" s="247"/>
      <c r="J5547" s="96"/>
    </row>
    <row r="5548" spans="8:10" x14ac:dyDescent="0.25">
      <c r="H5548" s="247"/>
      <c r="J5548" s="96"/>
    </row>
    <row r="5549" spans="8:10" x14ac:dyDescent="0.25">
      <c r="H5549" s="247"/>
      <c r="J5549" s="96"/>
    </row>
    <row r="5550" spans="8:10" x14ac:dyDescent="0.25">
      <c r="H5550" s="247"/>
      <c r="J5550" s="96"/>
    </row>
    <row r="5551" spans="8:10" x14ac:dyDescent="0.25">
      <c r="H5551" s="247"/>
      <c r="J5551" s="96"/>
    </row>
    <row r="5552" spans="8:10" x14ac:dyDescent="0.25">
      <c r="H5552" s="247"/>
      <c r="J5552" s="96"/>
    </row>
    <row r="5553" spans="8:10" x14ac:dyDescent="0.25">
      <c r="H5553" s="247"/>
      <c r="J5553" s="96"/>
    </row>
    <row r="5554" spans="8:10" x14ac:dyDescent="0.25">
      <c r="H5554" s="247"/>
      <c r="J5554" s="96"/>
    </row>
    <row r="5555" spans="8:10" x14ac:dyDescent="0.25">
      <c r="H5555" s="247"/>
      <c r="J5555" s="96"/>
    </row>
    <row r="5556" spans="8:10" x14ac:dyDescent="0.25">
      <c r="H5556" s="247"/>
      <c r="J5556" s="96"/>
    </row>
    <row r="5557" spans="8:10" x14ac:dyDescent="0.25">
      <c r="H5557" s="247"/>
      <c r="J5557" s="96"/>
    </row>
    <row r="5558" spans="8:10" x14ac:dyDescent="0.25">
      <c r="H5558" s="247"/>
      <c r="J5558" s="96"/>
    </row>
    <row r="5559" spans="8:10" x14ac:dyDescent="0.25">
      <c r="H5559" s="247"/>
      <c r="J5559" s="96"/>
    </row>
    <row r="5560" spans="8:10" x14ac:dyDescent="0.25">
      <c r="H5560" s="247"/>
      <c r="J5560" s="96"/>
    </row>
    <row r="5561" spans="8:10" x14ac:dyDescent="0.25">
      <c r="H5561" s="247"/>
      <c r="J5561" s="96"/>
    </row>
    <row r="5562" spans="8:10" x14ac:dyDescent="0.25">
      <c r="H5562" s="247"/>
      <c r="J5562" s="96"/>
    </row>
    <row r="5563" spans="8:10" x14ac:dyDescent="0.25">
      <c r="H5563" s="247"/>
      <c r="J5563" s="96"/>
    </row>
    <row r="5564" spans="8:10" x14ac:dyDescent="0.25">
      <c r="H5564" s="247"/>
      <c r="J5564" s="96"/>
    </row>
    <row r="5565" spans="8:10" x14ac:dyDescent="0.25">
      <c r="H5565" s="247"/>
      <c r="J5565" s="96"/>
    </row>
    <row r="5566" spans="8:10" x14ac:dyDescent="0.25">
      <c r="H5566" s="247"/>
      <c r="J5566" s="96"/>
    </row>
    <row r="5567" spans="8:10" x14ac:dyDescent="0.25">
      <c r="H5567" s="247"/>
      <c r="J5567" s="96"/>
    </row>
    <row r="5568" spans="8:10" x14ac:dyDescent="0.25">
      <c r="H5568" s="247"/>
      <c r="J5568" s="96"/>
    </row>
    <row r="5569" spans="8:10" x14ac:dyDescent="0.25">
      <c r="H5569" s="247"/>
      <c r="J5569" s="96"/>
    </row>
    <row r="5570" spans="8:10" x14ac:dyDescent="0.25">
      <c r="H5570" s="247"/>
      <c r="J5570" s="96"/>
    </row>
    <row r="5571" spans="8:10" x14ac:dyDescent="0.25">
      <c r="H5571" s="247"/>
      <c r="J5571" s="96"/>
    </row>
    <row r="5572" spans="8:10" x14ac:dyDescent="0.25">
      <c r="H5572" s="247"/>
      <c r="J5572" s="96"/>
    </row>
    <row r="5573" spans="8:10" x14ac:dyDescent="0.25">
      <c r="H5573" s="247"/>
      <c r="J5573" s="96"/>
    </row>
    <row r="5574" spans="8:10" x14ac:dyDescent="0.25">
      <c r="H5574" s="247"/>
      <c r="J5574" s="96"/>
    </row>
    <row r="5575" spans="8:10" x14ac:dyDescent="0.25">
      <c r="H5575" s="247"/>
      <c r="J5575" s="96"/>
    </row>
    <row r="5576" spans="8:10" x14ac:dyDescent="0.25">
      <c r="H5576" s="247"/>
      <c r="J5576" s="96"/>
    </row>
    <row r="5577" spans="8:10" x14ac:dyDescent="0.25">
      <c r="H5577" s="247"/>
      <c r="J5577" s="96"/>
    </row>
    <row r="5578" spans="8:10" x14ac:dyDescent="0.25">
      <c r="H5578" s="247"/>
      <c r="J5578" s="96"/>
    </row>
    <row r="5579" spans="8:10" x14ac:dyDescent="0.25">
      <c r="H5579" s="247"/>
      <c r="J5579" s="96"/>
    </row>
    <row r="5580" spans="8:10" x14ac:dyDescent="0.25">
      <c r="H5580" s="247"/>
      <c r="J5580" s="96"/>
    </row>
    <row r="5581" spans="8:10" x14ac:dyDescent="0.25">
      <c r="H5581" s="247"/>
      <c r="J5581" s="96"/>
    </row>
    <row r="5582" spans="8:10" x14ac:dyDescent="0.25">
      <c r="H5582" s="247"/>
      <c r="J5582" s="96"/>
    </row>
    <row r="5583" spans="8:10" x14ac:dyDescent="0.25">
      <c r="H5583" s="247"/>
      <c r="J5583" s="96"/>
    </row>
    <row r="5584" spans="8:10" x14ac:dyDescent="0.25">
      <c r="H5584" s="247"/>
      <c r="J5584" s="96"/>
    </row>
    <row r="5585" spans="8:10" x14ac:dyDescent="0.25">
      <c r="H5585" s="247"/>
      <c r="J5585" s="96"/>
    </row>
    <row r="5586" spans="8:10" x14ac:dyDescent="0.25">
      <c r="H5586" s="247"/>
      <c r="J5586" s="96"/>
    </row>
    <row r="5587" spans="8:10" x14ac:dyDescent="0.25">
      <c r="H5587" s="247"/>
      <c r="J5587" s="96"/>
    </row>
    <row r="5588" spans="8:10" x14ac:dyDescent="0.25">
      <c r="H5588" s="247"/>
      <c r="J5588" s="96"/>
    </row>
    <row r="5589" spans="8:10" x14ac:dyDescent="0.25">
      <c r="H5589" s="247"/>
      <c r="J5589" s="96"/>
    </row>
    <row r="5590" spans="8:10" x14ac:dyDescent="0.25">
      <c r="H5590" s="247"/>
      <c r="J5590" s="96"/>
    </row>
    <row r="5591" spans="8:10" x14ac:dyDescent="0.25">
      <c r="H5591" s="247"/>
      <c r="J5591" s="96"/>
    </row>
    <row r="5592" spans="8:10" x14ac:dyDescent="0.25">
      <c r="H5592" s="247"/>
      <c r="J5592" s="96"/>
    </row>
    <row r="5593" spans="8:10" x14ac:dyDescent="0.25">
      <c r="H5593" s="247"/>
      <c r="J5593" s="96"/>
    </row>
    <row r="5594" spans="8:10" x14ac:dyDescent="0.25">
      <c r="H5594" s="247"/>
      <c r="J5594" s="96"/>
    </row>
    <row r="5595" spans="8:10" x14ac:dyDescent="0.25">
      <c r="H5595" s="247"/>
      <c r="J5595" s="96"/>
    </row>
    <row r="5596" spans="8:10" x14ac:dyDescent="0.25">
      <c r="H5596" s="247"/>
      <c r="J5596" s="96"/>
    </row>
    <row r="5597" spans="8:10" x14ac:dyDescent="0.25">
      <c r="H5597" s="247"/>
      <c r="J5597" s="96"/>
    </row>
    <row r="5598" spans="8:10" x14ac:dyDescent="0.25">
      <c r="H5598" s="247"/>
      <c r="J5598" s="96"/>
    </row>
    <row r="5599" spans="8:10" x14ac:dyDescent="0.25">
      <c r="H5599" s="247"/>
      <c r="J5599" s="96"/>
    </row>
    <row r="5600" spans="8:10" x14ac:dyDescent="0.25">
      <c r="H5600" s="247"/>
      <c r="J5600" s="96"/>
    </row>
    <row r="5601" spans="8:10" x14ac:dyDescent="0.25">
      <c r="H5601" s="247"/>
      <c r="J5601" s="96"/>
    </row>
    <row r="5602" spans="8:10" x14ac:dyDescent="0.25">
      <c r="H5602" s="247"/>
      <c r="J5602" s="96"/>
    </row>
    <row r="5603" spans="8:10" x14ac:dyDescent="0.25">
      <c r="H5603" s="247"/>
      <c r="J5603" s="96"/>
    </row>
    <row r="5604" spans="8:10" x14ac:dyDescent="0.25">
      <c r="H5604" s="247"/>
      <c r="J5604" s="96"/>
    </row>
    <row r="5605" spans="8:10" x14ac:dyDescent="0.25">
      <c r="H5605" s="247"/>
      <c r="J5605" s="96"/>
    </row>
    <row r="5606" spans="8:10" x14ac:dyDescent="0.25">
      <c r="H5606" s="247"/>
      <c r="J5606" s="96"/>
    </row>
    <row r="5607" spans="8:10" x14ac:dyDescent="0.25">
      <c r="H5607" s="247"/>
      <c r="J5607" s="96"/>
    </row>
    <row r="5608" spans="8:10" x14ac:dyDescent="0.25">
      <c r="H5608" s="247"/>
      <c r="J5608" s="96"/>
    </row>
    <row r="5609" spans="8:10" x14ac:dyDescent="0.25">
      <c r="H5609" s="247"/>
      <c r="J5609" s="96"/>
    </row>
    <row r="5610" spans="8:10" x14ac:dyDescent="0.25">
      <c r="H5610" s="247"/>
      <c r="J5610" s="96"/>
    </row>
    <row r="5611" spans="8:10" x14ac:dyDescent="0.25">
      <c r="H5611" s="247"/>
      <c r="J5611" s="96"/>
    </row>
    <row r="5612" spans="8:10" x14ac:dyDescent="0.25">
      <c r="H5612" s="247"/>
      <c r="J5612" s="96"/>
    </row>
    <row r="5613" spans="8:10" x14ac:dyDescent="0.25">
      <c r="H5613" s="247"/>
      <c r="J5613" s="96"/>
    </row>
    <row r="5614" spans="8:10" x14ac:dyDescent="0.25">
      <c r="H5614" s="247"/>
      <c r="J5614" s="96"/>
    </row>
    <row r="5615" spans="8:10" x14ac:dyDescent="0.25">
      <c r="H5615" s="247"/>
      <c r="J5615" s="96"/>
    </row>
    <row r="5616" spans="8:10" x14ac:dyDescent="0.25">
      <c r="H5616" s="247"/>
      <c r="J5616" s="96"/>
    </row>
    <row r="5617" spans="8:10" x14ac:dyDescent="0.25">
      <c r="H5617" s="247"/>
      <c r="J5617" s="96"/>
    </row>
    <row r="5618" spans="8:10" x14ac:dyDescent="0.25">
      <c r="H5618" s="247"/>
      <c r="J5618" s="96"/>
    </row>
    <row r="5619" spans="8:10" x14ac:dyDescent="0.25">
      <c r="H5619" s="247"/>
      <c r="J5619" s="96"/>
    </row>
    <row r="5620" spans="8:10" x14ac:dyDescent="0.25">
      <c r="H5620" s="247"/>
      <c r="J5620" s="96"/>
    </row>
    <row r="5621" spans="8:10" x14ac:dyDescent="0.25">
      <c r="H5621" s="247"/>
      <c r="J5621" s="96"/>
    </row>
    <row r="5622" spans="8:10" x14ac:dyDescent="0.25">
      <c r="H5622" s="247"/>
      <c r="J5622" s="96"/>
    </row>
    <row r="5623" spans="8:10" x14ac:dyDescent="0.25">
      <c r="H5623" s="247"/>
      <c r="J5623" s="96"/>
    </row>
    <row r="5624" spans="8:10" x14ac:dyDescent="0.25">
      <c r="H5624" s="247"/>
      <c r="J5624" s="96"/>
    </row>
    <row r="5625" spans="8:10" x14ac:dyDescent="0.25">
      <c r="H5625" s="247"/>
      <c r="J5625" s="96"/>
    </row>
    <row r="5626" spans="8:10" x14ac:dyDescent="0.25">
      <c r="H5626" s="247"/>
      <c r="J5626" s="96"/>
    </row>
    <row r="5627" spans="8:10" x14ac:dyDescent="0.25">
      <c r="H5627" s="247"/>
      <c r="J5627" s="96"/>
    </row>
    <row r="5628" spans="8:10" x14ac:dyDescent="0.25">
      <c r="H5628" s="247"/>
      <c r="J5628" s="96"/>
    </row>
    <row r="5629" spans="8:10" x14ac:dyDescent="0.25">
      <c r="H5629" s="247"/>
      <c r="J5629" s="96"/>
    </row>
    <row r="5630" spans="8:10" x14ac:dyDescent="0.25">
      <c r="H5630" s="247"/>
      <c r="J5630" s="96"/>
    </row>
    <row r="5631" spans="8:10" x14ac:dyDescent="0.25">
      <c r="H5631" s="247"/>
      <c r="J5631" s="96"/>
    </row>
    <row r="5632" spans="8:10" x14ac:dyDescent="0.25">
      <c r="H5632" s="247"/>
      <c r="J5632" s="96"/>
    </row>
    <row r="5633" spans="8:10" x14ac:dyDescent="0.25">
      <c r="H5633" s="247"/>
      <c r="J5633" s="96"/>
    </row>
    <row r="5634" spans="8:10" x14ac:dyDescent="0.25">
      <c r="H5634" s="247"/>
      <c r="J5634" s="96"/>
    </row>
    <row r="5635" spans="8:10" x14ac:dyDescent="0.25">
      <c r="H5635" s="247"/>
      <c r="J5635" s="96"/>
    </row>
    <row r="5636" spans="8:10" x14ac:dyDescent="0.25">
      <c r="H5636" s="247"/>
      <c r="J5636" s="96"/>
    </row>
    <row r="5637" spans="8:10" x14ac:dyDescent="0.25">
      <c r="H5637" s="247"/>
      <c r="J5637" s="96"/>
    </row>
    <row r="5638" spans="8:10" x14ac:dyDescent="0.25">
      <c r="H5638" s="247"/>
      <c r="J5638" s="96"/>
    </row>
    <row r="5639" spans="8:10" x14ac:dyDescent="0.25">
      <c r="H5639" s="247"/>
      <c r="J5639" s="96"/>
    </row>
    <row r="5640" spans="8:10" x14ac:dyDescent="0.25">
      <c r="H5640" s="247"/>
      <c r="J5640" s="96"/>
    </row>
    <row r="5641" spans="8:10" x14ac:dyDescent="0.25">
      <c r="H5641" s="247"/>
      <c r="J5641" s="96"/>
    </row>
    <row r="5642" spans="8:10" x14ac:dyDescent="0.25">
      <c r="H5642" s="247"/>
      <c r="J5642" s="96"/>
    </row>
    <row r="5643" spans="8:10" x14ac:dyDescent="0.25">
      <c r="H5643" s="247"/>
      <c r="J5643" s="96"/>
    </row>
    <row r="5644" spans="8:10" x14ac:dyDescent="0.25">
      <c r="H5644" s="247"/>
      <c r="J5644" s="96"/>
    </row>
    <row r="5645" spans="8:10" x14ac:dyDescent="0.25">
      <c r="H5645" s="247"/>
      <c r="J5645" s="96"/>
    </row>
    <row r="5646" spans="8:10" x14ac:dyDescent="0.25">
      <c r="H5646" s="247"/>
      <c r="J5646" s="96"/>
    </row>
    <row r="5647" spans="8:10" x14ac:dyDescent="0.25">
      <c r="H5647" s="247"/>
      <c r="J5647" s="96"/>
    </row>
    <row r="5648" spans="8:10" x14ac:dyDescent="0.25">
      <c r="H5648" s="247"/>
      <c r="J5648" s="96"/>
    </row>
    <row r="5649" spans="8:10" x14ac:dyDescent="0.25">
      <c r="H5649" s="247"/>
      <c r="J5649" s="96"/>
    </row>
    <row r="5650" spans="8:10" x14ac:dyDescent="0.25">
      <c r="H5650" s="247"/>
      <c r="J5650" s="96"/>
    </row>
    <row r="5651" spans="8:10" x14ac:dyDescent="0.25">
      <c r="H5651" s="247"/>
      <c r="J5651" s="96"/>
    </row>
    <row r="5652" spans="8:10" x14ac:dyDescent="0.25">
      <c r="H5652" s="247"/>
      <c r="J5652" s="96"/>
    </row>
    <row r="5653" spans="8:10" x14ac:dyDescent="0.25">
      <c r="H5653" s="247"/>
      <c r="J5653" s="96"/>
    </row>
    <row r="5654" spans="8:10" x14ac:dyDescent="0.25">
      <c r="H5654" s="247"/>
      <c r="J5654" s="96"/>
    </row>
    <row r="5655" spans="8:10" x14ac:dyDescent="0.25">
      <c r="H5655" s="247"/>
      <c r="J5655" s="96"/>
    </row>
    <row r="5656" spans="8:10" x14ac:dyDescent="0.25">
      <c r="H5656" s="247"/>
      <c r="J5656" s="96"/>
    </row>
    <row r="5657" spans="8:10" x14ac:dyDescent="0.25">
      <c r="H5657" s="247"/>
      <c r="J5657" s="96"/>
    </row>
    <row r="5658" spans="8:10" x14ac:dyDescent="0.25">
      <c r="H5658" s="247"/>
      <c r="J5658" s="96"/>
    </row>
    <row r="5659" spans="8:10" x14ac:dyDescent="0.25">
      <c r="H5659" s="247"/>
      <c r="J5659" s="96"/>
    </row>
    <row r="5660" spans="8:10" x14ac:dyDescent="0.25">
      <c r="H5660" s="247"/>
      <c r="J5660" s="96"/>
    </row>
    <row r="5661" spans="8:10" x14ac:dyDescent="0.25">
      <c r="H5661" s="247"/>
      <c r="J5661" s="96"/>
    </row>
    <row r="5662" spans="8:10" x14ac:dyDescent="0.25">
      <c r="H5662" s="247"/>
      <c r="J5662" s="96"/>
    </row>
    <row r="5663" spans="8:10" x14ac:dyDescent="0.25">
      <c r="H5663" s="247"/>
      <c r="J5663" s="96"/>
    </row>
    <row r="5664" spans="8:10" x14ac:dyDescent="0.25">
      <c r="H5664" s="247"/>
      <c r="J5664" s="96"/>
    </row>
    <row r="5665" spans="8:10" x14ac:dyDescent="0.25">
      <c r="H5665" s="247"/>
      <c r="J5665" s="96"/>
    </row>
    <row r="5666" spans="8:10" x14ac:dyDescent="0.25">
      <c r="H5666" s="247"/>
      <c r="J5666" s="96"/>
    </row>
    <row r="5667" spans="8:10" x14ac:dyDescent="0.25">
      <c r="H5667" s="247"/>
      <c r="J5667" s="96"/>
    </row>
    <row r="5668" spans="8:10" x14ac:dyDescent="0.25">
      <c r="H5668" s="247"/>
      <c r="J5668" s="96"/>
    </row>
    <row r="5669" spans="8:10" x14ac:dyDescent="0.25">
      <c r="H5669" s="247"/>
      <c r="J5669" s="96"/>
    </row>
    <row r="5670" spans="8:10" x14ac:dyDescent="0.25">
      <c r="H5670" s="247"/>
      <c r="J5670" s="96"/>
    </row>
    <row r="5671" spans="8:10" x14ac:dyDescent="0.25">
      <c r="H5671" s="247"/>
      <c r="J5671" s="96"/>
    </row>
    <row r="5672" spans="8:10" x14ac:dyDescent="0.25">
      <c r="H5672" s="247"/>
      <c r="J5672" s="96"/>
    </row>
    <row r="5673" spans="8:10" x14ac:dyDescent="0.25">
      <c r="H5673" s="247"/>
      <c r="J5673" s="96"/>
    </row>
    <row r="5674" spans="8:10" x14ac:dyDescent="0.25">
      <c r="H5674" s="247"/>
      <c r="J5674" s="96"/>
    </row>
    <row r="5675" spans="8:10" x14ac:dyDescent="0.25">
      <c r="H5675" s="247"/>
      <c r="J5675" s="96"/>
    </row>
    <row r="5676" spans="8:10" x14ac:dyDescent="0.25">
      <c r="H5676" s="247"/>
      <c r="J5676" s="96"/>
    </row>
    <row r="5677" spans="8:10" x14ac:dyDescent="0.25">
      <c r="H5677" s="247"/>
      <c r="J5677" s="96"/>
    </row>
    <row r="5678" spans="8:10" x14ac:dyDescent="0.25">
      <c r="H5678" s="247"/>
      <c r="J5678" s="96"/>
    </row>
    <row r="5679" spans="8:10" x14ac:dyDescent="0.25">
      <c r="H5679" s="247"/>
      <c r="J5679" s="96"/>
    </row>
    <row r="5680" spans="8:10" x14ac:dyDescent="0.25">
      <c r="H5680" s="247"/>
      <c r="J5680" s="96"/>
    </row>
    <row r="5681" spans="8:10" x14ac:dyDescent="0.25">
      <c r="H5681" s="247"/>
      <c r="J5681" s="96"/>
    </row>
    <row r="5682" spans="8:10" x14ac:dyDescent="0.25">
      <c r="H5682" s="247"/>
      <c r="J5682" s="96"/>
    </row>
    <row r="5683" spans="8:10" x14ac:dyDescent="0.25">
      <c r="H5683" s="247"/>
      <c r="J5683" s="96"/>
    </row>
    <row r="5684" spans="8:10" x14ac:dyDescent="0.25">
      <c r="H5684" s="247"/>
      <c r="J5684" s="96"/>
    </row>
    <row r="5685" spans="8:10" x14ac:dyDescent="0.25">
      <c r="H5685" s="247"/>
      <c r="J5685" s="96"/>
    </row>
    <row r="5686" spans="8:10" x14ac:dyDescent="0.25">
      <c r="H5686" s="247"/>
      <c r="J5686" s="96"/>
    </row>
    <row r="5687" spans="8:10" x14ac:dyDescent="0.25">
      <c r="H5687" s="247"/>
      <c r="J5687" s="96"/>
    </row>
    <row r="5688" spans="8:10" x14ac:dyDescent="0.25">
      <c r="H5688" s="247"/>
      <c r="J5688" s="96"/>
    </row>
    <row r="5689" spans="8:10" x14ac:dyDescent="0.25">
      <c r="H5689" s="247"/>
      <c r="J5689" s="96"/>
    </row>
    <row r="5690" spans="8:10" x14ac:dyDescent="0.25">
      <c r="H5690" s="247"/>
      <c r="J5690" s="96"/>
    </row>
    <row r="5691" spans="8:10" x14ac:dyDescent="0.25">
      <c r="H5691" s="247"/>
      <c r="J5691" s="96"/>
    </row>
    <row r="5692" spans="8:10" x14ac:dyDescent="0.25">
      <c r="H5692" s="247"/>
      <c r="J5692" s="96"/>
    </row>
    <row r="5693" spans="8:10" x14ac:dyDescent="0.25">
      <c r="H5693" s="247"/>
      <c r="J5693" s="96"/>
    </row>
    <row r="5694" spans="8:10" x14ac:dyDescent="0.25">
      <c r="H5694" s="247"/>
      <c r="J5694" s="96"/>
    </row>
    <row r="5695" spans="8:10" x14ac:dyDescent="0.25">
      <c r="H5695" s="247"/>
      <c r="J5695" s="96"/>
    </row>
    <row r="5696" spans="8:10" x14ac:dyDescent="0.25">
      <c r="H5696" s="247"/>
      <c r="J5696" s="96"/>
    </row>
    <row r="5697" spans="8:10" x14ac:dyDescent="0.25">
      <c r="H5697" s="247"/>
      <c r="J5697" s="96"/>
    </row>
    <row r="5698" spans="8:10" x14ac:dyDescent="0.25">
      <c r="H5698" s="247"/>
      <c r="J5698" s="96"/>
    </row>
    <row r="5699" spans="8:10" x14ac:dyDescent="0.25">
      <c r="H5699" s="247"/>
      <c r="J5699" s="96"/>
    </row>
    <row r="5700" spans="8:10" x14ac:dyDescent="0.25">
      <c r="H5700" s="247"/>
      <c r="J5700" s="96"/>
    </row>
    <row r="5701" spans="8:10" x14ac:dyDescent="0.25">
      <c r="H5701" s="247"/>
      <c r="J5701" s="96"/>
    </row>
    <row r="5702" spans="8:10" x14ac:dyDescent="0.25">
      <c r="H5702" s="247"/>
      <c r="J5702" s="96"/>
    </row>
    <row r="5703" spans="8:10" x14ac:dyDescent="0.25">
      <c r="H5703" s="247"/>
      <c r="J5703" s="96"/>
    </row>
    <row r="5704" spans="8:10" x14ac:dyDescent="0.25">
      <c r="H5704" s="247"/>
      <c r="J5704" s="96"/>
    </row>
    <row r="5705" spans="8:10" x14ac:dyDescent="0.25">
      <c r="H5705" s="247"/>
      <c r="J5705" s="96"/>
    </row>
    <row r="5706" spans="8:10" x14ac:dyDescent="0.25">
      <c r="H5706" s="247"/>
      <c r="J5706" s="96"/>
    </row>
    <row r="5707" spans="8:10" x14ac:dyDescent="0.25">
      <c r="H5707" s="247"/>
      <c r="J5707" s="96"/>
    </row>
    <row r="5708" spans="8:10" x14ac:dyDescent="0.25">
      <c r="H5708" s="247"/>
      <c r="J5708" s="96"/>
    </row>
    <row r="5709" spans="8:10" x14ac:dyDescent="0.25">
      <c r="H5709" s="247"/>
      <c r="J5709" s="96"/>
    </row>
    <row r="5710" spans="8:10" x14ac:dyDescent="0.25">
      <c r="H5710" s="247"/>
      <c r="J5710" s="96"/>
    </row>
    <row r="5711" spans="8:10" x14ac:dyDescent="0.25">
      <c r="H5711" s="247"/>
      <c r="J5711" s="96"/>
    </row>
    <row r="5712" spans="8:10" x14ac:dyDescent="0.25">
      <c r="H5712" s="247"/>
      <c r="J5712" s="96"/>
    </row>
    <row r="5713" spans="8:10" x14ac:dyDescent="0.25">
      <c r="H5713" s="247"/>
      <c r="J5713" s="96"/>
    </row>
    <row r="5714" spans="8:10" x14ac:dyDescent="0.25">
      <c r="H5714" s="247"/>
      <c r="J5714" s="96"/>
    </row>
    <row r="5715" spans="8:10" x14ac:dyDescent="0.25">
      <c r="H5715" s="247"/>
      <c r="J5715" s="96"/>
    </row>
    <row r="5716" spans="8:10" x14ac:dyDescent="0.25">
      <c r="H5716" s="247"/>
      <c r="J5716" s="96"/>
    </row>
    <row r="5717" spans="8:10" x14ac:dyDescent="0.25">
      <c r="H5717" s="247"/>
      <c r="J5717" s="96"/>
    </row>
    <row r="5718" spans="8:10" x14ac:dyDescent="0.25">
      <c r="H5718" s="247"/>
      <c r="J5718" s="96"/>
    </row>
    <row r="5719" spans="8:10" x14ac:dyDescent="0.25">
      <c r="H5719" s="247"/>
      <c r="J5719" s="96"/>
    </row>
    <row r="5720" spans="8:10" x14ac:dyDescent="0.25">
      <c r="H5720" s="247"/>
      <c r="J5720" s="96"/>
    </row>
    <row r="5721" spans="8:10" x14ac:dyDescent="0.25">
      <c r="H5721" s="247"/>
      <c r="J5721" s="96"/>
    </row>
    <row r="5722" spans="8:10" x14ac:dyDescent="0.25">
      <c r="H5722" s="247"/>
      <c r="J5722" s="96"/>
    </row>
    <row r="5723" spans="8:10" x14ac:dyDescent="0.25">
      <c r="H5723" s="247"/>
      <c r="J5723" s="96"/>
    </row>
    <row r="5724" spans="8:10" x14ac:dyDescent="0.25">
      <c r="H5724" s="247"/>
      <c r="J5724" s="96"/>
    </row>
    <row r="5725" spans="8:10" x14ac:dyDescent="0.25">
      <c r="H5725" s="247"/>
      <c r="J5725" s="96"/>
    </row>
    <row r="5726" spans="8:10" x14ac:dyDescent="0.25">
      <c r="H5726" s="247"/>
      <c r="J5726" s="96"/>
    </row>
    <row r="5727" spans="8:10" x14ac:dyDescent="0.25">
      <c r="H5727" s="247"/>
      <c r="J5727" s="96"/>
    </row>
    <row r="5728" spans="8:10" x14ac:dyDescent="0.25">
      <c r="H5728" s="247"/>
      <c r="J5728" s="96"/>
    </row>
    <row r="5729" spans="8:10" x14ac:dyDescent="0.25">
      <c r="H5729" s="247"/>
      <c r="J5729" s="96"/>
    </row>
    <row r="5730" spans="8:10" x14ac:dyDescent="0.25">
      <c r="H5730" s="247"/>
      <c r="J5730" s="96"/>
    </row>
    <row r="5731" spans="8:10" x14ac:dyDescent="0.25">
      <c r="H5731" s="247"/>
      <c r="J5731" s="96"/>
    </row>
    <row r="5732" spans="8:10" x14ac:dyDescent="0.25">
      <c r="H5732" s="247"/>
      <c r="J5732" s="96"/>
    </row>
    <row r="5733" spans="8:10" x14ac:dyDescent="0.25">
      <c r="H5733" s="247"/>
      <c r="J5733" s="96"/>
    </row>
    <row r="5734" spans="8:10" x14ac:dyDescent="0.25">
      <c r="H5734" s="247"/>
      <c r="J5734" s="96"/>
    </row>
    <row r="5735" spans="8:10" x14ac:dyDescent="0.25">
      <c r="H5735" s="247"/>
      <c r="J5735" s="96"/>
    </row>
    <row r="5736" spans="8:10" x14ac:dyDescent="0.25">
      <c r="H5736" s="247"/>
      <c r="J5736" s="96"/>
    </row>
    <row r="5737" spans="8:10" x14ac:dyDescent="0.25">
      <c r="H5737" s="247"/>
      <c r="J5737" s="96"/>
    </row>
    <row r="5738" spans="8:10" x14ac:dyDescent="0.25">
      <c r="H5738" s="247"/>
      <c r="J5738" s="96"/>
    </row>
    <row r="5739" spans="8:10" x14ac:dyDescent="0.25">
      <c r="H5739" s="247"/>
      <c r="J5739" s="96"/>
    </row>
    <row r="5740" spans="8:10" x14ac:dyDescent="0.25">
      <c r="H5740" s="247"/>
      <c r="J5740" s="96"/>
    </row>
    <row r="5741" spans="8:10" x14ac:dyDescent="0.25">
      <c r="H5741" s="247"/>
      <c r="J5741" s="96"/>
    </row>
    <row r="5742" spans="8:10" x14ac:dyDescent="0.25">
      <c r="H5742" s="247"/>
      <c r="J5742" s="96"/>
    </row>
    <row r="5743" spans="8:10" x14ac:dyDescent="0.25">
      <c r="H5743" s="247"/>
      <c r="J5743" s="96"/>
    </row>
    <row r="5744" spans="8:10" x14ac:dyDescent="0.25">
      <c r="H5744" s="247"/>
      <c r="J5744" s="96"/>
    </row>
    <row r="5745" spans="8:10" x14ac:dyDescent="0.25">
      <c r="H5745" s="247"/>
      <c r="J5745" s="96"/>
    </row>
    <row r="5746" spans="8:10" x14ac:dyDescent="0.25">
      <c r="H5746" s="247"/>
      <c r="J5746" s="96"/>
    </row>
    <row r="5747" spans="8:10" x14ac:dyDescent="0.25">
      <c r="H5747" s="247"/>
      <c r="J5747" s="96"/>
    </row>
    <row r="5748" spans="8:10" x14ac:dyDescent="0.25">
      <c r="H5748" s="247"/>
      <c r="J5748" s="96"/>
    </row>
    <row r="5749" spans="8:10" x14ac:dyDescent="0.25">
      <c r="H5749" s="247"/>
      <c r="J5749" s="96"/>
    </row>
    <row r="5750" spans="8:10" x14ac:dyDescent="0.25">
      <c r="H5750" s="247"/>
      <c r="J5750" s="96"/>
    </row>
    <row r="5751" spans="8:10" x14ac:dyDescent="0.25">
      <c r="H5751" s="247"/>
      <c r="J5751" s="96"/>
    </row>
    <row r="5752" spans="8:10" x14ac:dyDescent="0.25">
      <c r="H5752" s="247"/>
      <c r="J5752" s="96"/>
    </row>
    <row r="5753" spans="8:10" x14ac:dyDescent="0.25">
      <c r="H5753" s="247"/>
      <c r="J5753" s="96"/>
    </row>
    <row r="5754" spans="8:10" x14ac:dyDescent="0.25">
      <c r="H5754" s="247"/>
      <c r="J5754" s="96"/>
    </row>
    <row r="5755" spans="8:10" x14ac:dyDescent="0.25">
      <c r="H5755" s="247"/>
      <c r="J5755" s="96"/>
    </row>
    <row r="5756" spans="8:10" x14ac:dyDescent="0.25">
      <c r="H5756" s="247"/>
      <c r="J5756" s="96"/>
    </row>
    <row r="5757" spans="8:10" x14ac:dyDescent="0.25">
      <c r="H5757" s="247"/>
      <c r="J5757" s="96"/>
    </row>
    <row r="5758" spans="8:10" x14ac:dyDescent="0.25">
      <c r="H5758" s="247"/>
      <c r="J5758" s="96"/>
    </row>
    <row r="5759" spans="8:10" x14ac:dyDescent="0.25">
      <c r="H5759" s="247"/>
      <c r="J5759" s="96"/>
    </row>
    <row r="5760" spans="8:10" x14ac:dyDescent="0.25">
      <c r="H5760" s="247"/>
      <c r="J5760" s="96"/>
    </row>
    <row r="5761" spans="8:10" x14ac:dyDescent="0.25">
      <c r="H5761" s="247"/>
      <c r="J5761" s="96"/>
    </row>
    <row r="5762" spans="8:10" x14ac:dyDescent="0.25">
      <c r="H5762" s="247"/>
      <c r="J5762" s="96"/>
    </row>
    <row r="5763" spans="8:10" x14ac:dyDescent="0.25">
      <c r="H5763" s="247"/>
      <c r="J5763" s="96"/>
    </row>
    <row r="5764" spans="8:10" x14ac:dyDescent="0.25">
      <c r="H5764" s="247"/>
      <c r="J5764" s="96"/>
    </row>
    <row r="5765" spans="8:10" x14ac:dyDescent="0.25">
      <c r="H5765" s="247"/>
      <c r="J5765" s="96"/>
    </row>
  </sheetData>
  <mergeCells count="319">
    <mergeCell ref="M69:M70"/>
    <mergeCell ref="F129:F130"/>
    <mergeCell ref="E126:E127"/>
    <mergeCell ref="G133:G134"/>
    <mergeCell ref="H133:H134"/>
    <mergeCell ref="M67:M68"/>
    <mergeCell ref="L67:L68"/>
    <mergeCell ref="D81:G81"/>
    <mergeCell ref="E80:G80"/>
    <mergeCell ref="F72:H72"/>
    <mergeCell ref="E73:E74"/>
    <mergeCell ref="F73:F74"/>
    <mergeCell ref="I73:I74"/>
    <mergeCell ref="J73:J74"/>
    <mergeCell ref="E129:E130"/>
    <mergeCell ref="D125:M125"/>
    <mergeCell ref="I133:I134"/>
    <mergeCell ref="F126:H127"/>
    <mergeCell ref="M131:M132"/>
    <mergeCell ref="E69:E70"/>
    <mergeCell ref="F69:F70"/>
    <mergeCell ref="I69:I70"/>
    <mergeCell ref="J69:J70"/>
    <mergeCell ref="J90:J91"/>
    <mergeCell ref="M179:M180"/>
    <mergeCell ref="C176:F176"/>
    <mergeCell ref="D181:G181"/>
    <mergeCell ref="I181:M181"/>
    <mergeCell ref="K146:K155"/>
    <mergeCell ref="J147:J148"/>
    <mergeCell ref="F147:F148"/>
    <mergeCell ref="D144:M144"/>
    <mergeCell ref="D145:M145"/>
    <mergeCell ref="L146:L155"/>
    <mergeCell ref="D177:M177"/>
    <mergeCell ref="M158:M174"/>
    <mergeCell ref="F160:H161"/>
    <mergeCell ref="F172:H172"/>
    <mergeCell ref="K158:K174"/>
    <mergeCell ref="J170:J171"/>
    <mergeCell ref="I170:I171"/>
    <mergeCell ref="L179:L180"/>
    <mergeCell ref="F146:H146"/>
    <mergeCell ref="I149:I150"/>
    <mergeCell ref="I147:I148"/>
    <mergeCell ref="E147:E148"/>
    <mergeCell ref="E175:G175"/>
    <mergeCell ref="J179:J180"/>
    <mergeCell ref="E142:G142"/>
    <mergeCell ref="D143:G143"/>
    <mergeCell ref="I143:M143"/>
    <mergeCell ref="E131:E132"/>
    <mergeCell ref="F131:F132"/>
    <mergeCell ref="J140:J141"/>
    <mergeCell ref="M133:M134"/>
    <mergeCell ref="L129:L130"/>
    <mergeCell ref="L126:L127"/>
    <mergeCell ref="M126:M127"/>
    <mergeCell ref="K126:K141"/>
    <mergeCell ref="F133:F134"/>
    <mergeCell ref="L133:L134"/>
    <mergeCell ref="M129:M130"/>
    <mergeCell ref="J133:J134"/>
    <mergeCell ref="E133:E134"/>
    <mergeCell ref="G219:G220"/>
    <mergeCell ref="H219:H220"/>
    <mergeCell ref="G215:G217"/>
    <mergeCell ref="H215:H217"/>
    <mergeCell ref="E197:E198"/>
    <mergeCell ref="E199:E200"/>
    <mergeCell ref="F215:F217"/>
    <mergeCell ref="F195:F196"/>
    <mergeCell ref="F218:F220"/>
    <mergeCell ref="E202:E203"/>
    <mergeCell ref="I224:M224"/>
    <mergeCell ref="E218:E220"/>
    <mergeCell ref="I219:I220"/>
    <mergeCell ref="J219:J220"/>
    <mergeCell ref="C235:G235"/>
    <mergeCell ref="F226:G226"/>
    <mergeCell ref="M146:M155"/>
    <mergeCell ref="L135:L138"/>
    <mergeCell ref="M135:M138"/>
    <mergeCell ref="E149:E150"/>
    <mergeCell ref="F149:F150"/>
    <mergeCell ref="I140:I141"/>
    <mergeCell ref="J149:J150"/>
    <mergeCell ref="L140:L141"/>
    <mergeCell ref="M140:M141"/>
    <mergeCell ref="E140:E141"/>
    <mergeCell ref="F140:F141"/>
    <mergeCell ref="F137:F138"/>
    <mergeCell ref="E170:E171"/>
    <mergeCell ref="F170:F171"/>
    <mergeCell ref="M183:M222"/>
    <mergeCell ref="H185:H186"/>
    <mergeCell ref="I215:I217"/>
    <mergeCell ref="J215:J217"/>
    <mergeCell ref="C237:G237"/>
    <mergeCell ref="C228:G228"/>
    <mergeCell ref="C229:G229"/>
    <mergeCell ref="C230:G230"/>
    <mergeCell ref="C231:G231"/>
    <mergeCell ref="C232:G232"/>
    <mergeCell ref="C233:G233"/>
    <mergeCell ref="C234:G234"/>
    <mergeCell ref="B225:G225"/>
    <mergeCell ref="L212:L214"/>
    <mergeCell ref="F197:F198"/>
    <mergeCell ref="C236:G236"/>
    <mergeCell ref="D224:G224"/>
    <mergeCell ref="L215:L222"/>
    <mergeCell ref="I226:M226"/>
    <mergeCell ref="I225:M225"/>
    <mergeCell ref="E137:E138"/>
    <mergeCell ref="E187:E188"/>
    <mergeCell ref="E189:E190"/>
    <mergeCell ref="F189:F190"/>
    <mergeCell ref="E195:E196"/>
    <mergeCell ref="E185:E186"/>
    <mergeCell ref="F185:F186"/>
    <mergeCell ref="G185:G186"/>
    <mergeCell ref="F187:F188"/>
    <mergeCell ref="G187:G188"/>
    <mergeCell ref="K183:K222"/>
    <mergeCell ref="H187:H188"/>
    <mergeCell ref="I185:I186"/>
    <mergeCell ref="J185:J186"/>
    <mergeCell ref="I223:M223"/>
    <mergeCell ref="D223:G223"/>
    <mergeCell ref="E215:E217"/>
    <mergeCell ref="I34:I35"/>
    <mergeCell ref="D53:G53"/>
    <mergeCell ref="L84:L85"/>
    <mergeCell ref="E90:E91"/>
    <mergeCell ref="I100:I102"/>
    <mergeCell ref="G90:G91"/>
    <mergeCell ref="E95:E96"/>
    <mergeCell ref="J34:J35"/>
    <mergeCell ref="E84:E85"/>
    <mergeCell ref="G84:G85"/>
    <mergeCell ref="H36:H37"/>
    <mergeCell ref="F55:H55"/>
    <mergeCell ref="J53:L53"/>
    <mergeCell ref="I81:M81"/>
    <mergeCell ref="F66:F67"/>
    <mergeCell ref="F47:F48"/>
    <mergeCell ref="E100:E102"/>
    <mergeCell ref="E47:E48"/>
    <mergeCell ref="I47:I48"/>
    <mergeCell ref="J47:J48"/>
    <mergeCell ref="H90:H91"/>
    <mergeCell ref="M86:M114"/>
    <mergeCell ref="J100:J102"/>
    <mergeCell ref="E64:E65"/>
    <mergeCell ref="G36:G37"/>
    <mergeCell ref="F60:F61"/>
    <mergeCell ref="H58:H59"/>
    <mergeCell ref="E60:E61"/>
    <mergeCell ref="E66:E67"/>
    <mergeCell ref="F51:F52"/>
    <mergeCell ref="D54:M54"/>
    <mergeCell ref="F45:F46"/>
    <mergeCell ref="J45:J46"/>
    <mergeCell ref="E56:E57"/>
    <mergeCell ref="E45:E46"/>
    <mergeCell ref="I45:I46"/>
    <mergeCell ref="E58:E59"/>
    <mergeCell ref="F58:F59"/>
    <mergeCell ref="G58:G59"/>
    <mergeCell ref="F56:F57"/>
    <mergeCell ref="I56:I57"/>
    <mergeCell ref="J56:J57"/>
    <mergeCell ref="F64:F65"/>
    <mergeCell ref="G64:G65"/>
    <mergeCell ref="H64:H65"/>
    <mergeCell ref="M55:M65"/>
    <mergeCell ref="E75:E76"/>
    <mergeCell ref="F75:F76"/>
    <mergeCell ref="F112:F113"/>
    <mergeCell ref="I103:I104"/>
    <mergeCell ref="J103:J104"/>
    <mergeCell ref="F86:H89"/>
    <mergeCell ref="I97:I98"/>
    <mergeCell ref="H84:H85"/>
    <mergeCell ref="I112:I113"/>
    <mergeCell ref="C82:M82"/>
    <mergeCell ref="D83:M83"/>
    <mergeCell ref="C84:C86"/>
    <mergeCell ref="K84:K123"/>
    <mergeCell ref="J122:J123"/>
    <mergeCell ref="I119:I120"/>
    <mergeCell ref="E119:E121"/>
    <mergeCell ref="E117:E118"/>
    <mergeCell ref="F117:F118"/>
    <mergeCell ref="G117:G118"/>
    <mergeCell ref="L206:L208"/>
    <mergeCell ref="E191:E192"/>
    <mergeCell ref="E122:E123"/>
    <mergeCell ref="F100:F102"/>
    <mergeCell ref="H103:H104"/>
    <mergeCell ref="H100:H102"/>
    <mergeCell ref="D156:G156"/>
    <mergeCell ref="J119:J120"/>
    <mergeCell ref="F164:H164"/>
    <mergeCell ref="E179:E180"/>
    <mergeCell ref="F179:F180"/>
    <mergeCell ref="I179:I180"/>
    <mergeCell ref="K178:K180"/>
    <mergeCell ref="L86:L113"/>
    <mergeCell ref="L115:L116"/>
    <mergeCell ref="L131:L132"/>
    <mergeCell ref="F90:F91"/>
    <mergeCell ref="F95:F96"/>
    <mergeCell ref="E86:E89"/>
    <mergeCell ref="E92:E93"/>
    <mergeCell ref="F92:F93"/>
    <mergeCell ref="I90:I91"/>
    <mergeCell ref="E193:E194"/>
    <mergeCell ref="G197:G198"/>
    <mergeCell ref="D124:G124"/>
    <mergeCell ref="I124:M124"/>
    <mergeCell ref="E97:E99"/>
    <mergeCell ref="F97:F99"/>
    <mergeCell ref="F119:F121"/>
    <mergeCell ref="I122:I123"/>
    <mergeCell ref="L122:L123"/>
    <mergeCell ref="M117:M121"/>
    <mergeCell ref="J97:J98"/>
    <mergeCell ref="G100:G102"/>
    <mergeCell ref="M122:M123"/>
    <mergeCell ref="F103:F104"/>
    <mergeCell ref="L117:L121"/>
    <mergeCell ref="J112:J113"/>
    <mergeCell ref="H117:H118"/>
    <mergeCell ref="E105:E106"/>
    <mergeCell ref="G103:G104"/>
    <mergeCell ref="F122:F123"/>
    <mergeCell ref="M115:M116"/>
    <mergeCell ref="E115:E116"/>
    <mergeCell ref="F115:F116"/>
    <mergeCell ref="L9:M10"/>
    <mergeCell ref="F16:H17"/>
    <mergeCell ref="A9:A11"/>
    <mergeCell ref="B9:B11"/>
    <mergeCell ref="C9:C11"/>
    <mergeCell ref="D9:D11"/>
    <mergeCell ref="E9:E11"/>
    <mergeCell ref="F9:F11"/>
    <mergeCell ref="G9:G11"/>
    <mergeCell ref="K9:K11"/>
    <mergeCell ref="I10:I11"/>
    <mergeCell ref="J10:J11"/>
    <mergeCell ref="I9:J9"/>
    <mergeCell ref="H9:H11"/>
    <mergeCell ref="J20:J21"/>
    <mergeCell ref="I26:I27"/>
    <mergeCell ref="J26:J27"/>
    <mergeCell ref="F32:F33"/>
    <mergeCell ref="G32:G33"/>
    <mergeCell ref="E20:E21"/>
    <mergeCell ref="F20:F21"/>
    <mergeCell ref="E160:E161"/>
    <mergeCell ref="D157:M157"/>
    <mergeCell ref="G158:G159"/>
    <mergeCell ref="H158:H159"/>
    <mergeCell ref="E158:E159"/>
    <mergeCell ref="F158:F159"/>
    <mergeCell ref="L158:L174"/>
    <mergeCell ref="F34:F35"/>
    <mergeCell ref="G34:G35"/>
    <mergeCell ref="H34:H35"/>
    <mergeCell ref="F26:F27"/>
    <mergeCell ref="E26:E27"/>
    <mergeCell ref="M84:M85"/>
    <mergeCell ref="F105:F106"/>
    <mergeCell ref="E112:E113"/>
    <mergeCell ref="E103:E104"/>
    <mergeCell ref="F84:F85"/>
    <mergeCell ref="C5:M5"/>
    <mergeCell ref="C6:M6"/>
    <mergeCell ref="C7:M7"/>
    <mergeCell ref="D14:M14"/>
    <mergeCell ref="D15:M15"/>
    <mergeCell ref="K16:K52"/>
    <mergeCell ref="L16:L52"/>
    <mergeCell ref="M16:M52"/>
    <mergeCell ref="I32:I33"/>
    <mergeCell ref="E36:E37"/>
    <mergeCell ref="F36:F37"/>
    <mergeCell ref="E34:E35"/>
    <mergeCell ref="E32:E33"/>
    <mergeCell ref="H30:H31"/>
    <mergeCell ref="J30:J31"/>
    <mergeCell ref="E51:E52"/>
    <mergeCell ref="E30:E31"/>
    <mergeCell ref="E16:E17"/>
    <mergeCell ref="F30:F31"/>
    <mergeCell ref="G30:G31"/>
    <mergeCell ref="H32:H33"/>
    <mergeCell ref="J32:J33"/>
    <mergeCell ref="I30:I31"/>
    <mergeCell ref="I20:I21"/>
    <mergeCell ref="D182:M182"/>
    <mergeCell ref="F183:H183"/>
    <mergeCell ref="L183:L204"/>
    <mergeCell ref="I202:I203"/>
    <mergeCell ref="J202:J203"/>
    <mergeCell ref="F191:F192"/>
    <mergeCell ref="F202:F203"/>
    <mergeCell ref="I189:I190"/>
    <mergeCell ref="J189:J190"/>
    <mergeCell ref="J195:J196"/>
    <mergeCell ref="I195:I196"/>
    <mergeCell ref="F199:F200"/>
    <mergeCell ref="G199:G200"/>
    <mergeCell ref="H199:H200"/>
    <mergeCell ref="F193:F194"/>
    <mergeCell ref="H197:H198"/>
  </mergeCells>
  <phoneticPr fontId="27" type="noConversion"/>
  <pageMargins left="0.23622047244094491" right="0.23622047244094491" top="0.74803149606299213" bottom="0.74803149606299213" header="0.31496062992125984" footer="0.31496062992125984"/>
  <pageSetup paperSize="9"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DE10B-BC64-42B2-A076-AE9FE8953D0C}">
  <sheetPr>
    <tabColor theme="9"/>
    <pageSetUpPr fitToPage="1"/>
  </sheetPr>
  <dimension ref="A1:M116"/>
  <sheetViews>
    <sheetView showGridLines="0" zoomScaleNormal="100" zoomScaleSheetLayoutView="70" workbookViewId="0">
      <selection activeCell="A8" sqref="A8:M8"/>
    </sheetView>
  </sheetViews>
  <sheetFormatPr defaultColWidth="9.42578125" defaultRowHeight="12.75" x14ac:dyDescent="0.25"/>
  <cols>
    <col min="1" max="2" width="3.140625" style="35" customWidth="1"/>
    <col min="3" max="3" width="3.5703125" style="35" customWidth="1"/>
    <col min="4" max="4" width="4.42578125" style="35" customWidth="1"/>
    <col min="5" max="5" width="14.28515625" style="35" customWidth="1"/>
    <col min="6" max="6" width="34" style="35" customWidth="1"/>
    <col min="7" max="7" width="7.5703125" style="36" customWidth="1"/>
    <col min="8" max="8" width="7" style="367" customWidth="1"/>
    <col min="9" max="9" width="29.140625" style="35" customWidth="1"/>
    <col min="10" max="10" width="6.42578125" style="325" customWidth="1"/>
    <col min="11" max="11" width="10.28515625" style="35" customWidth="1"/>
    <col min="12" max="12" width="17" style="35" customWidth="1"/>
    <col min="13" max="13" width="17.42578125" style="35" customWidth="1"/>
    <col min="14" max="16384" width="9.42578125" style="35"/>
  </cols>
  <sheetData>
    <row r="1" spans="1:13" ht="15.75" x14ac:dyDescent="0.25">
      <c r="J1" s="323"/>
    </row>
    <row r="2" spans="1:13" ht="15.75" x14ac:dyDescent="0.25">
      <c r="J2" s="302"/>
    </row>
    <row r="3" spans="1:13" ht="15.75" x14ac:dyDescent="0.25">
      <c r="J3" s="302"/>
    </row>
    <row r="5" spans="1:13" ht="15.75" x14ac:dyDescent="0.25">
      <c r="A5" s="1143" t="s">
        <v>1485</v>
      </c>
      <c r="B5" s="1143"/>
      <c r="C5" s="1143"/>
      <c r="D5" s="1143"/>
      <c r="E5" s="1143"/>
      <c r="F5" s="1143"/>
      <c r="G5" s="1143"/>
      <c r="H5" s="1143"/>
      <c r="I5" s="1143"/>
      <c r="J5" s="1143"/>
      <c r="K5" s="1143"/>
      <c r="L5" s="1143"/>
      <c r="M5" s="1143"/>
    </row>
    <row r="6" spans="1:13" ht="15.75" x14ac:dyDescent="0.25">
      <c r="A6" s="1876" t="s">
        <v>1482</v>
      </c>
      <c r="B6" s="1876"/>
      <c r="C6" s="1876"/>
      <c r="D6" s="1876"/>
      <c r="E6" s="1876"/>
      <c r="F6" s="1876"/>
      <c r="G6" s="1876"/>
      <c r="H6" s="1876"/>
      <c r="I6" s="1876"/>
      <c r="J6" s="1876"/>
      <c r="K6" s="1876"/>
      <c r="L6" s="1876"/>
      <c r="M6" s="1876"/>
    </row>
    <row r="7" spans="1:13" ht="15.75" x14ac:dyDescent="0.25">
      <c r="A7" s="1877"/>
      <c r="B7" s="1877"/>
      <c r="C7" s="1877"/>
      <c r="D7" s="1877"/>
      <c r="E7" s="1877"/>
      <c r="F7" s="1877"/>
      <c r="G7" s="1877"/>
      <c r="H7" s="1877"/>
      <c r="I7" s="1877"/>
      <c r="J7" s="1877"/>
      <c r="K7" s="1877"/>
      <c r="L7" s="1877"/>
      <c r="M7" s="1877"/>
    </row>
    <row r="8" spans="1:13" ht="16.5" thickBot="1" x14ac:dyDescent="0.3">
      <c r="A8" s="1878"/>
      <c r="B8" s="1878"/>
      <c r="C8" s="1878"/>
      <c r="D8" s="1878"/>
      <c r="E8" s="1878"/>
      <c r="F8" s="1878"/>
      <c r="G8" s="1878"/>
      <c r="H8" s="1878"/>
      <c r="I8" s="1878"/>
      <c r="J8" s="1878"/>
      <c r="K8" s="1878"/>
      <c r="L8" s="1878"/>
      <c r="M8" s="1878"/>
    </row>
    <row r="9" spans="1:13" ht="15" customHeight="1" thickBot="1" x14ac:dyDescent="0.3">
      <c r="A9" s="1879" t="s">
        <v>2</v>
      </c>
      <c r="B9" s="1880" t="s">
        <v>752</v>
      </c>
      <c r="C9" s="1881" t="s">
        <v>4</v>
      </c>
      <c r="D9" s="1881" t="s">
        <v>5</v>
      </c>
      <c r="E9" s="1881" t="s">
        <v>6</v>
      </c>
      <c r="F9" s="1882" t="s">
        <v>13</v>
      </c>
      <c r="G9" s="1881" t="s">
        <v>8</v>
      </c>
      <c r="H9" s="1887" t="s">
        <v>9</v>
      </c>
      <c r="I9" s="1885" t="s">
        <v>10</v>
      </c>
      <c r="J9" s="1885"/>
      <c r="K9" s="1886" t="s">
        <v>11</v>
      </c>
      <c r="L9" s="1883" t="s">
        <v>12</v>
      </c>
      <c r="M9" s="1883"/>
    </row>
    <row r="10" spans="1:13" ht="12.75" customHeight="1" thickBot="1" x14ac:dyDescent="0.3">
      <c r="A10" s="1879"/>
      <c r="B10" s="1880"/>
      <c r="C10" s="1881"/>
      <c r="D10" s="1881"/>
      <c r="E10" s="1881"/>
      <c r="F10" s="1882"/>
      <c r="G10" s="1881"/>
      <c r="H10" s="1887"/>
      <c r="I10" s="1281" t="s">
        <v>13</v>
      </c>
      <c r="J10" s="1884" t="s">
        <v>14</v>
      </c>
      <c r="K10" s="1886"/>
      <c r="L10" s="1883"/>
      <c r="M10" s="1883"/>
    </row>
    <row r="11" spans="1:13" ht="96.75" customHeight="1" x14ac:dyDescent="0.25">
      <c r="A11" s="1879"/>
      <c r="B11" s="1880"/>
      <c r="C11" s="1881"/>
      <c r="D11" s="1881"/>
      <c r="E11" s="1881"/>
      <c r="F11" s="1882"/>
      <c r="G11" s="1881"/>
      <c r="H11" s="1887"/>
      <c r="I11" s="1281"/>
      <c r="J11" s="1884"/>
      <c r="K11" s="1886"/>
      <c r="L11" s="40" t="s">
        <v>753</v>
      </c>
      <c r="M11" s="41" t="s">
        <v>13</v>
      </c>
    </row>
    <row r="12" spans="1:13" s="42" customFormat="1" x14ac:dyDescent="0.2">
      <c r="A12" s="1902" t="s">
        <v>754</v>
      </c>
      <c r="B12" s="1902"/>
      <c r="C12" s="1902"/>
      <c r="D12" s="1902"/>
      <c r="E12" s="1902"/>
      <c r="F12" s="1902"/>
      <c r="G12" s="1902"/>
      <c r="H12" s="1902"/>
      <c r="I12" s="1902"/>
      <c r="J12" s="1902"/>
      <c r="K12" s="1902"/>
      <c r="L12" s="1902"/>
      <c r="M12" s="1902"/>
    </row>
    <row r="13" spans="1:13" s="42" customFormat="1" ht="13.5" thickBot="1" x14ac:dyDescent="0.25">
      <c r="A13" s="43"/>
      <c r="B13" s="1903" t="s">
        <v>755</v>
      </c>
      <c r="C13" s="1903"/>
      <c r="D13" s="1903"/>
      <c r="E13" s="1903"/>
      <c r="F13" s="1903"/>
      <c r="G13" s="1903"/>
      <c r="H13" s="1903"/>
      <c r="I13" s="1903"/>
      <c r="J13" s="1903"/>
      <c r="K13" s="1903"/>
      <c r="L13" s="1903"/>
      <c r="M13" s="1903"/>
    </row>
    <row r="14" spans="1:13" ht="13.5" thickBot="1" x14ac:dyDescent="0.25">
      <c r="A14" s="43"/>
      <c r="B14" s="44"/>
      <c r="C14" s="1904" t="s">
        <v>756</v>
      </c>
      <c r="D14" s="1904"/>
      <c r="E14" s="1904"/>
      <c r="F14" s="1904"/>
      <c r="G14" s="1904"/>
      <c r="H14" s="1904"/>
      <c r="I14" s="1904"/>
      <c r="J14" s="1904"/>
      <c r="K14" s="1904"/>
      <c r="L14" s="1904"/>
      <c r="M14" s="1904"/>
    </row>
    <row r="15" spans="1:13" ht="13.5" thickBot="1" x14ac:dyDescent="0.25">
      <c r="A15" s="43"/>
      <c r="B15" s="44"/>
      <c r="C15" s="1905"/>
      <c r="D15" s="1318" t="s">
        <v>757</v>
      </c>
      <c r="E15" s="1318"/>
      <c r="F15" s="1318"/>
      <c r="G15" s="1318"/>
      <c r="H15" s="1318"/>
      <c r="I15" s="1318"/>
      <c r="J15" s="1318"/>
      <c r="K15" s="1318"/>
      <c r="L15" s="1318"/>
      <c r="M15" s="1318"/>
    </row>
    <row r="16" spans="1:13" ht="45" customHeight="1" x14ac:dyDescent="0.2">
      <c r="A16" s="43"/>
      <c r="B16" s="44"/>
      <c r="C16" s="1905"/>
      <c r="D16" s="47"/>
      <c r="E16" s="1909" t="s">
        <v>758</v>
      </c>
      <c r="F16" s="1927" t="s">
        <v>759</v>
      </c>
      <c r="G16" s="1927"/>
      <c r="H16" s="1927"/>
      <c r="I16" s="456" t="s">
        <v>760</v>
      </c>
      <c r="J16" s="731">
        <v>0</v>
      </c>
      <c r="K16" s="1939" t="s">
        <v>761</v>
      </c>
      <c r="L16" s="1936" t="s">
        <v>762</v>
      </c>
      <c r="M16" s="1933" t="s">
        <v>1465</v>
      </c>
    </row>
    <row r="17" spans="1:13" ht="64.5" customHeight="1" x14ac:dyDescent="0.2">
      <c r="A17" s="43"/>
      <c r="B17" s="44"/>
      <c r="C17" s="1905"/>
      <c r="D17" s="47"/>
      <c r="E17" s="1909"/>
      <c r="F17" s="1927"/>
      <c r="G17" s="1927"/>
      <c r="H17" s="1927"/>
      <c r="I17" s="30" t="s">
        <v>763</v>
      </c>
      <c r="J17" s="732">
        <v>1</v>
      </c>
      <c r="K17" s="1940"/>
      <c r="L17" s="1936"/>
      <c r="M17" s="1933"/>
    </row>
    <row r="18" spans="1:13" ht="22.5" customHeight="1" x14ac:dyDescent="0.2">
      <c r="A18" s="43"/>
      <c r="B18" s="44"/>
      <c r="C18" s="1905"/>
      <c r="D18" s="47"/>
      <c r="E18" s="1910" t="s">
        <v>764</v>
      </c>
      <c r="F18" s="1908" t="s">
        <v>765</v>
      </c>
      <c r="G18" s="393" t="s">
        <v>23</v>
      </c>
      <c r="H18" s="368">
        <v>39</v>
      </c>
      <c r="I18" s="1824" t="s">
        <v>766</v>
      </c>
      <c r="J18" s="1302">
        <v>0</v>
      </c>
      <c r="K18" s="1940"/>
      <c r="L18" s="1936"/>
      <c r="M18" s="1933"/>
    </row>
    <row r="19" spans="1:13" ht="21.75" customHeight="1" x14ac:dyDescent="0.2">
      <c r="A19" s="43"/>
      <c r="B19" s="44"/>
      <c r="C19" s="1905"/>
      <c r="D19" s="47"/>
      <c r="E19" s="1910"/>
      <c r="F19" s="1908"/>
      <c r="G19" s="393" t="s">
        <v>33</v>
      </c>
      <c r="H19" s="368">
        <v>400</v>
      </c>
      <c r="I19" s="1824"/>
      <c r="J19" s="1302"/>
      <c r="K19" s="1940"/>
      <c r="L19" s="1936"/>
      <c r="M19" s="1933"/>
    </row>
    <row r="20" spans="1:13" ht="32.450000000000003" customHeight="1" x14ac:dyDescent="0.2">
      <c r="A20" s="43"/>
      <c r="B20" s="44"/>
      <c r="C20" s="1905"/>
      <c r="D20" s="47"/>
      <c r="E20" s="1945" t="s">
        <v>767</v>
      </c>
      <c r="F20" s="1395" t="s">
        <v>768</v>
      </c>
      <c r="G20" s="1824" t="s">
        <v>23</v>
      </c>
      <c r="H20" s="1863">
        <v>190</v>
      </c>
      <c r="I20" s="1018" t="s">
        <v>769</v>
      </c>
      <c r="J20" s="1019">
        <v>100</v>
      </c>
      <c r="K20" s="1940"/>
      <c r="L20" s="1936"/>
      <c r="M20" s="1933"/>
    </row>
    <row r="21" spans="1:13" ht="32.450000000000003" customHeight="1" x14ac:dyDescent="0.2">
      <c r="A21" s="43"/>
      <c r="B21" s="44"/>
      <c r="C21" s="1905"/>
      <c r="D21" s="47"/>
      <c r="E21" s="1946"/>
      <c r="F21" s="1396"/>
      <c r="G21" s="1396"/>
      <c r="H21" s="1864"/>
      <c r="I21" s="584" t="s">
        <v>1461</v>
      </c>
      <c r="J21" s="597">
        <v>2</v>
      </c>
      <c r="K21" s="1940"/>
      <c r="L21" s="1936"/>
      <c r="M21" s="1933"/>
    </row>
    <row r="22" spans="1:13" ht="25.5" x14ac:dyDescent="0.2">
      <c r="A22" s="43"/>
      <c r="B22" s="44"/>
      <c r="C22" s="1905"/>
      <c r="D22" s="47"/>
      <c r="E22" s="1912" t="s">
        <v>770</v>
      </c>
      <c r="F22" s="1956" t="s">
        <v>771</v>
      </c>
      <c r="G22" s="1824" t="s">
        <v>100</v>
      </c>
      <c r="H22" s="1863">
        <v>80</v>
      </c>
      <c r="I22" s="30" t="s">
        <v>772</v>
      </c>
      <c r="J22" s="732">
        <v>2</v>
      </c>
      <c r="K22" s="1940"/>
      <c r="L22" s="1936"/>
      <c r="M22" s="1933"/>
    </row>
    <row r="23" spans="1:13" ht="30" customHeight="1" x14ac:dyDescent="0.2">
      <c r="A23" s="43"/>
      <c r="B23" s="44"/>
      <c r="C23" s="1905"/>
      <c r="D23" s="47"/>
      <c r="E23" s="1912"/>
      <c r="F23" s="1956"/>
      <c r="G23" s="1824"/>
      <c r="H23" s="1863"/>
      <c r="I23" s="236" t="s">
        <v>773</v>
      </c>
      <c r="J23" s="890">
        <v>60</v>
      </c>
      <c r="K23" s="1940"/>
      <c r="L23" s="1936"/>
      <c r="M23" s="1933"/>
    </row>
    <row r="24" spans="1:13" ht="33.75" customHeight="1" x14ac:dyDescent="0.2">
      <c r="A24" s="43"/>
      <c r="B24" s="44"/>
      <c r="C24" s="1905"/>
      <c r="D24" s="47"/>
      <c r="E24" s="1953" t="s">
        <v>774</v>
      </c>
      <c r="F24" s="1954" t="s">
        <v>775</v>
      </c>
      <c r="G24" s="1020" t="s">
        <v>23</v>
      </c>
      <c r="H24" s="754">
        <v>5</v>
      </c>
      <c r="I24" s="1951" t="s">
        <v>776</v>
      </c>
      <c r="J24" s="1952">
        <v>0</v>
      </c>
      <c r="K24" s="1940"/>
      <c r="L24" s="1936"/>
      <c r="M24" s="1933"/>
    </row>
    <row r="25" spans="1:13" ht="45" customHeight="1" x14ac:dyDescent="0.2">
      <c r="A25" s="43"/>
      <c r="B25" s="44"/>
      <c r="C25" s="1905"/>
      <c r="D25" s="47"/>
      <c r="E25" s="1953"/>
      <c r="F25" s="1954"/>
      <c r="G25" s="1020" t="s">
        <v>33</v>
      </c>
      <c r="H25" s="754">
        <v>35</v>
      </c>
      <c r="I25" s="1951"/>
      <c r="J25" s="1952"/>
      <c r="K25" s="1940"/>
      <c r="L25" s="1936"/>
      <c r="M25" s="1933"/>
    </row>
    <row r="26" spans="1:13" ht="39" customHeight="1" x14ac:dyDescent="0.2">
      <c r="A26" s="43"/>
      <c r="B26" s="44"/>
      <c r="C26" s="1905"/>
      <c r="D26" s="47"/>
      <c r="E26" s="629" t="s">
        <v>777</v>
      </c>
      <c r="F26" s="1955" t="s">
        <v>778</v>
      </c>
      <c r="G26" s="1955"/>
      <c r="H26" s="1955"/>
      <c r="I26" s="1023" t="s">
        <v>779</v>
      </c>
      <c r="J26" s="732">
        <v>100</v>
      </c>
      <c r="K26" s="1940"/>
      <c r="L26" s="1936"/>
      <c r="M26" s="1933"/>
    </row>
    <row r="27" spans="1:13" ht="29.45" customHeight="1" x14ac:dyDescent="0.2">
      <c r="A27" s="43"/>
      <c r="B27" s="44"/>
      <c r="C27" s="1905"/>
      <c r="D27" s="47"/>
      <c r="E27" s="579" t="s">
        <v>780</v>
      </c>
      <c r="F27" s="375" t="s">
        <v>781</v>
      </c>
      <c r="G27" s="578" t="s">
        <v>33</v>
      </c>
      <c r="H27" s="577">
        <v>60</v>
      </c>
      <c r="I27" s="405" t="s">
        <v>782</v>
      </c>
      <c r="J27" s="311">
        <v>1</v>
      </c>
      <c r="K27" s="1940"/>
      <c r="L27" s="1936"/>
      <c r="M27" s="1933"/>
    </row>
    <row r="28" spans="1:13" ht="52.5" customHeight="1" x14ac:dyDescent="0.2">
      <c r="A28" s="43"/>
      <c r="B28" s="44"/>
      <c r="C28" s="1905"/>
      <c r="D28" s="47"/>
      <c r="E28" s="830" t="s">
        <v>783</v>
      </c>
      <c r="F28" s="1964" t="s">
        <v>784</v>
      </c>
      <c r="G28" s="1964"/>
      <c r="H28" s="1964"/>
      <c r="I28" s="395" t="s">
        <v>785</v>
      </c>
      <c r="J28" s="563">
        <v>3</v>
      </c>
      <c r="K28" s="1940"/>
      <c r="L28" s="1936"/>
      <c r="M28" s="1933"/>
    </row>
    <row r="29" spans="1:13" ht="29.25" customHeight="1" x14ac:dyDescent="0.2">
      <c r="A29" s="43"/>
      <c r="B29" s="44"/>
      <c r="C29" s="1905"/>
      <c r="D29" s="47"/>
      <c r="E29" s="834" t="s">
        <v>786</v>
      </c>
      <c r="F29" s="1024" t="s">
        <v>787</v>
      </c>
      <c r="G29" s="1024" t="s">
        <v>23</v>
      </c>
      <c r="H29" s="1025">
        <v>10</v>
      </c>
      <c r="I29" s="1026" t="s">
        <v>788</v>
      </c>
      <c r="J29" s="1025">
        <v>1</v>
      </c>
      <c r="K29" s="1940"/>
      <c r="L29" s="1936"/>
      <c r="M29" s="1933"/>
    </row>
    <row r="30" spans="1:13" ht="30" customHeight="1" x14ac:dyDescent="0.2">
      <c r="A30" s="43"/>
      <c r="B30" s="44"/>
      <c r="C30" s="1905"/>
      <c r="D30" s="47"/>
      <c r="E30" s="831" t="s">
        <v>789</v>
      </c>
      <c r="F30" s="891" t="s">
        <v>790</v>
      </c>
      <c r="G30" s="891" t="s">
        <v>33</v>
      </c>
      <c r="H30" s="961">
        <v>65.099999999999994</v>
      </c>
      <c r="I30" s="395" t="s">
        <v>791</v>
      </c>
      <c r="J30" s="735">
        <v>2</v>
      </c>
      <c r="K30" s="1940"/>
      <c r="L30" s="1936"/>
      <c r="M30" s="1933"/>
    </row>
    <row r="31" spans="1:13" ht="29.25" customHeight="1" x14ac:dyDescent="0.2">
      <c r="A31" s="43"/>
      <c r="B31" s="44"/>
      <c r="C31" s="1905"/>
      <c r="D31" s="47"/>
      <c r="E31" s="394" t="s">
        <v>792</v>
      </c>
      <c r="F31" s="236" t="s">
        <v>793</v>
      </c>
      <c r="G31" s="236" t="s">
        <v>23</v>
      </c>
      <c r="H31" s="890">
        <v>3</v>
      </c>
      <c r="I31" s="396" t="s">
        <v>794</v>
      </c>
      <c r="J31" s="311">
        <v>1</v>
      </c>
      <c r="K31" s="1940"/>
      <c r="L31" s="1936"/>
      <c r="M31" s="1933"/>
    </row>
    <row r="32" spans="1:13" ht="41.25" customHeight="1" x14ac:dyDescent="0.2">
      <c r="A32" s="43"/>
      <c r="B32" s="44"/>
      <c r="C32" s="1905"/>
      <c r="D32" s="47"/>
      <c r="E32" s="1942" t="s">
        <v>795</v>
      </c>
      <c r="F32" s="1907" t="s">
        <v>796</v>
      </c>
      <c r="G32" s="1907"/>
      <c r="H32" s="1907"/>
      <c r="I32" s="396" t="s">
        <v>797</v>
      </c>
      <c r="J32" s="311">
        <v>10</v>
      </c>
      <c r="K32" s="1940"/>
      <c r="L32" s="1936"/>
      <c r="M32" s="1933"/>
    </row>
    <row r="33" spans="1:13" ht="25.5" x14ac:dyDescent="0.2">
      <c r="A33" s="43"/>
      <c r="B33" s="44"/>
      <c r="C33" s="1905"/>
      <c r="D33" s="47"/>
      <c r="E33" s="1942"/>
      <c r="F33" s="1907"/>
      <c r="G33" s="1907"/>
      <c r="H33" s="1907"/>
      <c r="I33" s="396" t="s">
        <v>798</v>
      </c>
      <c r="J33" s="311">
        <v>3</v>
      </c>
      <c r="K33" s="1940"/>
      <c r="L33" s="1936"/>
      <c r="M33" s="1933"/>
    </row>
    <row r="34" spans="1:13" ht="21.75" customHeight="1" x14ac:dyDescent="0.2">
      <c r="A34" s="43"/>
      <c r="B34" s="44"/>
      <c r="C34" s="1905"/>
      <c r="D34" s="47"/>
      <c r="E34" s="1935" t="s">
        <v>799</v>
      </c>
      <c r="F34" s="1780" t="s">
        <v>800</v>
      </c>
      <c r="G34" s="236" t="s">
        <v>23</v>
      </c>
      <c r="H34" s="922">
        <v>6.8</v>
      </c>
      <c r="I34" s="1906" t="s">
        <v>801</v>
      </c>
      <c r="J34" s="1834">
        <v>40</v>
      </c>
      <c r="K34" s="1940"/>
      <c r="L34" s="1959" t="s">
        <v>802</v>
      </c>
      <c r="M34" s="1933"/>
    </row>
    <row r="35" spans="1:13" ht="18" customHeight="1" x14ac:dyDescent="0.2">
      <c r="A35" s="43"/>
      <c r="B35" s="44"/>
      <c r="C35" s="1905"/>
      <c r="D35" s="47"/>
      <c r="E35" s="1935"/>
      <c r="F35" s="1780"/>
      <c r="G35" s="236" t="s">
        <v>33</v>
      </c>
      <c r="H35" s="368">
        <v>38.299999999999997</v>
      </c>
      <c r="I35" s="1906"/>
      <c r="J35" s="1834"/>
      <c r="K35" s="1940"/>
      <c r="L35" s="1959"/>
      <c r="M35" s="1933"/>
    </row>
    <row r="36" spans="1:13" ht="31.5" customHeight="1" x14ac:dyDescent="0.2">
      <c r="A36" s="43"/>
      <c r="B36" s="44"/>
      <c r="C36" s="1905"/>
      <c r="D36" s="47"/>
      <c r="E36" s="1935" t="s">
        <v>803</v>
      </c>
      <c r="F36" s="1780" t="s">
        <v>804</v>
      </c>
      <c r="G36" s="30" t="s">
        <v>100</v>
      </c>
      <c r="H36" s="596">
        <v>130</v>
      </c>
      <c r="I36" s="1906" t="s">
        <v>805</v>
      </c>
      <c r="J36" s="1834">
        <v>340</v>
      </c>
      <c r="K36" s="1940"/>
      <c r="L36" s="1959"/>
      <c r="M36" s="1933"/>
    </row>
    <row r="37" spans="1:13" ht="33.75" customHeight="1" x14ac:dyDescent="0.2">
      <c r="A37" s="43"/>
      <c r="B37" s="44"/>
      <c r="C37" s="1905"/>
      <c r="D37" s="47"/>
      <c r="E37" s="1935"/>
      <c r="F37" s="1780"/>
      <c r="G37" s="30" t="s">
        <v>23</v>
      </c>
      <c r="H37" s="596">
        <v>9</v>
      </c>
      <c r="I37" s="1911"/>
      <c r="J37" s="1834"/>
      <c r="K37" s="1940"/>
      <c r="L37" s="1959"/>
      <c r="M37" s="1933"/>
    </row>
    <row r="38" spans="1:13" ht="39.75" customHeight="1" x14ac:dyDescent="0.2">
      <c r="A38" s="43"/>
      <c r="B38" s="44"/>
      <c r="C38" s="1905"/>
      <c r="D38" s="47"/>
      <c r="E38" s="864" t="s">
        <v>806</v>
      </c>
      <c r="F38" s="780" t="s">
        <v>807</v>
      </c>
      <c r="G38" s="236" t="s">
        <v>23</v>
      </c>
      <c r="H38" s="910">
        <v>9.8000000000000007</v>
      </c>
      <c r="I38" s="395" t="s">
        <v>808</v>
      </c>
      <c r="J38" s="732">
        <v>8</v>
      </c>
      <c r="K38" s="1941"/>
      <c r="L38" s="1021" t="s">
        <v>809</v>
      </c>
      <c r="M38" s="349" t="s">
        <v>810</v>
      </c>
    </row>
    <row r="39" spans="1:13" ht="25.5" customHeight="1" x14ac:dyDescent="0.2">
      <c r="A39" s="43"/>
      <c r="B39" s="44"/>
      <c r="C39" s="1905"/>
      <c r="D39" s="47"/>
      <c r="E39" s="1962" t="s">
        <v>811</v>
      </c>
      <c r="F39" s="1950" t="s">
        <v>812</v>
      </c>
      <c r="G39" s="1963" t="s">
        <v>612</v>
      </c>
      <c r="H39" s="1958">
        <v>12</v>
      </c>
      <c r="I39" s="580" t="s">
        <v>813</v>
      </c>
      <c r="J39" s="93">
        <v>1</v>
      </c>
      <c r="K39" s="1957"/>
      <c r="L39" s="1967" t="s">
        <v>814</v>
      </c>
      <c r="M39" s="1933" t="s">
        <v>1464</v>
      </c>
    </row>
    <row r="40" spans="1:13" ht="30" customHeight="1" x14ac:dyDescent="0.2">
      <c r="A40" s="43"/>
      <c r="B40" s="44"/>
      <c r="C40" s="1905"/>
      <c r="D40" s="47"/>
      <c r="E40" s="1962"/>
      <c r="F40" s="1950"/>
      <c r="G40" s="1963"/>
      <c r="H40" s="1958"/>
      <c r="I40" s="581" t="s">
        <v>815</v>
      </c>
      <c r="J40" s="93">
        <v>1</v>
      </c>
      <c r="K40" s="1957"/>
      <c r="L40" s="1967"/>
      <c r="M40" s="1933"/>
    </row>
    <row r="41" spans="1:13" ht="26.25" customHeight="1" x14ac:dyDescent="0.2">
      <c r="A41" s="43"/>
      <c r="B41" s="44"/>
      <c r="C41" s="1905"/>
      <c r="D41" s="47"/>
      <c r="E41" s="1962"/>
      <c r="F41" s="1950"/>
      <c r="G41" s="1963"/>
      <c r="H41" s="1958"/>
      <c r="I41" s="1022" t="s">
        <v>816</v>
      </c>
      <c r="J41" s="223">
        <v>3</v>
      </c>
      <c r="K41" s="1957"/>
      <c r="L41" s="1967"/>
      <c r="M41" s="1933"/>
    </row>
    <row r="42" spans="1:13" ht="28.5" customHeight="1" x14ac:dyDescent="0.2">
      <c r="A42" s="43"/>
      <c r="B42" s="44"/>
      <c r="C42" s="1905"/>
      <c r="D42" s="47"/>
      <c r="E42" s="1942" t="s">
        <v>1445</v>
      </c>
      <c r="F42" s="1907" t="s">
        <v>818</v>
      </c>
      <c r="G42" s="1937" t="s">
        <v>23</v>
      </c>
      <c r="H42" s="1965">
        <v>10</v>
      </c>
      <c r="I42" s="396" t="s">
        <v>819</v>
      </c>
      <c r="J42" s="732">
        <v>250</v>
      </c>
      <c r="K42" s="1957"/>
      <c r="L42" s="1967"/>
      <c r="M42" s="1933"/>
    </row>
    <row r="43" spans="1:13" ht="20.25" customHeight="1" x14ac:dyDescent="0.2">
      <c r="A43" s="43"/>
      <c r="B43" s="44"/>
      <c r="C43" s="1905"/>
      <c r="D43" s="47"/>
      <c r="E43" s="1942"/>
      <c r="F43" s="1907"/>
      <c r="G43" s="1938"/>
      <c r="H43" s="1966"/>
      <c r="I43" s="396" t="s">
        <v>820</v>
      </c>
      <c r="J43" s="732">
        <v>1</v>
      </c>
      <c r="K43" s="1957"/>
      <c r="L43" s="1967"/>
      <c r="M43" s="1933"/>
    </row>
    <row r="44" spans="1:13" ht="39" customHeight="1" x14ac:dyDescent="0.2">
      <c r="A44" s="43"/>
      <c r="B44" s="44"/>
      <c r="C44" s="1905"/>
      <c r="D44" s="47"/>
      <c r="E44" s="392" t="s">
        <v>817</v>
      </c>
      <c r="F44" s="850" t="s">
        <v>821</v>
      </c>
      <c r="G44" s="649" t="s">
        <v>100</v>
      </c>
      <c r="H44" s="631">
        <v>10</v>
      </c>
      <c r="I44" s="396" t="s">
        <v>822</v>
      </c>
      <c r="J44" s="311">
        <v>1</v>
      </c>
      <c r="K44" s="1957"/>
      <c r="L44" s="1967"/>
      <c r="M44" s="1933"/>
    </row>
    <row r="45" spans="1:13" ht="30.75" customHeight="1" x14ac:dyDescent="0.2">
      <c r="A45" s="43"/>
      <c r="B45" s="44"/>
      <c r="C45" s="1905"/>
      <c r="D45" s="47"/>
      <c r="E45" s="1934" t="s">
        <v>1446</v>
      </c>
      <c r="F45" s="1824" t="s">
        <v>1473</v>
      </c>
      <c r="G45" s="1947" t="s">
        <v>100</v>
      </c>
      <c r="H45" s="1960">
        <v>47</v>
      </c>
      <c r="I45" s="630" t="s">
        <v>823</v>
      </c>
      <c r="J45" s="311">
        <v>4</v>
      </c>
      <c r="K45" s="1957"/>
      <c r="L45" s="1967"/>
      <c r="M45" s="1933"/>
    </row>
    <row r="46" spans="1:13" ht="27.75" customHeight="1" x14ac:dyDescent="0.2">
      <c r="A46" s="43"/>
      <c r="B46" s="44"/>
      <c r="C46" s="1905"/>
      <c r="D46" s="47"/>
      <c r="E46" s="1934"/>
      <c r="F46" s="1824"/>
      <c r="G46" s="1947"/>
      <c r="H46" s="1961"/>
      <c r="I46" s="630" t="s">
        <v>824</v>
      </c>
      <c r="J46" s="311">
        <v>40</v>
      </c>
      <c r="K46" s="1957"/>
      <c r="L46" s="1967"/>
      <c r="M46" s="1933"/>
    </row>
    <row r="47" spans="1:13" ht="29.25" customHeight="1" x14ac:dyDescent="0.2">
      <c r="A47" s="43"/>
      <c r="B47" s="44"/>
      <c r="C47" s="1905"/>
      <c r="D47" s="47"/>
      <c r="E47" s="1934"/>
      <c r="F47" s="1824"/>
      <c r="G47" s="1396"/>
      <c r="H47" s="1292"/>
      <c r="I47" s="396" t="s">
        <v>825</v>
      </c>
      <c r="J47" s="311">
        <v>150</v>
      </c>
      <c r="K47" s="1957"/>
      <c r="L47" s="1967"/>
      <c r="M47" s="1933"/>
    </row>
    <row r="48" spans="1:13" ht="38.25" x14ac:dyDescent="0.2">
      <c r="A48" s="43"/>
      <c r="B48" s="44"/>
      <c r="C48" s="1905"/>
      <c r="D48" s="47"/>
      <c r="E48" s="1929" t="s">
        <v>1447</v>
      </c>
      <c r="F48" s="1931" t="s">
        <v>826</v>
      </c>
      <c r="G48" s="1943" t="s">
        <v>33</v>
      </c>
      <c r="H48" s="1913">
        <v>75.2</v>
      </c>
      <c r="I48" s="405" t="s">
        <v>1452</v>
      </c>
      <c r="J48" s="732">
        <v>4</v>
      </c>
      <c r="K48" s="1957"/>
      <c r="L48" s="1967"/>
      <c r="M48" s="1933"/>
    </row>
    <row r="49" spans="1:13" ht="38.25" x14ac:dyDescent="0.2">
      <c r="A49" s="43"/>
      <c r="B49" s="44"/>
      <c r="C49" s="1905"/>
      <c r="D49" s="47"/>
      <c r="E49" s="1930"/>
      <c r="F49" s="1932"/>
      <c r="G49" s="1944"/>
      <c r="H49" s="1914"/>
      <c r="I49" s="911" t="s">
        <v>827</v>
      </c>
      <c r="J49" s="732">
        <v>4</v>
      </c>
      <c r="K49" s="1957"/>
      <c r="L49" s="1967"/>
      <c r="M49" s="1933"/>
    </row>
    <row r="50" spans="1:13" ht="13.5" thickBot="1" x14ac:dyDescent="0.25">
      <c r="A50" s="43"/>
      <c r="B50" s="44"/>
      <c r="C50" s="1905"/>
      <c r="D50" s="49"/>
      <c r="E50" s="1948" t="s">
        <v>74</v>
      </c>
      <c r="F50" s="1949"/>
      <c r="G50" s="1949"/>
      <c r="H50" s="849">
        <f>SUM(H16:H49)</f>
        <v>1235.1999999999998</v>
      </c>
      <c r="I50" s="1811"/>
      <c r="J50" s="1811"/>
      <c r="K50" s="1811"/>
      <c r="L50" s="1812"/>
      <c r="M50" s="1813"/>
    </row>
    <row r="51" spans="1:13" ht="13.5" thickBot="1" x14ac:dyDescent="0.25">
      <c r="A51" s="43"/>
      <c r="B51" s="44"/>
      <c r="C51" s="1905"/>
      <c r="D51" s="454"/>
      <c r="E51" s="1919" t="s">
        <v>90</v>
      </c>
      <c r="F51" s="1919"/>
      <c r="G51" s="1920"/>
      <c r="H51" s="455">
        <f>H50</f>
        <v>1235.1999999999998</v>
      </c>
      <c r="I51" s="1916"/>
      <c r="J51" s="1917"/>
      <c r="K51" s="1917"/>
      <c r="L51" s="1917"/>
      <c r="M51" s="1918"/>
    </row>
    <row r="52" spans="1:13" ht="13.5" thickBot="1" x14ac:dyDescent="0.25">
      <c r="A52" s="43"/>
      <c r="B52" s="44"/>
      <c r="C52" s="1928" t="s">
        <v>828</v>
      </c>
      <c r="D52" s="1928"/>
      <c r="E52" s="1928"/>
      <c r="F52" s="1928"/>
      <c r="G52" s="1928"/>
      <c r="H52" s="1928"/>
      <c r="I52" s="1928"/>
      <c r="J52" s="1928"/>
      <c r="K52" s="1928"/>
      <c r="L52" s="1928"/>
      <c r="M52" s="1928"/>
    </row>
    <row r="53" spans="1:13" x14ac:dyDescent="0.2">
      <c r="A53" s="43"/>
      <c r="B53" s="44"/>
      <c r="C53" s="458"/>
      <c r="D53" s="1842" t="s">
        <v>829</v>
      </c>
      <c r="E53" s="1842"/>
      <c r="F53" s="1842"/>
      <c r="G53" s="1843"/>
      <c r="H53" s="1843"/>
      <c r="I53" s="1843"/>
      <c r="J53" s="1843"/>
      <c r="K53" s="1843"/>
      <c r="L53" s="1842"/>
      <c r="M53" s="1844"/>
    </row>
    <row r="54" spans="1:13" ht="25.5" x14ac:dyDescent="0.2">
      <c r="A54" s="43"/>
      <c r="B54" s="44"/>
      <c r="C54" s="458"/>
      <c r="D54" s="52"/>
      <c r="E54" s="464" t="s">
        <v>830</v>
      </c>
      <c r="F54" s="1898" t="s">
        <v>831</v>
      </c>
      <c r="G54" s="1898"/>
      <c r="H54" s="1898"/>
      <c r="I54" s="644" t="s">
        <v>832</v>
      </c>
      <c r="J54" s="645">
        <v>2</v>
      </c>
      <c r="K54" s="1888" t="s">
        <v>833</v>
      </c>
      <c r="L54" s="1926"/>
      <c r="M54" s="1851"/>
    </row>
    <row r="55" spans="1:13" ht="40.5" customHeight="1" x14ac:dyDescent="0.2">
      <c r="A55" s="43"/>
      <c r="B55" s="44"/>
      <c r="C55" s="458"/>
      <c r="D55" s="52"/>
      <c r="E55" s="253" t="s">
        <v>834</v>
      </c>
      <c r="F55" s="912" t="s">
        <v>835</v>
      </c>
      <c r="G55" s="913" t="s">
        <v>23</v>
      </c>
      <c r="H55" s="914">
        <v>1</v>
      </c>
      <c r="I55" s="915" t="s">
        <v>836</v>
      </c>
      <c r="J55" s="916">
        <v>1</v>
      </c>
      <c r="K55" s="1889"/>
      <c r="L55" s="755" t="s">
        <v>128</v>
      </c>
      <c r="M55" s="1894" t="s">
        <v>837</v>
      </c>
    </row>
    <row r="56" spans="1:13" ht="32.25" customHeight="1" x14ac:dyDescent="0.2">
      <c r="A56" s="43"/>
      <c r="B56" s="44"/>
      <c r="C56" s="458"/>
      <c r="D56" s="52"/>
      <c r="E56" s="592" t="s">
        <v>838</v>
      </c>
      <c r="F56" s="633" t="s">
        <v>839</v>
      </c>
      <c r="G56" s="463" t="s">
        <v>23</v>
      </c>
      <c r="H56" s="790">
        <v>4</v>
      </c>
      <c r="I56" s="379" t="s">
        <v>840</v>
      </c>
      <c r="J56" s="733">
        <v>1</v>
      </c>
      <c r="K56" s="1889"/>
      <c r="L56" s="756"/>
      <c r="M56" s="1895"/>
    </row>
    <row r="57" spans="1:13" ht="28.5" customHeight="1" x14ac:dyDescent="0.2">
      <c r="A57" s="43"/>
      <c r="B57" s="44"/>
      <c r="C57" s="458"/>
      <c r="D57" s="52"/>
      <c r="E57" s="724" t="s">
        <v>841</v>
      </c>
      <c r="F57" s="1896" t="s">
        <v>842</v>
      </c>
      <c r="G57" s="1896"/>
      <c r="H57" s="1896"/>
      <c r="I57" s="387" t="s">
        <v>843</v>
      </c>
      <c r="J57" s="733">
        <v>35</v>
      </c>
      <c r="K57" s="1889"/>
      <c r="L57" s="1850"/>
      <c r="M57" s="1851"/>
    </row>
    <row r="58" spans="1:13" ht="53.1" customHeight="1" x14ac:dyDescent="0.2">
      <c r="A58" s="43"/>
      <c r="B58" s="44"/>
      <c r="C58" s="458"/>
      <c r="D58" s="52"/>
      <c r="E58" s="593" t="s">
        <v>844</v>
      </c>
      <c r="F58" s="638" t="s">
        <v>845</v>
      </c>
      <c r="G58" s="918" t="s">
        <v>23</v>
      </c>
      <c r="H58" s="860">
        <v>25</v>
      </c>
      <c r="I58" s="379" t="s">
        <v>846</v>
      </c>
      <c r="J58" s="919">
        <v>35</v>
      </c>
      <c r="K58" s="1889"/>
      <c r="L58" s="757" t="s">
        <v>847</v>
      </c>
      <c r="M58" s="462" t="s">
        <v>837</v>
      </c>
    </row>
    <row r="59" spans="1:13" ht="21.75" customHeight="1" x14ac:dyDescent="0.2">
      <c r="A59" s="43"/>
      <c r="B59" s="44"/>
      <c r="C59" s="458"/>
      <c r="D59" s="52"/>
      <c r="E59" s="1789" t="s">
        <v>848</v>
      </c>
      <c r="F59" s="1915" t="s">
        <v>849</v>
      </c>
      <c r="G59" s="463" t="s">
        <v>23</v>
      </c>
      <c r="H59" s="790">
        <v>54.1</v>
      </c>
      <c r="I59" s="1921" t="s">
        <v>850</v>
      </c>
      <c r="J59" s="1923">
        <v>50</v>
      </c>
      <c r="K59" s="1890"/>
      <c r="L59" s="1889" t="s">
        <v>53</v>
      </c>
      <c r="M59" s="1924" t="s">
        <v>54</v>
      </c>
    </row>
    <row r="60" spans="1:13" ht="21.75" customHeight="1" x14ac:dyDescent="0.2">
      <c r="A60" s="43"/>
      <c r="B60" s="44"/>
      <c r="C60" s="458"/>
      <c r="D60" s="52"/>
      <c r="E60" s="1789"/>
      <c r="F60" s="1915"/>
      <c r="G60" s="931" t="s">
        <v>33</v>
      </c>
      <c r="H60" s="932">
        <v>290</v>
      </c>
      <c r="I60" s="1922"/>
      <c r="J60" s="1923"/>
      <c r="K60" s="1890"/>
      <c r="L60" s="1889"/>
      <c r="M60" s="1925"/>
    </row>
    <row r="61" spans="1:13" ht="38.25" customHeight="1" x14ac:dyDescent="0.2">
      <c r="A61" s="43"/>
      <c r="B61" s="44"/>
      <c r="C61" s="458"/>
      <c r="D61" s="52"/>
      <c r="E61" s="464" t="s">
        <v>851</v>
      </c>
      <c r="F61" s="1897" t="s">
        <v>852</v>
      </c>
      <c r="G61" s="1898"/>
      <c r="H61" s="1898"/>
      <c r="I61" s="387" t="s">
        <v>853</v>
      </c>
      <c r="J61" s="733">
        <v>1</v>
      </c>
      <c r="K61" s="1891"/>
      <c r="L61" s="1889"/>
      <c r="M61" s="1925"/>
    </row>
    <row r="62" spans="1:13" ht="70.900000000000006" customHeight="1" x14ac:dyDescent="0.2">
      <c r="A62" s="43"/>
      <c r="B62" s="44"/>
      <c r="C62" s="458"/>
      <c r="D62" s="52"/>
      <c r="E62" s="253" t="s">
        <v>854</v>
      </c>
      <c r="F62" s="634" t="s">
        <v>855</v>
      </c>
      <c r="G62" s="635" t="s">
        <v>100</v>
      </c>
      <c r="H62" s="636">
        <v>12</v>
      </c>
      <c r="I62" s="637" t="s">
        <v>856</v>
      </c>
      <c r="J62" s="917">
        <v>12</v>
      </c>
      <c r="K62" s="1889"/>
      <c r="L62" s="758" t="s">
        <v>847</v>
      </c>
      <c r="M62" s="819" t="s">
        <v>837</v>
      </c>
    </row>
    <row r="63" spans="1:13" ht="57" customHeight="1" x14ac:dyDescent="0.2">
      <c r="A63" s="43"/>
      <c r="B63" s="44"/>
      <c r="C63" s="458"/>
      <c r="D63" s="52"/>
      <c r="E63" s="1547" t="s">
        <v>857</v>
      </c>
      <c r="F63" s="1802" t="s">
        <v>858</v>
      </c>
      <c r="G63" s="639" t="s">
        <v>33</v>
      </c>
      <c r="H63" s="640">
        <v>92</v>
      </c>
      <c r="I63" s="1804" t="s">
        <v>859</v>
      </c>
      <c r="J63" s="1805">
        <v>1</v>
      </c>
      <c r="K63" s="1890"/>
      <c r="L63" s="1800" t="s">
        <v>860</v>
      </c>
      <c r="M63" s="1801" t="s">
        <v>66</v>
      </c>
    </row>
    <row r="64" spans="1:13" ht="26.25" customHeight="1" x14ac:dyDescent="0.2">
      <c r="A64" s="43"/>
      <c r="B64" s="44"/>
      <c r="C64" s="458"/>
      <c r="D64" s="52"/>
      <c r="E64" s="1548"/>
      <c r="F64" s="1803"/>
      <c r="G64" s="920" t="s">
        <v>67</v>
      </c>
      <c r="H64" s="921">
        <v>8</v>
      </c>
      <c r="I64" s="1804"/>
      <c r="J64" s="1805"/>
      <c r="K64" s="1890"/>
      <c r="L64" s="1800"/>
      <c r="M64" s="1801"/>
    </row>
    <row r="65" spans="1:13" ht="36" customHeight="1" x14ac:dyDescent="0.2">
      <c r="A65" s="43"/>
      <c r="B65" s="44"/>
      <c r="C65" s="458"/>
      <c r="D65" s="52"/>
      <c r="E65" s="1547" t="s">
        <v>861</v>
      </c>
      <c r="F65" s="1802" t="s">
        <v>862</v>
      </c>
      <c r="G65" s="635" t="s">
        <v>33</v>
      </c>
      <c r="H65" s="636">
        <v>0</v>
      </c>
      <c r="I65" s="1802" t="s">
        <v>863</v>
      </c>
      <c r="J65" s="1806">
        <v>0</v>
      </c>
      <c r="K65" s="1891"/>
      <c r="L65" s="1800"/>
      <c r="M65" s="1801"/>
    </row>
    <row r="66" spans="1:13" ht="32.25" customHeight="1" x14ac:dyDescent="0.2">
      <c r="A66" s="43"/>
      <c r="B66" s="44"/>
      <c r="C66" s="458"/>
      <c r="D66" s="52"/>
      <c r="E66" s="1548"/>
      <c r="F66" s="1803"/>
      <c r="G66" s="920" t="s">
        <v>67</v>
      </c>
      <c r="H66" s="921">
        <v>0</v>
      </c>
      <c r="I66" s="1803"/>
      <c r="J66" s="1807"/>
      <c r="K66" s="1892"/>
      <c r="L66" s="1800"/>
      <c r="M66" s="1801"/>
    </row>
    <row r="67" spans="1:13" ht="36" customHeight="1" x14ac:dyDescent="0.2">
      <c r="A67" s="43"/>
      <c r="B67" s="44"/>
      <c r="C67" s="458"/>
      <c r="D67" s="52"/>
      <c r="E67" s="1547" t="s">
        <v>866</v>
      </c>
      <c r="F67" s="1802" t="s">
        <v>864</v>
      </c>
      <c r="G67" s="635" t="s">
        <v>33</v>
      </c>
      <c r="H67" s="636">
        <v>0</v>
      </c>
      <c r="I67" s="1802" t="s">
        <v>865</v>
      </c>
      <c r="J67" s="1806">
        <v>0</v>
      </c>
      <c r="K67" s="1892"/>
      <c r="L67" s="1800"/>
      <c r="M67" s="1801"/>
    </row>
    <row r="68" spans="1:13" ht="27" customHeight="1" x14ac:dyDescent="0.2">
      <c r="A68" s="43"/>
      <c r="B68" s="44"/>
      <c r="C68" s="458"/>
      <c r="D68" s="52"/>
      <c r="E68" s="1548"/>
      <c r="F68" s="1803"/>
      <c r="G68" s="920" t="s">
        <v>67</v>
      </c>
      <c r="H68" s="921">
        <v>0</v>
      </c>
      <c r="I68" s="1803"/>
      <c r="J68" s="1807"/>
      <c r="K68" s="1892"/>
      <c r="L68" s="1800"/>
      <c r="M68" s="1801"/>
    </row>
    <row r="69" spans="1:13" ht="52.5" customHeight="1" x14ac:dyDescent="0.2">
      <c r="A69" s="43"/>
      <c r="B69" s="44"/>
      <c r="C69" s="458"/>
      <c r="D69" s="465"/>
      <c r="E69" s="253" t="s">
        <v>1443</v>
      </c>
      <c r="F69" s="621" t="s">
        <v>867</v>
      </c>
      <c r="G69" s="614" t="s">
        <v>33</v>
      </c>
      <c r="H69" s="642">
        <v>0</v>
      </c>
      <c r="I69" s="28" t="s">
        <v>868</v>
      </c>
      <c r="J69" s="616">
        <v>0</v>
      </c>
      <c r="K69" s="1893"/>
      <c r="L69" s="759" t="s">
        <v>53</v>
      </c>
      <c r="M69" s="643" t="s">
        <v>54</v>
      </c>
    </row>
    <row r="70" spans="1:13" ht="13.5" thickBot="1" x14ac:dyDescent="0.25">
      <c r="A70" s="43"/>
      <c r="B70" s="44"/>
      <c r="C70" s="51"/>
      <c r="D70" s="52"/>
      <c r="E70" s="1782" t="s">
        <v>74</v>
      </c>
      <c r="F70" s="1782"/>
      <c r="G70" s="1782"/>
      <c r="H70" s="641">
        <f>SUM(H54:H69)</f>
        <v>486.1</v>
      </c>
      <c r="I70" s="1783"/>
      <c r="J70" s="1784"/>
      <c r="K70" s="1784"/>
      <c r="L70" s="1784"/>
      <c r="M70" s="1785"/>
    </row>
    <row r="71" spans="1:13" ht="19.149999999999999" customHeight="1" x14ac:dyDescent="0.2">
      <c r="A71" s="43"/>
      <c r="B71" s="44"/>
      <c r="C71" s="458"/>
      <c r="D71" s="1873" t="s">
        <v>869</v>
      </c>
      <c r="E71" s="1874"/>
      <c r="F71" s="1874"/>
      <c r="G71" s="1874"/>
      <c r="H71" s="1874"/>
      <c r="I71" s="1874"/>
      <c r="J71" s="1874"/>
      <c r="K71" s="1874"/>
      <c r="L71" s="1874"/>
      <c r="M71" s="1875"/>
    </row>
    <row r="72" spans="1:13" ht="25.5" customHeight="1" x14ac:dyDescent="0.2">
      <c r="A72" s="43"/>
      <c r="B72" s="44"/>
      <c r="C72" s="458"/>
      <c r="D72" s="1856"/>
      <c r="E72" s="1788" t="s">
        <v>870</v>
      </c>
      <c r="F72" s="1867" t="s">
        <v>871</v>
      </c>
      <c r="G72" s="1868"/>
      <c r="H72" s="1868"/>
      <c r="I72" s="25" t="s">
        <v>872</v>
      </c>
      <c r="J72" s="311">
        <v>1</v>
      </c>
      <c r="K72" s="1787" t="s">
        <v>873</v>
      </c>
      <c r="L72" s="1901" t="s">
        <v>809</v>
      </c>
      <c r="M72" s="1859" t="s">
        <v>810</v>
      </c>
    </row>
    <row r="73" spans="1:13" ht="53.25" customHeight="1" x14ac:dyDescent="0.2">
      <c r="A73" s="43"/>
      <c r="B73" s="44"/>
      <c r="C73" s="458"/>
      <c r="D73" s="1857"/>
      <c r="E73" s="1788"/>
      <c r="F73" s="1869"/>
      <c r="G73" s="1870"/>
      <c r="H73" s="1870"/>
      <c r="I73" s="25" t="s">
        <v>874</v>
      </c>
      <c r="J73" s="311">
        <v>21</v>
      </c>
      <c r="K73" s="1787"/>
      <c r="L73" s="1901"/>
      <c r="M73" s="1860"/>
    </row>
    <row r="74" spans="1:13" ht="27" customHeight="1" x14ac:dyDescent="0.2">
      <c r="A74" s="43"/>
      <c r="B74" s="44"/>
      <c r="C74" s="458"/>
      <c r="D74" s="1857"/>
      <c r="E74" s="1788"/>
      <c r="F74" s="1871"/>
      <c r="G74" s="1872"/>
      <c r="H74" s="1872"/>
      <c r="I74" s="25" t="s">
        <v>875</v>
      </c>
      <c r="J74" s="311">
        <v>2</v>
      </c>
      <c r="K74" s="1787"/>
      <c r="L74" s="1901"/>
      <c r="M74" s="1860"/>
    </row>
    <row r="75" spans="1:13" ht="30.75" customHeight="1" x14ac:dyDescent="0.2">
      <c r="A75" s="43"/>
      <c r="B75" s="44"/>
      <c r="C75" s="458"/>
      <c r="D75" s="1857"/>
      <c r="E75" s="450" t="s">
        <v>876</v>
      </c>
      <c r="F75" s="460" t="s">
        <v>877</v>
      </c>
      <c r="G75" s="25" t="s">
        <v>23</v>
      </c>
      <c r="H75" s="628">
        <v>60.4</v>
      </c>
      <c r="I75" s="25" t="s">
        <v>878</v>
      </c>
      <c r="J75" s="311">
        <v>400</v>
      </c>
      <c r="K75" s="1787"/>
      <c r="L75" s="1901"/>
      <c r="M75" s="1860"/>
    </row>
    <row r="76" spans="1:13" ht="33" customHeight="1" x14ac:dyDescent="0.2">
      <c r="A76" s="43"/>
      <c r="B76" s="44"/>
      <c r="C76" s="458"/>
      <c r="D76" s="1857"/>
      <c r="E76" s="450" t="s">
        <v>879</v>
      </c>
      <c r="F76" s="460" t="s">
        <v>880</v>
      </c>
      <c r="G76" s="25" t="s">
        <v>23</v>
      </c>
      <c r="H76" s="628">
        <v>12.8</v>
      </c>
      <c r="I76" s="25" t="s">
        <v>878</v>
      </c>
      <c r="J76" s="311">
        <v>60</v>
      </c>
      <c r="K76" s="1787"/>
      <c r="L76" s="1901"/>
      <c r="M76" s="1860"/>
    </row>
    <row r="77" spans="1:13" ht="31.5" customHeight="1" x14ac:dyDescent="0.2">
      <c r="A77" s="43"/>
      <c r="B77" s="44"/>
      <c r="C77" s="458"/>
      <c r="D77" s="1857"/>
      <c r="E77" s="459" t="s">
        <v>881</v>
      </c>
      <c r="F77" s="1840" t="s">
        <v>882</v>
      </c>
      <c r="G77" s="1841"/>
      <c r="H77" s="1841"/>
      <c r="I77" s="25" t="s">
        <v>883</v>
      </c>
      <c r="J77" s="732">
        <v>14</v>
      </c>
      <c r="K77" s="1787"/>
      <c r="L77" s="1901"/>
      <c r="M77" s="1860"/>
    </row>
    <row r="78" spans="1:13" ht="27" customHeight="1" x14ac:dyDescent="0.2">
      <c r="A78" s="43"/>
      <c r="B78" s="44"/>
      <c r="C78" s="458"/>
      <c r="D78" s="1857"/>
      <c r="E78" s="450" t="s">
        <v>884</v>
      </c>
      <c r="F78" s="25" t="s">
        <v>885</v>
      </c>
      <c r="G78" s="25" t="s">
        <v>23</v>
      </c>
      <c r="H78" s="628">
        <v>5</v>
      </c>
      <c r="I78" s="25" t="s">
        <v>886</v>
      </c>
      <c r="J78" s="311">
        <v>10</v>
      </c>
      <c r="K78" s="1787"/>
      <c r="L78" s="1901"/>
      <c r="M78" s="1860"/>
    </row>
    <row r="79" spans="1:13" ht="27" customHeight="1" x14ac:dyDescent="0.2">
      <c r="A79" s="43"/>
      <c r="B79" s="44"/>
      <c r="C79" s="458"/>
      <c r="D79" s="1857"/>
      <c r="E79" s="450" t="s">
        <v>887</v>
      </c>
      <c r="F79" s="25" t="s">
        <v>888</v>
      </c>
      <c r="G79" s="25" t="s">
        <v>23</v>
      </c>
      <c r="H79" s="628">
        <v>4</v>
      </c>
      <c r="I79" s="25" t="s">
        <v>846</v>
      </c>
      <c r="J79" s="311">
        <v>4</v>
      </c>
      <c r="K79" s="1787"/>
      <c r="L79" s="1901"/>
      <c r="M79" s="1860"/>
    </row>
    <row r="80" spans="1:13" ht="38.25" customHeight="1" x14ac:dyDescent="0.2">
      <c r="A80" s="43"/>
      <c r="B80" s="44"/>
      <c r="C80" s="458"/>
      <c r="D80" s="1857"/>
      <c r="E80" s="1788" t="s">
        <v>889</v>
      </c>
      <c r="F80" s="1786" t="s">
        <v>890</v>
      </c>
      <c r="G80" s="1787" t="s">
        <v>23</v>
      </c>
      <c r="H80" s="1863">
        <v>4.2</v>
      </c>
      <c r="I80" s="25" t="s">
        <v>891</v>
      </c>
      <c r="J80" s="311">
        <v>15</v>
      </c>
      <c r="K80" s="1787"/>
      <c r="L80" s="1901"/>
      <c r="M80" s="1860"/>
    </row>
    <row r="81" spans="1:13" ht="25.5" customHeight="1" x14ac:dyDescent="0.2">
      <c r="A81" s="43"/>
      <c r="B81" s="44"/>
      <c r="C81" s="458"/>
      <c r="D81" s="1857"/>
      <c r="E81" s="1788"/>
      <c r="F81" s="1786"/>
      <c r="G81" s="1787"/>
      <c r="H81" s="1864"/>
      <c r="I81" s="25" t="s">
        <v>892</v>
      </c>
      <c r="J81" s="311">
        <v>7</v>
      </c>
      <c r="K81" s="1787"/>
      <c r="L81" s="1901"/>
      <c r="M81" s="1860"/>
    </row>
    <row r="82" spans="1:13" ht="22.5" customHeight="1" x14ac:dyDescent="0.2">
      <c r="A82" s="43"/>
      <c r="B82" s="44"/>
      <c r="C82" s="458"/>
      <c r="D82" s="1857"/>
      <c r="E82" s="1788" t="s">
        <v>893</v>
      </c>
      <c r="F82" s="1786" t="s">
        <v>894</v>
      </c>
      <c r="G82" s="25" t="s">
        <v>23</v>
      </c>
      <c r="H82" s="628">
        <v>4.8</v>
      </c>
      <c r="I82" s="1787" t="s">
        <v>895</v>
      </c>
      <c r="J82" s="1810">
        <v>1</v>
      </c>
      <c r="K82" s="1787"/>
      <c r="L82" s="1901"/>
      <c r="M82" s="1860"/>
    </row>
    <row r="83" spans="1:13" ht="15" customHeight="1" x14ac:dyDescent="0.2">
      <c r="A83" s="43"/>
      <c r="B83" s="44"/>
      <c r="C83" s="458"/>
      <c r="D83" s="1857"/>
      <c r="E83" s="1788"/>
      <c r="F83" s="1786"/>
      <c r="G83" s="25" t="s">
        <v>100</v>
      </c>
      <c r="H83" s="628">
        <v>12</v>
      </c>
      <c r="I83" s="1787"/>
      <c r="J83" s="1810"/>
      <c r="K83" s="1787"/>
      <c r="L83" s="1901"/>
      <c r="M83" s="1860"/>
    </row>
    <row r="84" spans="1:13" ht="28.5" customHeight="1" x14ac:dyDescent="0.2">
      <c r="A84" s="43"/>
      <c r="B84" s="44"/>
      <c r="C84" s="458"/>
      <c r="D84" s="1857"/>
      <c r="E84" s="1865" t="s">
        <v>896</v>
      </c>
      <c r="F84" s="1808" t="s">
        <v>897</v>
      </c>
      <c r="G84" s="1590" t="s">
        <v>23</v>
      </c>
      <c r="H84" s="1863">
        <v>1.3</v>
      </c>
      <c r="I84" s="25" t="s">
        <v>898</v>
      </c>
      <c r="J84" s="732">
        <v>1</v>
      </c>
      <c r="K84" s="1787"/>
      <c r="L84" s="1901"/>
      <c r="M84" s="1860"/>
    </row>
    <row r="85" spans="1:13" ht="28.15" customHeight="1" x14ac:dyDescent="0.2">
      <c r="A85" s="43"/>
      <c r="B85" s="44"/>
      <c r="C85" s="458"/>
      <c r="D85" s="1857"/>
      <c r="E85" s="1866"/>
      <c r="F85" s="1809"/>
      <c r="G85" s="1592"/>
      <c r="H85" s="1864"/>
      <c r="I85" s="25" t="s">
        <v>899</v>
      </c>
      <c r="J85" s="732">
        <v>30</v>
      </c>
      <c r="K85" s="1787"/>
      <c r="L85" s="1901"/>
      <c r="M85" s="1860"/>
    </row>
    <row r="86" spans="1:13" ht="51.75" customHeight="1" x14ac:dyDescent="0.2">
      <c r="A86" s="43"/>
      <c r="B86" s="44"/>
      <c r="C86" s="458"/>
      <c r="D86" s="1857"/>
      <c r="E86" s="461" t="s">
        <v>900</v>
      </c>
      <c r="F86" s="934" t="s">
        <v>901</v>
      </c>
      <c r="G86" s="201" t="s">
        <v>23</v>
      </c>
      <c r="H86" s="368">
        <v>6.5</v>
      </c>
      <c r="I86" s="25" t="s">
        <v>899</v>
      </c>
      <c r="J86" s="732">
        <v>3</v>
      </c>
      <c r="K86" s="1787"/>
      <c r="L86" s="1901"/>
      <c r="M86" s="1861"/>
    </row>
    <row r="87" spans="1:13" ht="15" customHeight="1" thickBot="1" x14ac:dyDescent="0.25">
      <c r="A87" s="43"/>
      <c r="B87" s="44"/>
      <c r="C87" s="458"/>
      <c r="D87" s="1858"/>
      <c r="E87" s="1795" t="s">
        <v>74</v>
      </c>
      <c r="F87" s="1796"/>
      <c r="G87" s="1796"/>
      <c r="H87" s="632">
        <f>SUM(H72:H86)</f>
        <v>111</v>
      </c>
      <c r="I87" s="1899"/>
      <c r="J87" s="1899"/>
      <c r="K87" s="1899"/>
      <c r="L87" s="1899"/>
      <c r="M87" s="1900"/>
    </row>
    <row r="88" spans="1:13" ht="13.5" thickBot="1" x14ac:dyDescent="0.25">
      <c r="A88" s="43"/>
      <c r="B88" s="44"/>
      <c r="C88" s="1790" t="s">
        <v>90</v>
      </c>
      <c r="D88" s="1790"/>
      <c r="E88" s="1790"/>
      <c r="F88" s="1790"/>
      <c r="G88" s="1791"/>
      <c r="H88" s="646">
        <f>H87+H70</f>
        <v>597.1</v>
      </c>
      <c r="I88" s="1797"/>
      <c r="J88" s="1798"/>
      <c r="K88" s="1798"/>
      <c r="L88" s="1798"/>
      <c r="M88" s="1799"/>
    </row>
    <row r="89" spans="1:13" ht="13.5" thickBot="1" x14ac:dyDescent="0.25">
      <c r="A89" s="43"/>
      <c r="B89" s="53"/>
      <c r="C89" s="1794" t="s">
        <v>329</v>
      </c>
      <c r="D89" s="1794"/>
      <c r="E89" s="1794"/>
      <c r="F89" s="1794"/>
      <c r="G89" s="1794"/>
      <c r="H89" s="647">
        <f>H88+H51</f>
        <v>1832.2999999999997</v>
      </c>
      <c r="I89" s="1792"/>
      <c r="J89" s="1792"/>
      <c r="K89" s="1792"/>
      <c r="L89" s="1792"/>
      <c r="M89" s="1793"/>
    </row>
    <row r="90" spans="1:13" ht="13.5" thickBot="1" x14ac:dyDescent="0.25">
      <c r="A90" s="43"/>
      <c r="B90" s="1328" t="s">
        <v>331</v>
      </c>
      <c r="C90" s="1328"/>
      <c r="D90" s="1328"/>
      <c r="E90" s="1328"/>
      <c r="F90" s="1328"/>
      <c r="G90" s="1329"/>
      <c r="H90" s="1329"/>
      <c r="I90" s="1329"/>
      <c r="J90" s="1329"/>
      <c r="K90" s="1329"/>
      <c r="L90" s="1328"/>
      <c r="M90" s="1328"/>
    </row>
    <row r="91" spans="1:13" ht="13.5" thickBot="1" x14ac:dyDescent="0.25">
      <c r="A91" s="43"/>
      <c r="B91" s="1852"/>
      <c r="C91" s="466" t="s">
        <v>902</v>
      </c>
      <c r="D91" s="1845" t="s">
        <v>903</v>
      </c>
      <c r="E91" s="1845"/>
      <c r="F91" s="1845"/>
      <c r="G91" s="1845"/>
      <c r="H91" s="1845"/>
      <c r="I91" s="1845"/>
      <c r="J91" s="1845"/>
      <c r="K91" s="1845"/>
      <c r="L91" s="1845"/>
      <c r="M91" s="1846"/>
    </row>
    <row r="92" spans="1:13" x14ac:dyDescent="0.2">
      <c r="A92" s="43"/>
      <c r="B92" s="1852"/>
      <c r="C92" s="1334"/>
      <c r="D92" s="1837" t="s">
        <v>904</v>
      </c>
      <c r="E92" s="1847" t="s">
        <v>905</v>
      </c>
      <c r="F92" s="1848"/>
      <c r="G92" s="1848"/>
      <c r="H92" s="1848"/>
      <c r="I92" s="1848"/>
      <c r="J92" s="1848"/>
      <c r="K92" s="1848"/>
      <c r="L92" s="1848"/>
      <c r="M92" s="1849"/>
    </row>
    <row r="93" spans="1:13" ht="41.25" customHeight="1" x14ac:dyDescent="0.2">
      <c r="A93" s="43"/>
      <c r="B93" s="1852"/>
      <c r="C93" s="1334"/>
      <c r="D93" s="1838"/>
      <c r="E93" s="725" t="s">
        <v>906</v>
      </c>
      <c r="F93" s="935" t="s">
        <v>907</v>
      </c>
      <c r="G93" s="385" t="s">
        <v>23</v>
      </c>
      <c r="H93" s="735">
        <v>16.5</v>
      </c>
      <c r="I93" s="385" t="s">
        <v>908</v>
      </c>
      <c r="J93" s="735">
        <v>51</v>
      </c>
      <c r="K93" s="1392" t="s">
        <v>909</v>
      </c>
      <c r="L93" s="765" t="s">
        <v>910</v>
      </c>
      <c r="M93" s="726" t="s">
        <v>911</v>
      </c>
    </row>
    <row r="94" spans="1:13" ht="65.25" customHeight="1" x14ac:dyDescent="0.2">
      <c r="A94" s="43"/>
      <c r="B94" s="1852"/>
      <c r="C94" s="1334"/>
      <c r="D94" s="1838"/>
      <c r="E94" s="238" t="s">
        <v>912</v>
      </c>
      <c r="F94" s="936" t="s">
        <v>913</v>
      </c>
      <c r="G94" s="30" t="s">
        <v>100</v>
      </c>
      <c r="H94" s="732">
        <v>2.1</v>
      </c>
      <c r="I94" s="30" t="s">
        <v>914</v>
      </c>
      <c r="J94" s="732">
        <v>16</v>
      </c>
      <c r="K94" s="1862"/>
      <c r="L94" s="766" t="s">
        <v>915</v>
      </c>
      <c r="M94" s="467" t="s">
        <v>916</v>
      </c>
    </row>
    <row r="95" spans="1:13" ht="56.45" customHeight="1" x14ac:dyDescent="0.2">
      <c r="A95" s="43"/>
      <c r="B95" s="1852"/>
      <c r="C95" s="1334"/>
      <c r="D95" s="1838"/>
      <c r="E95" s="251" t="s">
        <v>917</v>
      </c>
      <c r="F95" s="46" t="s">
        <v>918</v>
      </c>
      <c r="G95" s="46" t="s">
        <v>100</v>
      </c>
      <c r="H95" s="628">
        <v>1</v>
      </c>
      <c r="I95" s="30" t="s">
        <v>919</v>
      </c>
      <c r="J95" s="311">
        <v>1</v>
      </c>
      <c r="K95" s="1862"/>
      <c r="L95" s="766" t="s">
        <v>915</v>
      </c>
      <c r="M95" s="467" t="s">
        <v>916</v>
      </c>
    </row>
    <row r="96" spans="1:13" ht="123.75" customHeight="1" x14ac:dyDescent="0.2">
      <c r="A96" s="43"/>
      <c r="B96" s="1852"/>
      <c r="C96" s="1334"/>
      <c r="D96" s="1838"/>
      <c r="E96" s="238" t="s">
        <v>920</v>
      </c>
      <c r="F96" s="1814" t="s">
        <v>921</v>
      </c>
      <c r="G96" s="1815"/>
      <c r="H96" s="1815"/>
      <c r="I96" s="30" t="s">
        <v>922</v>
      </c>
      <c r="J96" s="732">
        <v>2</v>
      </c>
      <c r="K96" s="1862"/>
      <c r="L96" s="237" t="s">
        <v>923</v>
      </c>
      <c r="M96" s="648" t="s">
        <v>1463</v>
      </c>
    </row>
    <row r="97" spans="1:13" ht="28.5" customHeight="1" x14ac:dyDescent="0.2">
      <c r="A97" s="43"/>
      <c r="B97" s="1852"/>
      <c r="C97" s="1334"/>
      <c r="D97" s="1838"/>
      <c r="E97" s="251" t="s">
        <v>924</v>
      </c>
      <c r="F97" s="46" t="s">
        <v>925</v>
      </c>
      <c r="G97" s="46" t="s">
        <v>23</v>
      </c>
      <c r="H97" s="628">
        <v>20</v>
      </c>
      <c r="I97" s="30" t="s">
        <v>926</v>
      </c>
      <c r="J97" s="311">
        <v>2</v>
      </c>
      <c r="K97" s="1862"/>
      <c r="L97" s="1836" t="s">
        <v>927</v>
      </c>
      <c r="M97" s="1835" t="s">
        <v>928</v>
      </c>
    </row>
    <row r="98" spans="1:13" ht="28.15" customHeight="1" x14ac:dyDescent="0.2">
      <c r="A98" s="43"/>
      <c r="B98" s="1852"/>
      <c r="C98" s="1334"/>
      <c r="D98" s="1838"/>
      <c r="E98" s="1822" t="s">
        <v>929</v>
      </c>
      <c r="F98" s="1816" t="s">
        <v>930</v>
      </c>
      <c r="G98" s="1816" t="s">
        <v>23</v>
      </c>
      <c r="H98" s="1293">
        <v>3</v>
      </c>
      <c r="I98" s="1816" t="s">
        <v>931</v>
      </c>
      <c r="J98" s="1834">
        <v>1</v>
      </c>
      <c r="K98" s="1862"/>
      <c r="L98" s="1836"/>
      <c r="M98" s="1835"/>
    </row>
    <row r="99" spans="1:13" ht="1.9" hidden="1" customHeight="1" x14ac:dyDescent="0.2">
      <c r="A99" s="43"/>
      <c r="B99" s="1852"/>
      <c r="C99" s="1334"/>
      <c r="D99" s="1838"/>
      <c r="E99" s="1823"/>
      <c r="F99" s="1824"/>
      <c r="G99" s="1824"/>
      <c r="H99" s="1293"/>
      <c r="I99" s="1816"/>
      <c r="J99" s="1834"/>
      <c r="K99" s="308"/>
      <c r="L99" s="312"/>
      <c r="M99" s="467"/>
    </row>
    <row r="100" spans="1:13" ht="13.5" thickBot="1" x14ac:dyDescent="0.25">
      <c r="A100" s="43"/>
      <c r="B100" s="1852"/>
      <c r="C100" s="1334"/>
      <c r="D100" s="1839"/>
      <c r="E100" s="1817" t="s">
        <v>74</v>
      </c>
      <c r="F100" s="1818"/>
      <c r="G100" s="1818"/>
      <c r="H100" s="457">
        <f>SUM(H93:H99)</f>
        <v>42.6</v>
      </c>
      <c r="I100" s="1811"/>
      <c r="J100" s="1811"/>
      <c r="K100" s="1811"/>
      <c r="L100" s="1811"/>
      <c r="M100" s="1833"/>
    </row>
    <row r="101" spans="1:13" ht="13.5" thickBot="1" x14ac:dyDescent="0.25">
      <c r="A101" s="43"/>
      <c r="B101" s="1852"/>
      <c r="C101" s="1334"/>
      <c r="D101" s="1831" t="s">
        <v>90</v>
      </c>
      <c r="E101" s="1831"/>
      <c r="F101" s="1831"/>
      <c r="G101" s="1832"/>
      <c r="H101" s="468">
        <f>H100</f>
        <v>42.6</v>
      </c>
      <c r="I101" s="1829"/>
      <c r="J101" s="1829"/>
      <c r="K101" s="1829"/>
      <c r="L101" s="1829"/>
      <c r="M101" s="1830"/>
    </row>
    <row r="102" spans="1:13" ht="13.5" thickBot="1" x14ac:dyDescent="0.25">
      <c r="A102" s="43"/>
      <c r="B102" s="1852"/>
      <c r="C102" s="1827" t="s">
        <v>329</v>
      </c>
      <c r="D102" s="1827"/>
      <c r="E102" s="1827"/>
      <c r="F102" s="1827"/>
      <c r="G102" s="1828"/>
      <c r="H102" s="469">
        <f>H101</f>
        <v>42.6</v>
      </c>
      <c r="I102" s="1825"/>
      <c r="J102" s="1825"/>
      <c r="K102" s="1825"/>
      <c r="L102" s="1825"/>
      <c r="M102" s="1826"/>
    </row>
    <row r="103" spans="1:13" ht="13.5" thickBot="1" x14ac:dyDescent="0.25">
      <c r="A103" s="54"/>
      <c r="B103" s="1853" t="s">
        <v>745</v>
      </c>
      <c r="C103" s="1854"/>
      <c r="D103" s="1854"/>
      <c r="E103" s="1854"/>
      <c r="F103" s="1854"/>
      <c r="G103" s="1855"/>
      <c r="H103" s="470">
        <f>H89+H102</f>
        <v>1874.8999999999996</v>
      </c>
      <c r="I103" s="1819"/>
      <c r="J103" s="1820"/>
      <c r="K103" s="1820"/>
      <c r="L103" s="1820"/>
      <c r="M103" s="1821"/>
    </row>
    <row r="106" spans="1:13" ht="12.75" customHeight="1" thickBot="1" x14ac:dyDescent="0.3">
      <c r="C106" s="1193" t="s">
        <v>138</v>
      </c>
      <c r="D106" s="1193"/>
      <c r="E106" s="1193"/>
      <c r="F106" s="1193"/>
      <c r="G106" s="1195"/>
      <c r="H106" s="262" t="s">
        <v>139</v>
      </c>
    </row>
    <row r="107" spans="1:13" ht="12.75" customHeight="1" x14ac:dyDescent="0.25">
      <c r="C107" s="1214" t="s">
        <v>140</v>
      </c>
      <c r="D107" s="1214"/>
      <c r="E107" s="1214"/>
      <c r="F107" s="1214"/>
      <c r="G107" s="1216"/>
      <c r="H107" s="715">
        <f>SUMIF($G$5:$G$100,"SB",H$5:H$100)</f>
        <v>505.20000000000005</v>
      </c>
    </row>
    <row r="108" spans="1:13" x14ac:dyDescent="0.25">
      <c r="C108" s="1080" t="s">
        <v>141</v>
      </c>
      <c r="D108" s="1080"/>
      <c r="E108" s="1080"/>
      <c r="F108" s="1080"/>
      <c r="G108" s="1082"/>
      <c r="H108" s="715">
        <f>SUM(H109:H114)</f>
        <v>1369.6999999999998</v>
      </c>
    </row>
    <row r="109" spans="1:13" x14ac:dyDescent="0.25">
      <c r="C109" s="1068" t="s">
        <v>142</v>
      </c>
      <c r="D109" s="1068"/>
      <c r="E109" s="1068"/>
      <c r="F109" s="1068"/>
      <c r="G109" s="1070"/>
      <c r="H109" s="301">
        <f>SUMIF($G$5:$G$100,"VB",H$5:H$100)</f>
        <v>294.10000000000002</v>
      </c>
    </row>
    <row r="110" spans="1:13" x14ac:dyDescent="0.25">
      <c r="C110" s="1065" t="s">
        <v>143</v>
      </c>
      <c r="D110" s="1065"/>
      <c r="E110" s="1065"/>
      <c r="F110" s="1065"/>
      <c r="G110" s="1067"/>
      <c r="H110" s="301">
        <f>SUMIF($G$5:$G$100,"ES",H$5:H$100)</f>
        <v>1055.5999999999999</v>
      </c>
    </row>
    <row r="111" spans="1:13" x14ac:dyDescent="0.25">
      <c r="C111" s="1065" t="s">
        <v>144</v>
      </c>
      <c r="D111" s="1065"/>
      <c r="E111" s="1065"/>
      <c r="F111" s="1065"/>
      <c r="G111" s="1067"/>
      <c r="H111" s="301">
        <f>SUMIF($G$5:$G$100,"SL",H$5:H$100)</f>
        <v>0</v>
      </c>
    </row>
    <row r="112" spans="1:13" x14ac:dyDescent="0.25">
      <c r="C112" s="1065" t="s">
        <v>145</v>
      </c>
      <c r="D112" s="1065"/>
      <c r="E112" s="1065"/>
      <c r="F112" s="1065"/>
      <c r="G112" s="1067"/>
      <c r="H112" s="301">
        <f>SUMIF($G$5:$G$100,"Kt",H$5:H$100)</f>
        <v>8</v>
      </c>
    </row>
    <row r="113" spans="3:9" x14ac:dyDescent="0.2">
      <c r="C113" s="1062" t="s">
        <v>146</v>
      </c>
      <c r="D113" s="1062"/>
      <c r="E113" s="1062"/>
      <c r="F113" s="1062"/>
      <c r="G113" s="1064"/>
      <c r="H113" s="301">
        <f>SUMIF($G$5:$G$100,"SAARP",H$5:H$100)</f>
        <v>12</v>
      </c>
      <c r="I113" s="723"/>
    </row>
    <row r="114" spans="3:9" ht="13.5" thickBot="1" x14ac:dyDescent="0.25">
      <c r="C114" s="1196" t="s">
        <v>147</v>
      </c>
      <c r="D114" s="1196"/>
      <c r="E114" s="1196"/>
      <c r="F114" s="1196"/>
      <c r="G114" s="1198"/>
      <c r="H114" s="301">
        <f>SUMIF($G$5:$G$100,"KPP",H$5:H$100)</f>
        <v>0</v>
      </c>
      <c r="I114" s="673">
        <f>H103-H115</f>
        <v>0</v>
      </c>
    </row>
    <row r="115" spans="3:9" ht="13.5" thickBot="1" x14ac:dyDescent="0.3">
      <c r="C115" s="1187" t="s">
        <v>148</v>
      </c>
      <c r="D115" s="1187"/>
      <c r="E115" s="1187"/>
      <c r="F115" s="1187"/>
      <c r="G115" s="1189"/>
      <c r="H115" s="18">
        <f>SUM(H107,H108)</f>
        <v>1874.8999999999999</v>
      </c>
      <c r="I115" s="674" t="e">
        <f>#REF!-#REF!</f>
        <v>#REF!</v>
      </c>
    </row>
    <row r="116" spans="3:9" x14ac:dyDescent="0.25">
      <c r="I116" s="674" t="e">
        <f>#REF!-#REF!</f>
        <v>#REF!</v>
      </c>
    </row>
  </sheetData>
  <customSheetViews>
    <customSheetView guid="{C3677654-BFE4-4497-8838-628012D82F7B}" showPageBreaks="1" showGridLines="0" fitToPage="1" printArea="1">
      <selection activeCell="F9" sqref="F9:F11"/>
      <pageMargins left="0" right="0" top="0" bottom="0" header="0" footer="0"/>
      <pageSetup paperSize="9" scale="68" fitToHeight="0" orientation="landscape" r:id="rId1"/>
    </customSheetView>
    <customSheetView guid="{3605BC3D-DA08-4E24-988A-34DA5774E919}" showPageBreaks="1" showGridLines="0" fitToPage="1" printArea="1">
      <selection activeCell="F9" sqref="F9:F11"/>
      <pageMargins left="0" right="0" top="0" bottom="0" header="0" footer="0"/>
      <pageSetup paperSize="9" scale="68" fitToHeight="0" orientation="landscape" r:id="rId2"/>
    </customSheetView>
    <customSheetView guid="{E508033F-5A56-48C8-899A-7EFE9AA4EC4F}" showPageBreaks="1" showGridLines="0" fitToPage="1" printArea="1" topLeftCell="A11">
      <selection activeCell="W74" sqref="W74"/>
      <pageMargins left="0" right="0" top="0" bottom="0" header="0" footer="0"/>
      <pageSetup paperSize="9" scale="68" fitToHeight="0" orientation="landscape" r:id="rId3"/>
    </customSheetView>
    <customSheetView guid="{4E9D4243-8691-4877-A6A6-DC88F9AD25FC}" showGridLines="0" fitToPage="1">
      <selection activeCell="F9" sqref="F9:F11"/>
      <pageMargins left="0" right="0" top="0" bottom="0" header="0" footer="0"/>
      <pageSetup paperSize="9" scale="68" fitToHeight="0" orientation="landscape" r:id="rId4"/>
    </customSheetView>
    <customSheetView guid="{39D908BC-033E-4CDB-87CE-9CC789F7C428}" showGridLines="0" fitToPage="1">
      <selection activeCell="F9" sqref="F9:F11"/>
      <pageMargins left="0" right="0" top="0" bottom="0" header="0" footer="0"/>
      <pageSetup paperSize="9" scale="68" fitToHeight="0" orientation="landscape" r:id="rId5"/>
    </customSheetView>
    <customSheetView guid="{65A9E82B-017A-4D77-911A-794254B7A6DC}" showGridLines="0" fitToPage="1">
      <selection activeCell="F9" sqref="F9:F11"/>
      <pageMargins left="0" right="0" top="0" bottom="0" header="0" footer="0"/>
      <pageSetup paperSize="9" scale="68" fitToHeight="0" orientation="landscape" r:id="rId6"/>
    </customSheetView>
    <customSheetView guid="{524848B6-13AA-426C-937E-E4D0F9D963E1}" showPageBreaks="1" showGridLines="0" fitToPage="1" printArea="1">
      <selection activeCell="F9" sqref="F9:F11"/>
      <pageMargins left="0" right="0" top="0" bottom="0" header="0" footer="0"/>
      <pageSetup paperSize="9" scale="68" fitToHeight="0" orientation="landscape" r:id="rId7"/>
    </customSheetView>
    <customSheetView guid="{511C5918-FA8C-42C0-9248-A0F117BEEAC2}" showPageBreaks="1" showGridLines="0" fitToPage="1" printArea="1">
      <selection activeCell="F9" sqref="F9:F11"/>
      <pageMargins left="0" right="0" top="0" bottom="0" header="0" footer="0"/>
      <pageSetup paperSize="9" scale="68" fitToHeight="0" orientation="landscape" r:id="rId8"/>
    </customSheetView>
    <customSheetView guid="{7D2C5E84-2A5D-4DFF-AC94-AAA5DAF293E0}" showPageBreaks="1" showGridLines="0" fitToPage="1" printArea="1" topLeftCell="A67">
      <selection activeCell="F9" sqref="F9:F11"/>
      <pageMargins left="0" right="0" top="0" bottom="0" header="0" footer="0"/>
      <pageSetup paperSize="9" scale="68" fitToHeight="0" orientation="landscape" r:id="rId9"/>
    </customSheetView>
  </customSheetViews>
  <mergeCells count="170">
    <mergeCell ref="I24:I25"/>
    <mergeCell ref="J24:J25"/>
    <mergeCell ref="E24:E25"/>
    <mergeCell ref="F24:F25"/>
    <mergeCell ref="F26:H26"/>
    <mergeCell ref="F22:F23"/>
    <mergeCell ref="K39:K49"/>
    <mergeCell ref="H39:H41"/>
    <mergeCell ref="L34:L37"/>
    <mergeCell ref="H45:H47"/>
    <mergeCell ref="E39:E41"/>
    <mergeCell ref="G39:G41"/>
    <mergeCell ref="F32:H33"/>
    <mergeCell ref="E34:E35"/>
    <mergeCell ref="F28:H28"/>
    <mergeCell ref="H42:H43"/>
    <mergeCell ref="L39:L49"/>
    <mergeCell ref="F16:H17"/>
    <mergeCell ref="C52:M52"/>
    <mergeCell ref="E48:E49"/>
    <mergeCell ref="F48:F49"/>
    <mergeCell ref="M16:M37"/>
    <mergeCell ref="M39:M49"/>
    <mergeCell ref="F45:F47"/>
    <mergeCell ref="E45:E47"/>
    <mergeCell ref="E36:E37"/>
    <mergeCell ref="F36:F37"/>
    <mergeCell ref="J18:J19"/>
    <mergeCell ref="L16:L33"/>
    <mergeCell ref="G42:G43"/>
    <mergeCell ref="K16:K38"/>
    <mergeCell ref="E42:E43"/>
    <mergeCell ref="G48:G49"/>
    <mergeCell ref="H20:H21"/>
    <mergeCell ref="G20:G21"/>
    <mergeCell ref="F20:F21"/>
    <mergeCell ref="E20:E21"/>
    <mergeCell ref="E32:E33"/>
    <mergeCell ref="G45:G47"/>
    <mergeCell ref="E50:G50"/>
    <mergeCell ref="F39:F41"/>
    <mergeCell ref="F59:F60"/>
    <mergeCell ref="L59:L61"/>
    <mergeCell ref="F67:F68"/>
    <mergeCell ref="I51:M51"/>
    <mergeCell ref="E51:G51"/>
    <mergeCell ref="I59:I60"/>
    <mergeCell ref="J59:J60"/>
    <mergeCell ref="M59:M61"/>
    <mergeCell ref="L54:M54"/>
    <mergeCell ref="I87:M87"/>
    <mergeCell ref="L72:L86"/>
    <mergeCell ref="K72:K86"/>
    <mergeCell ref="A12:M12"/>
    <mergeCell ref="B13:M13"/>
    <mergeCell ref="C14:M14"/>
    <mergeCell ref="C15:C51"/>
    <mergeCell ref="I34:I35"/>
    <mergeCell ref="J34:J35"/>
    <mergeCell ref="F42:F43"/>
    <mergeCell ref="F18:F19"/>
    <mergeCell ref="D15:M15"/>
    <mergeCell ref="E16:E17"/>
    <mergeCell ref="E18:E19"/>
    <mergeCell ref="I36:I37"/>
    <mergeCell ref="J36:J37"/>
    <mergeCell ref="F34:F35"/>
    <mergeCell ref="G22:G23"/>
    <mergeCell ref="E22:E23"/>
    <mergeCell ref="I18:I19"/>
    <mergeCell ref="H22:H23"/>
    <mergeCell ref="H48:H49"/>
    <mergeCell ref="I67:I68"/>
    <mergeCell ref="J67:J68"/>
    <mergeCell ref="F72:H74"/>
    <mergeCell ref="D71:M71"/>
    <mergeCell ref="A5:M5"/>
    <mergeCell ref="A6:M6"/>
    <mergeCell ref="A7:M7"/>
    <mergeCell ref="A8:M8"/>
    <mergeCell ref="A9:A11"/>
    <mergeCell ref="B9:B11"/>
    <mergeCell ref="C9:C11"/>
    <mergeCell ref="D9:D11"/>
    <mergeCell ref="E9:E11"/>
    <mergeCell ref="F9:F11"/>
    <mergeCell ref="L9:M10"/>
    <mergeCell ref="I10:I11"/>
    <mergeCell ref="J10:J11"/>
    <mergeCell ref="I9:J9"/>
    <mergeCell ref="K9:K11"/>
    <mergeCell ref="H9:H11"/>
    <mergeCell ref="G9:G11"/>
    <mergeCell ref="K54:K69"/>
    <mergeCell ref="M55:M56"/>
    <mergeCell ref="F57:H57"/>
    <mergeCell ref="F61:H61"/>
    <mergeCell ref="F54:H54"/>
    <mergeCell ref="G84:G85"/>
    <mergeCell ref="F77:H77"/>
    <mergeCell ref="C115:G115"/>
    <mergeCell ref="C114:G114"/>
    <mergeCell ref="D53:M53"/>
    <mergeCell ref="D91:M91"/>
    <mergeCell ref="E92:M92"/>
    <mergeCell ref="L57:M57"/>
    <mergeCell ref="B90:M90"/>
    <mergeCell ref="B91:B102"/>
    <mergeCell ref="B103:G103"/>
    <mergeCell ref="C113:G113"/>
    <mergeCell ref="D72:D87"/>
    <mergeCell ref="M72:M86"/>
    <mergeCell ref="C108:G108"/>
    <mergeCell ref="C112:G112"/>
    <mergeCell ref="C111:G111"/>
    <mergeCell ref="C110:G110"/>
    <mergeCell ref="C109:G109"/>
    <mergeCell ref="I82:I83"/>
    <mergeCell ref="K93:K98"/>
    <mergeCell ref="H80:H81"/>
    <mergeCell ref="H84:H85"/>
    <mergeCell ref="E84:E85"/>
    <mergeCell ref="F82:F83"/>
    <mergeCell ref="J82:J83"/>
    <mergeCell ref="I50:M50"/>
    <mergeCell ref="F96:H96"/>
    <mergeCell ref="I98:I99"/>
    <mergeCell ref="E100:G100"/>
    <mergeCell ref="C107:G107"/>
    <mergeCell ref="C106:G106"/>
    <mergeCell ref="I103:M103"/>
    <mergeCell ref="E98:E99"/>
    <mergeCell ref="F98:F99"/>
    <mergeCell ref="I102:M102"/>
    <mergeCell ref="C102:G102"/>
    <mergeCell ref="I101:M101"/>
    <mergeCell ref="D101:G101"/>
    <mergeCell ref="I100:M100"/>
    <mergeCell ref="J98:J99"/>
    <mergeCell ref="M97:M98"/>
    <mergeCell ref="L97:L98"/>
    <mergeCell ref="G98:G99"/>
    <mergeCell ref="H98:H99"/>
    <mergeCell ref="C92:C101"/>
    <mergeCell ref="D92:D100"/>
    <mergeCell ref="E80:E81"/>
    <mergeCell ref="E70:G70"/>
    <mergeCell ref="I70:M70"/>
    <mergeCell ref="F80:F81"/>
    <mergeCell ref="G80:G81"/>
    <mergeCell ref="E72:E74"/>
    <mergeCell ref="E59:E60"/>
    <mergeCell ref="E67:E68"/>
    <mergeCell ref="C88:G88"/>
    <mergeCell ref="I89:M89"/>
    <mergeCell ref="C89:G89"/>
    <mergeCell ref="E87:G87"/>
    <mergeCell ref="I88:M88"/>
    <mergeCell ref="L63:L68"/>
    <mergeCell ref="M63:M68"/>
    <mergeCell ref="E63:E64"/>
    <mergeCell ref="F63:F64"/>
    <mergeCell ref="I63:I64"/>
    <mergeCell ref="J63:J64"/>
    <mergeCell ref="F65:F66"/>
    <mergeCell ref="E65:E66"/>
    <mergeCell ref="I65:I66"/>
    <mergeCell ref="J65:J66"/>
    <mergeCell ref="F84:F85"/>
    <mergeCell ref="E82:E83"/>
  </mergeCells>
  <pageMargins left="0.70866141732283472" right="0.70866141732283472" top="0.74803149606299213" bottom="0.74803149606299213" header="0.31496062992125984" footer="0.31496062992125984"/>
  <pageSetup paperSize="9" scale="70" fitToHeight="0" orientation="landscape"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5BFC8-5D7C-4D89-90E3-D92A9E8236FB}">
  <sheetPr>
    <tabColor theme="9"/>
    <pageSetUpPr fitToPage="1"/>
  </sheetPr>
  <dimension ref="A1:N83"/>
  <sheetViews>
    <sheetView showGridLines="0" zoomScaleNormal="100" zoomScaleSheetLayoutView="70" workbookViewId="0">
      <selection activeCell="I9" sqref="I9:I10"/>
    </sheetView>
  </sheetViews>
  <sheetFormatPr defaultColWidth="9.42578125" defaultRowHeight="28.35" customHeight="1" x14ac:dyDescent="0.25"/>
  <cols>
    <col min="1" max="4" width="4.42578125" style="20" customWidth="1"/>
    <col min="5" max="5" width="10.140625" style="20" customWidth="1"/>
    <col min="6" max="6" width="36.42578125" style="20" customWidth="1"/>
    <col min="7" max="7" width="6.85546875" style="1" customWidth="1"/>
    <col min="8" max="8" width="7.85546875" style="327" customWidth="1"/>
    <col min="9" max="9" width="34.28515625" style="20" customWidth="1"/>
    <col min="10" max="10" width="7" style="156" customWidth="1"/>
    <col min="11" max="11" width="9.42578125" style="20" customWidth="1"/>
    <col min="12" max="12" width="13.5703125" style="20" customWidth="1"/>
    <col min="13" max="13" width="15.42578125" style="20" customWidth="1"/>
    <col min="14" max="16384" width="9.42578125" style="20"/>
  </cols>
  <sheetData>
    <row r="1" spans="1:14" ht="15.75" x14ac:dyDescent="0.25">
      <c r="J1" s="323"/>
    </row>
    <row r="2" spans="1:14" ht="15.75" x14ac:dyDescent="0.25">
      <c r="J2" s="302"/>
    </row>
    <row r="3" spans="1:14" ht="15.75" x14ac:dyDescent="0.25">
      <c r="J3" s="302"/>
    </row>
    <row r="4" spans="1:14" ht="13.5" thickBot="1" x14ac:dyDescent="0.3"/>
    <row r="5" spans="1:14" ht="15.75" x14ac:dyDescent="0.25">
      <c r="A5" s="56"/>
      <c r="B5" s="1144" t="s">
        <v>1485</v>
      </c>
      <c r="C5" s="1144"/>
      <c r="D5" s="1144"/>
      <c r="E5" s="1144"/>
      <c r="F5" s="1144"/>
      <c r="G5" s="1144"/>
      <c r="H5" s="1144"/>
      <c r="I5" s="1144"/>
      <c r="J5" s="1144"/>
      <c r="K5" s="1144"/>
      <c r="L5" s="1144"/>
      <c r="M5" s="1145"/>
      <c r="N5" s="57"/>
    </row>
    <row r="6" spans="1:14" ht="15.75" x14ac:dyDescent="0.25">
      <c r="A6" s="33"/>
      <c r="B6" s="1104" t="s">
        <v>1481</v>
      </c>
      <c r="C6" s="1104"/>
      <c r="D6" s="1104"/>
      <c r="E6" s="1104"/>
      <c r="F6" s="1104"/>
      <c r="G6" s="1104"/>
      <c r="H6" s="1104"/>
      <c r="I6" s="1104"/>
      <c r="J6" s="1104"/>
      <c r="K6" s="1104"/>
      <c r="L6" s="1104"/>
      <c r="M6" s="1105"/>
      <c r="N6" s="57"/>
    </row>
    <row r="7" spans="1:14" ht="16.5" thickBot="1" x14ac:dyDescent="0.3">
      <c r="A7" s="34"/>
      <c r="B7" s="1986"/>
      <c r="C7" s="1986"/>
      <c r="D7" s="1986"/>
      <c r="E7" s="1986"/>
      <c r="F7" s="1986"/>
      <c r="G7" s="1986"/>
      <c r="H7" s="1986"/>
      <c r="I7" s="1986"/>
      <c r="J7" s="1986"/>
      <c r="K7" s="1986"/>
      <c r="L7" s="1986"/>
      <c r="M7" s="1987"/>
      <c r="N7" s="57"/>
    </row>
    <row r="8" spans="1:14" ht="15" customHeight="1" x14ac:dyDescent="0.25">
      <c r="A8" s="2027" t="s">
        <v>2</v>
      </c>
      <c r="B8" s="1999" t="s">
        <v>3</v>
      </c>
      <c r="C8" s="2002" t="s">
        <v>4</v>
      </c>
      <c r="D8" s="2005" t="s">
        <v>5</v>
      </c>
      <c r="E8" s="2008" t="s">
        <v>6</v>
      </c>
      <c r="F8" s="2011" t="s">
        <v>13</v>
      </c>
      <c r="G8" s="2008" t="s">
        <v>8</v>
      </c>
      <c r="H8" s="2014" t="s">
        <v>9</v>
      </c>
      <c r="I8" s="1988" t="s">
        <v>10</v>
      </c>
      <c r="J8" s="1989"/>
      <c r="K8" s="1990" t="s">
        <v>11</v>
      </c>
      <c r="L8" s="1988" t="s">
        <v>12</v>
      </c>
      <c r="M8" s="1993"/>
      <c r="N8" s="57"/>
    </row>
    <row r="9" spans="1:14" ht="15" customHeight="1" x14ac:dyDescent="0.25">
      <c r="A9" s="2028"/>
      <c r="B9" s="2000"/>
      <c r="C9" s="2003"/>
      <c r="D9" s="2006"/>
      <c r="E9" s="2009"/>
      <c r="F9" s="2012"/>
      <c r="G9" s="2009"/>
      <c r="H9" s="2015"/>
      <c r="I9" s="1281" t="s">
        <v>13</v>
      </c>
      <c r="J9" s="1997" t="s">
        <v>14</v>
      </c>
      <c r="K9" s="1991"/>
      <c r="L9" s="1994"/>
      <c r="M9" s="1995"/>
      <c r="N9" s="57"/>
    </row>
    <row r="10" spans="1:14" ht="59.25" customHeight="1" thickBot="1" x14ac:dyDescent="0.3">
      <c r="A10" s="2029"/>
      <c r="B10" s="2001"/>
      <c r="C10" s="2004"/>
      <c r="D10" s="2007"/>
      <c r="E10" s="2010"/>
      <c r="F10" s="2013"/>
      <c r="G10" s="2010"/>
      <c r="H10" s="2016"/>
      <c r="I10" s="1996"/>
      <c r="J10" s="1998"/>
      <c r="K10" s="1992"/>
      <c r="L10" s="58" t="s">
        <v>15</v>
      </c>
      <c r="M10" s="6" t="s">
        <v>16</v>
      </c>
      <c r="N10" s="57"/>
    </row>
    <row r="11" spans="1:14" ht="13.5" thickBot="1" x14ac:dyDescent="0.3">
      <c r="A11" s="2038" t="s">
        <v>932</v>
      </c>
      <c r="B11" s="2038"/>
      <c r="C11" s="2038"/>
      <c r="D11" s="2038"/>
      <c r="E11" s="2038"/>
      <c r="F11" s="2038"/>
      <c r="G11" s="2038"/>
      <c r="H11" s="2038"/>
      <c r="I11" s="2038"/>
      <c r="J11" s="2038"/>
      <c r="K11" s="2038"/>
      <c r="L11" s="2038"/>
      <c r="M11" s="2039"/>
      <c r="N11" s="57"/>
    </row>
    <row r="12" spans="1:14" s="4" customFormat="1" ht="13.5" thickBot="1" x14ac:dyDescent="0.25">
      <c r="A12" s="2030"/>
      <c r="B12" s="1134" t="s">
        <v>755</v>
      </c>
      <c r="C12" s="1135"/>
      <c r="D12" s="1135"/>
      <c r="E12" s="1135"/>
      <c r="F12" s="1135"/>
      <c r="G12" s="1135"/>
      <c r="H12" s="1135"/>
      <c r="I12" s="1135"/>
      <c r="J12" s="1135"/>
      <c r="K12" s="1135"/>
      <c r="L12" s="1135"/>
      <c r="M12" s="1136"/>
      <c r="N12" s="59"/>
    </row>
    <row r="13" spans="1:14" s="4" customFormat="1" ht="18" customHeight="1" thickBot="1" x14ac:dyDescent="0.25">
      <c r="A13" s="2030"/>
      <c r="B13" s="2032" t="s">
        <v>933</v>
      </c>
      <c r="C13" s="2033" t="s">
        <v>1442</v>
      </c>
      <c r="D13" s="2034"/>
      <c r="E13" s="2034"/>
      <c r="F13" s="2034"/>
      <c r="G13" s="2034"/>
      <c r="H13" s="2034"/>
      <c r="I13" s="2034"/>
      <c r="J13" s="2034"/>
      <c r="K13" s="2034"/>
      <c r="L13" s="2034"/>
      <c r="M13" s="2035"/>
      <c r="N13" s="59"/>
    </row>
    <row r="14" spans="1:14" ht="18" customHeight="1" x14ac:dyDescent="0.2">
      <c r="A14" s="2030"/>
      <c r="B14" s="2032"/>
      <c r="C14" s="1041"/>
      <c r="D14" s="2041" t="s">
        <v>969</v>
      </c>
      <c r="E14" s="2042"/>
      <c r="F14" s="2042"/>
      <c r="G14" s="2042"/>
      <c r="H14" s="2042"/>
      <c r="I14" s="2042"/>
      <c r="J14" s="2042"/>
      <c r="K14" s="2042"/>
      <c r="L14" s="2042"/>
      <c r="M14" s="2043"/>
      <c r="N14" s="57"/>
    </row>
    <row r="15" spans="1:14" ht="44.25" customHeight="1" x14ac:dyDescent="0.2">
      <c r="A15" s="2030"/>
      <c r="B15" s="2032"/>
      <c r="C15" s="1041"/>
      <c r="D15" s="2044"/>
      <c r="E15" s="398" t="s">
        <v>970</v>
      </c>
      <c r="F15" s="2050" t="s">
        <v>971</v>
      </c>
      <c r="G15" s="2051"/>
      <c r="H15" s="2051"/>
      <c r="I15" s="330" t="s">
        <v>972</v>
      </c>
      <c r="J15" s="617">
        <v>2</v>
      </c>
      <c r="K15" s="2052" t="s">
        <v>973</v>
      </c>
      <c r="L15" s="594" t="s">
        <v>847</v>
      </c>
      <c r="M15" s="2053" t="s">
        <v>974</v>
      </c>
      <c r="N15" s="60"/>
    </row>
    <row r="16" spans="1:14" ht="28.5" customHeight="1" x14ac:dyDescent="0.2">
      <c r="A16" s="2030"/>
      <c r="B16" s="2032"/>
      <c r="C16" s="1041"/>
      <c r="D16" s="2045"/>
      <c r="E16" s="410" t="s">
        <v>975</v>
      </c>
      <c r="F16" s="357" t="s">
        <v>976</v>
      </c>
      <c r="G16" s="357" t="s">
        <v>23</v>
      </c>
      <c r="H16" s="618">
        <v>540</v>
      </c>
      <c r="I16" s="357" t="s">
        <v>977</v>
      </c>
      <c r="J16" s="619">
        <v>100</v>
      </c>
      <c r="K16" s="2052"/>
      <c r="L16" s="594" t="s">
        <v>978</v>
      </c>
      <c r="M16" s="2053"/>
      <c r="N16" s="60"/>
    </row>
    <row r="17" spans="1:14" ht="27.75" customHeight="1" x14ac:dyDescent="0.2">
      <c r="A17" s="2030"/>
      <c r="B17" s="2032"/>
      <c r="C17" s="1041"/>
      <c r="D17" s="2045"/>
      <c r="E17" s="399" t="s">
        <v>979</v>
      </c>
      <c r="F17" s="923" t="s">
        <v>980</v>
      </c>
      <c r="G17" s="337" t="s">
        <v>23</v>
      </c>
      <c r="H17" s="925">
        <v>0</v>
      </c>
      <c r="I17" s="330" t="s">
        <v>981</v>
      </c>
      <c r="J17" s="617">
        <v>0</v>
      </c>
      <c r="K17" s="2052"/>
      <c r="L17" s="594" t="s">
        <v>982</v>
      </c>
      <c r="M17" s="2053"/>
      <c r="N17" s="60"/>
    </row>
    <row r="18" spans="1:14" ht="19.5" customHeight="1" x14ac:dyDescent="0.2">
      <c r="A18" s="2030"/>
      <c r="B18" s="2032"/>
      <c r="C18" s="1041"/>
      <c r="D18" s="2045"/>
      <c r="E18" s="2055" t="s">
        <v>983</v>
      </c>
      <c r="F18" s="2052" t="s">
        <v>984</v>
      </c>
      <c r="G18" s="2052" t="s">
        <v>23</v>
      </c>
      <c r="H18" s="2056">
        <v>0</v>
      </c>
      <c r="I18" s="330" t="s">
        <v>985</v>
      </c>
      <c r="J18" s="617">
        <v>0</v>
      </c>
      <c r="K18" s="2052"/>
      <c r="L18" s="2057" t="s">
        <v>986</v>
      </c>
      <c r="M18" s="2053"/>
      <c r="N18" s="60"/>
    </row>
    <row r="19" spans="1:14" ht="21.75" customHeight="1" x14ac:dyDescent="0.2">
      <c r="A19" s="2030"/>
      <c r="B19" s="2032"/>
      <c r="C19" s="1041"/>
      <c r="D19" s="2045"/>
      <c r="E19" s="2055"/>
      <c r="F19" s="2052"/>
      <c r="G19" s="2052"/>
      <c r="H19" s="2056"/>
      <c r="I19" s="330" t="s">
        <v>987</v>
      </c>
      <c r="J19" s="617">
        <v>0</v>
      </c>
      <c r="K19" s="2052"/>
      <c r="L19" s="2057"/>
      <c r="M19" s="2053"/>
      <c r="N19" s="60"/>
    </row>
    <row r="20" spans="1:14" ht="30" customHeight="1" x14ac:dyDescent="0.2">
      <c r="A20" s="2030"/>
      <c r="B20" s="2032"/>
      <c r="C20" s="1041"/>
      <c r="D20" s="2045"/>
      <c r="E20" s="474" t="s">
        <v>988</v>
      </c>
      <c r="F20" s="330" t="s">
        <v>989</v>
      </c>
      <c r="G20" s="337" t="s">
        <v>23</v>
      </c>
      <c r="H20" s="925">
        <v>0</v>
      </c>
      <c r="I20" s="330" t="s">
        <v>990</v>
      </c>
      <c r="J20" s="617">
        <v>0</v>
      </c>
      <c r="K20" s="2052"/>
      <c r="L20" s="594" t="s">
        <v>978</v>
      </c>
      <c r="M20" s="2053"/>
      <c r="N20" s="60"/>
    </row>
    <row r="21" spans="1:14" ht="25.5" customHeight="1" x14ac:dyDescent="0.2">
      <c r="A21" s="2030"/>
      <c r="B21" s="2032"/>
      <c r="C21" s="1041"/>
      <c r="D21" s="2045"/>
      <c r="E21" s="473" t="s">
        <v>991</v>
      </c>
      <c r="F21" s="330" t="s">
        <v>992</v>
      </c>
      <c r="G21" s="337" t="s">
        <v>23</v>
      </c>
      <c r="H21" s="925">
        <v>20</v>
      </c>
      <c r="I21" s="330" t="s">
        <v>993</v>
      </c>
      <c r="J21" s="617">
        <v>1</v>
      </c>
      <c r="K21" s="2052"/>
      <c r="L21" s="594" t="s">
        <v>994</v>
      </c>
      <c r="M21" s="2053"/>
      <c r="N21" s="60"/>
    </row>
    <row r="22" spans="1:14" ht="25.5" customHeight="1" x14ac:dyDescent="0.2">
      <c r="A22" s="2030"/>
      <c r="B22" s="2032"/>
      <c r="C22" s="1041"/>
      <c r="D22" s="2045"/>
      <c r="E22" s="836" t="s">
        <v>995</v>
      </c>
      <c r="F22" s="330" t="s">
        <v>996</v>
      </c>
      <c r="G22" s="330" t="s">
        <v>23</v>
      </c>
      <c r="H22" s="926">
        <v>6</v>
      </c>
      <c r="I22" s="330" t="s">
        <v>997</v>
      </c>
      <c r="J22" s="617">
        <v>3</v>
      </c>
      <c r="K22" s="2052"/>
      <c r="L22" s="594" t="s">
        <v>982</v>
      </c>
      <c r="M22" s="2053"/>
      <c r="N22" s="60"/>
    </row>
    <row r="23" spans="1:14" ht="21.75" customHeight="1" x14ac:dyDescent="0.2">
      <c r="A23" s="2030"/>
      <c r="B23" s="2032"/>
      <c r="C23" s="1041"/>
      <c r="D23" s="2045"/>
      <c r="E23" s="1959" t="s">
        <v>998</v>
      </c>
      <c r="F23" s="2059" t="s">
        <v>999</v>
      </c>
      <c r="G23" s="923" t="s">
        <v>23</v>
      </c>
      <c r="H23" s="924">
        <v>27.6</v>
      </c>
      <c r="I23" s="2059" t="s">
        <v>1000</v>
      </c>
      <c r="J23" s="2061">
        <v>100</v>
      </c>
      <c r="K23" s="2052"/>
      <c r="L23" s="2059" t="s">
        <v>1001</v>
      </c>
      <c r="M23" s="2053"/>
      <c r="N23" s="60"/>
    </row>
    <row r="24" spans="1:14" ht="16.5" customHeight="1" x14ac:dyDescent="0.2">
      <c r="A24" s="2030"/>
      <c r="B24" s="2032"/>
      <c r="C24" s="1041"/>
      <c r="D24" s="2045"/>
      <c r="E24" s="2058"/>
      <c r="F24" s="2060"/>
      <c r="G24" s="781" t="s">
        <v>67</v>
      </c>
      <c r="H24" s="964">
        <v>78</v>
      </c>
      <c r="I24" s="2060"/>
      <c r="J24" s="2062"/>
      <c r="K24" s="2052"/>
      <c r="L24" s="2060"/>
      <c r="M24" s="2053"/>
      <c r="N24" s="60"/>
    </row>
    <row r="25" spans="1:14" ht="60.75" customHeight="1" x14ac:dyDescent="0.2">
      <c r="A25" s="2030"/>
      <c r="B25" s="2032"/>
      <c r="C25" s="1041"/>
      <c r="D25" s="2045"/>
      <c r="E25" s="837" t="s">
        <v>1002</v>
      </c>
      <c r="F25" s="854" t="s">
        <v>1003</v>
      </c>
      <c r="G25" s="337" t="s">
        <v>100</v>
      </c>
      <c r="H25" s="926">
        <v>3.7</v>
      </c>
      <c r="I25" s="330" t="s">
        <v>1004</v>
      </c>
      <c r="J25" s="617">
        <v>5</v>
      </c>
      <c r="K25" s="2052"/>
      <c r="L25" s="594" t="s">
        <v>1005</v>
      </c>
      <c r="M25" s="2053"/>
      <c r="N25" s="60"/>
    </row>
    <row r="26" spans="1:14" ht="29.25" customHeight="1" x14ac:dyDescent="0.2">
      <c r="A26" s="2030"/>
      <c r="B26" s="2032"/>
      <c r="C26" s="1041"/>
      <c r="D26" s="2045"/>
      <c r="E26" s="452" t="s">
        <v>1006</v>
      </c>
      <c r="F26" s="855" t="s">
        <v>1007</v>
      </c>
      <c r="G26" s="621" t="s">
        <v>23</v>
      </c>
      <c r="H26" s="822">
        <v>3.7</v>
      </c>
      <c r="I26" s="621" t="s">
        <v>1008</v>
      </c>
      <c r="J26" s="623">
        <v>6</v>
      </c>
      <c r="K26" s="2052"/>
      <c r="L26" s="760" t="s">
        <v>959</v>
      </c>
      <c r="M26" s="2054"/>
      <c r="N26" s="60"/>
    </row>
    <row r="27" spans="1:14" ht="27" customHeight="1" x14ac:dyDescent="0.2">
      <c r="A27" s="2030"/>
      <c r="B27" s="2032"/>
      <c r="C27" s="1041"/>
      <c r="D27" s="2045"/>
      <c r="E27" s="2063" t="s">
        <v>1009</v>
      </c>
      <c r="F27" s="2065" t="s">
        <v>1010</v>
      </c>
      <c r="G27" s="583" t="s">
        <v>23</v>
      </c>
      <c r="H27" s="933">
        <v>10</v>
      </c>
      <c r="I27" s="2067" t="s">
        <v>258</v>
      </c>
      <c r="J27" s="2069">
        <v>6</v>
      </c>
      <c r="K27" s="2052"/>
      <c r="L27" s="2070" t="s">
        <v>1011</v>
      </c>
      <c r="M27" s="2054"/>
      <c r="N27" s="60"/>
    </row>
    <row r="28" spans="1:14" ht="18.75" customHeight="1" x14ac:dyDescent="0.2">
      <c r="A28" s="2030"/>
      <c r="B28" s="2032"/>
      <c r="C28" s="1041"/>
      <c r="D28" s="2045"/>
      <c r="E28" s="2064"/>
      <c r="F28" s="2066"/>
      <c r="G28" s="600" t="s">
        <v>67</v>
      </c>
      <c r="H28" s="620">
        <v>30</v>
      </c>
      <c r="I28" s="2068"/>
      <c r="J28" s="2069"/>
      <c r="K28" s="2052"/>
      <c r="L28" s="2071"/>
      <c r="M28" s="2054"/>
      <c r="N28" s="60"/>
    </row>
    <row r="29" spans="1:14" ht="24.75" customHeight="1" x14ac:dyDescent="0.2">
      <c r="A29" s="2030"/>
      <c r="B29" s="2032"/>
      <c r="C29" s="1041"/>
      <c r="D29" s="2045"/>
      <c r="E29" s="452" t="s">
        <v>1012</v>
      </c>
      <c r="F29" s="855" t="s">
        <v>1013</v>
      </c>
      <c r="G29" s="621" t="s">
        <v>23</v>
      </c>
      <c r="H29" s="622">
        <v>40</v>
      </c>
      <c r="I29" s="621" t="s">
        <v>968</v>
      </c>
      <c r="J29" s="591">
        <v>10</v>
      </c>
      <c r="K29" s="2052"/>
      <c r="L29" s="760" t="s">
        <v>1014</v>
      </c>
      <c r="M29" s="2054"/>
      <c r="N29" s="60"/>
    </row>
    <row r="30" spans="1:14" ht="27.75" customHeight="1" x14ac:dyDescent="0.2">
      <c r="A30" s="2030"/>
      <c r="B30" s="2032"/>
      <c r="C30" s="1041"/>
      <c r="D30" s="2045"/>
      <c r="E30" s="2063" t="s">
        <v>1015</v>
      </c>
      <c r="F30" s="2072" t="s">
        <v>1016</v>
      </c>
      <c r="G30" s="1205" t="s">
        <v>23</v>
      </c>
      <c r="H30" s="2074">
        <v>0</v>
      </c>
      <c r="I30" s="621" t="s">
        <v>1017</v>
      </c>
      <c r="J30" s="591">
        <v>27</v>
      </c>
      <c r="K30" s="2052"/>
      <c r="L30" s="2070" t="s">
        <v>1018</v>
      </c>
      <c r="M30" s="2054"/>
      <c r="N30" s="60"/>
    </row>
    <row r="31" spans="1:14" ht="27.75" customHeight="1" x14ac:dyDescent="0.2">
      <c r="A31" s="2030"/>
      <c r="B31" s="2032"/>
      <c r="C31" s="1041"/>
      <c r="D31" s="2045"/>
      <c r="E31" s="2064"/>
      <c r="F31" s="2073"/>
      <c r="G31" s="1206"/>
      <c r="H31" s="2075"/>
      <c r="I31" s="621" t="s">
        <v>1019</v>
      </c>
      <c r="J31" s="591">
        <v>279</v>
      </c>
      <c r="K31" s="2052"/>
      <c r="L31" s="2071"/>
      <c r="M31" s="2054"/>
      <c r="N31" s="60"/>
    </row>
    <row r="32" spans="1:14" ht="28.5" customHeight="1" x14ac:dyDescent="0.2">
      <c r="A32" s="2030"/>
      <c r="B32" s="2032"/>
      <c r="C32" s="1041"/>
      <c r="D32" s="2045"/>
      <c r="E32" s="452" t="s">
        <v>1020</v>
      </c>
      <c r="F32" s="855" t="s">
        <v>1021</v>
      </c>
      <c r="G32" s="28" t="s">
        <v>23</v>
      </c>
      <c r="H32" s="927">
        <v>3</v>
      </c>
      <c r="I32" s="28" t="s">
        <v>1022</v>
      </c>
      <c r="J32" s="614">
        <v>9</v>
      </c>
      <c r="K32" s="2052"/>
      <c r="L32" s="749" t="s">
        <v>1023</v>
      </c>
      <c r="M32" s="2054"/>
      <c r="N32" s="60"/>
    </row>
    <row r="33" spans="1:14" ht="28.5" customHeight="1" x14ac:dyDescent="0.2">
      <c r="A33" s="2030"/>
      <c r="B33" s="2032"/>
      <c r="C33" s="1041"/>
      <c r="D33" s="2045"/>
      <c r="E33" s="452" t="s">
        <v>1024</v>
      </c>
      <c r="F33" s="855" t="s">
        <v>1025</v>
      </c>
      <c r="G33" s="28" t="s">
        <v>23</v>
      </c>
      <c r="H33" s="927">
        <v>3</v>
      </c>
      <c r="I33" s="28" t="s">
        <v>1026</v>
      </c>
      <c r="J33" s="614">
        <v>30</v>
      </c>
      <c r="K33" s="2052"/>
      <c r="L33" s="750" t="s">
        <v>978</v>
      </c>
      <c r="M33" s="2054"/>
      <c r="N33" s="60"/>
    </row>
    <row r="34" spans="1:14" ht="28.5" customHeight="1" x14ac:dyDescent="0.2">
      <c r="A34" s="2030"/>
      <c r="B34" s="2032"/>
      <c r="C34" s="1041"/>
      <c r="D34" s="2045"/>
      <c r="E34" s="452" t="s">
        <v>1027</v>
      </c>
      <c r="F34" s="855" t="s">
        <v>1028</v>
      </c>
      <c r="G34" s="614" t="s">
        <v>23</v>
      </c>
      <c r="H34" s="614">
        <v>3</v>
      </c>
      <c r="I34" s="26" t="s">
        <v>794</v>
      </c>
      <c r="J34" s="614">
        <v>1</v>
      </c>
      <c r="K34" s="2052"/>
      <c r="L34" s="760" t="s">
        <v>959</v>
      </c>
      <c r="M34" s="2054"/>
      <c r="N34" s="60"/>
    </row>
    <row r="35" spans="1:14" ht="21.75" customHeight="1" x14ac:dyDescent="0.2">
      <c r="A35" s="2030"/>
      <c r="B35" s="2032"/>
      <c r="C35" s="1041"/>
      <c r="D35" s="2045"/>
      <c r="E35" s="2063" t="s">
        <v>1029</v>
      </c>
      <c r="F35" s="2072" t="s">
        <v>1030</v>
      </c>
      <c r="G35" s="590" t="s">
        <v>23</v>
      </c>
      <c r="H35" s="928">
        <v>20</v>
      </c>
      <c r="I35" s="1632" t="s">
        <v>1031</v>
      </c>
      <c r="J35" s="1632">
        <v>2</v>
      </c>
      <c r="K35" s="2052"/>
      <c r="L35" s="2077" t="s">
        <v>847</v>
      </c>
      <c r="M35" s="2054"/>
      <c r="N35" s="60"/>
    </row>
    <row r="36" spans="1:14" ht="24" customHeight="1" x14ac:dyDescent="0.2">
      <c r="A36" s="2030"/>
      <c r="B36" s="2032"/>
      <c r="C36" s="1041"/>
      <c r="D36" s="2045"/>
      <c r="E36" s="2064"/>
      <c r="F36" s="2073"/>
      <c r="G36" s="590" t="s">
        <v>67</v>
      </c>
      <c r="H36" s="820">
        <v>30</v>
      </c>
      <c r="I36" s="2076"/>
      <c r="J36" s="2076"/>
      <c r="K36" s="2052"/>
      <c r="L36" s="2078"/>
      <c r="M36" s="2054"/>
      <c r="N36" s="60"/>
    </row>
    <row r="37" spans="1:14" ht="50.25" customHeight="1" x14ac:dyDescent="0.2">
      <c r="A37" s="2030"/>
      <c r="B37" s="2032"/>
      <c r="C37" s="1041"/>
      <c r="D37" s="2045"/>
      <c r="E37" s="452" t="s">
        <v>1032</v>
      </c>
      <c r="F37" s="855" t="s">
        <v>1033</v>
      </c>
      <c r="G37" s="28" t="s">
        <v>23</v>
      </c>
      <c r="H37" s="930">
        <v>0</v>
      </c>
      <c r="I37" s="28" t="s">
        <v>1034</v>
      </c>
      <c r="J37" s="614">
        <v>70</v>
      </c>
      <c r="K37" s="2052"/>
      <c r="L37" s="751" t="s">
        <v>1035</v>
      </c>
      <c r="M37" s="2054"/>
      <c r="N37" s="60"/>
    </row>
    <row r="38" spans="1:14" ht="51.75" customHeight="1" x14ac:dyDescent="0.2">
      <c r="A38" s="2030"/>
      <c r="B38" s="2032"/>
      <c r="C38" s="1041"/>
      <c r="D38" s="2045"/>
      <c r="E38" s="452" t="s">
        <v>1036</v>
      </c>
      <c r="F38" s="855" t="s">
        <v>1037</v>
      </c>
      <c r="G38" s="621" t="s">
        <v>23</v>
      </c>
      <c r="H38" s="929">
        <v>0</v>
      </c>
      <c r="I38" s="621" t="s">
        <v>1038</v>
      </c>
      <c r="J38" s="591">
        <v>0</v>
      </c>
      <c r="K38" s="2052"/>
      <c r="L38" s="5" t="s">
        <v>847</v>
      </c>
      <c r="M38" s="2054"/>
      <c r="N38" s="60"/>
    </row>
    <row r="39" spans="1:14" ht="57" customHeight="1" x14ac:dyDescent="0.2">
      <c r="A39" s="2030"/>
      <c r="B39" s="2032"/>
      <c r="C39" s="1041"/>
      <c r="D39" s="2045"/>
      <c r="E39" s="452" t="s">
        <v>1039</v>
      </c>
      <c r="F39" s="856" t="s">
        <v>1040</v>
      </c>
      <c r="G39" s="583" t="s">
        <v>23</v>
      </c>
      <c r="H39" s="624">
        <v>0</v>
      </c>
      <c r="I39" s="583" t="s">
        <v>919</v>
      </c>
      <c r="J39" s="623">
        <v>1</v>
      </c>
      <c r="K39" s="2052"/>
      <c r="L39" s="689" t="s">
        <v>847</v>
      </c>
      <c r="M39" s="2053"/>
      <c r="N39" s="60"/>
    </row>
    <row r="40" spans="1:14" ht="54.75" customHeight="1" x14ac:dyDescent="0.2">
      <c r="A40" s="2030"/>
      <c r="B40" s="2032"/>
      <c r="C40" s="1041"/>
      <c r="D40" s="2045"/>
      <c r="E40" s="315" t="s">
        <v>1041</v>
      </c>
      <c r="F40" s="852" t="s">
        <v>1042</v>
      </c>
      <c r="G40" s="587" t="s">
        <v>23</v>
      </c>
      <c r="H40" s="928">
        <v>15</v>
      </c>
      <c r="I40" s="587" t="s">
        <v>1043</v>
      </c>
      <c r="J40" s="590">
        <v>11</v>
      </c>
      <c r="K40" s="2052"/>
      <c r="L40" s="734" t="s">
        <v>1044</v>
      </c>
      <c r="M40" s="2053"/>
      <c r="N40" s="60"/>
    </row>
    <row r="41" spans="1:14" ht="26.45" customHeight="1" x14ac:dyDescent="0.2">
      <c r="A41" s="2030"/>
      <c r="B41" s="2032"/>
      <c r="C41" s="1041"/>
      <c r="D41" s="2045"/>
      <c r="E41" s="475" t="s">
        <v>1045</v>
      </c>
      <c r="F41" s="2079" t="s">
        <v>1046</v>
      </c>
      <c r="G41" s="1069"/>
      <c r="H41" s="1069"/>
      <c r="I41" s="712" t="s">
        <v>1047</v>
      </c>
      <c r="J41" s="782">
        <v>1</v>
      </c>
      <c r="K41" s="2052"/>
      <c r="L41" s="761"/>
      <c r="M41" s="2053"/>
      <c r="N41" s="60"/>
    </row>
    <row r="42" spans="1:14" ht="15" customHeight="1" x14ac:dyDescent="0.2">
      <c r="A42" s="2030"/>
      <c r="B42" s="2032"/>
      <c r="C42" s="1041"/>
      <c r="D42" s="2045"/>
      <c r="E42" s="1437" t="s">
        <v>1048</v>
      </c>
      <c r="F42" s="2081" t="s">
        <v>1049</v>
      </c>
      <c r="G42" s="621" t="s">
        <v>23</v>
      </c>
      <c r="H42" s="591">
        <v>924.6</v>
      </c>
      <c r="I42" s="2082" t="s">
        <v>1047</v>
      </c>
      <c r="J42" s="2084">
        <v>1</v>
      </c>
      <c r="K42" s="2052"/>
      <c r="L42" s="1296" t="s">
        <v>1018</v>
      </c>
      <c r="M42" s="2054"/>
      <c r="N42" s="60"/>
    </row>
    <row r="43" spans="1:14" ht="15" customHeight="1" x14ac:dyDescent="0.2">
      <c r="A43" s="2030"/>
      <c r="B43" s="2032"/>
      <c r="C43" s="1041"/>
      <c r="D43" s="2045"/>
      <c r="E43" s="2080"/>
      <c r="F43" s="2081"/>
      <c r="G43" s="28" t="s">
        <v>100</v>
      </c>
      <c r="H43" s="927">
        <v>15</v>
      </c>
      <c r="I43" s="2082"/>
      <c r="J43" s="2084"/>
      <c r="K43" s="2052"/>
      <c r="L43" s="1296"/>
      <c r="M43" s="2054"/>
      <c r="N43" s="60"/>
    </row>
    <row r="44" spans="1:14" ht="26.45" customHeight="1" x14ac:dyDescent="0.2">
      <c r="A44" s="2030"/>
      <c r="B44" s="2032"/>
      <c r="C44" s="1041"/>
      <c r="D44" s="2045"/>
      <c r="E44" s="1434"/>
      <c r="F44" s="1206"/>
      <c r="G44" s="28" t="s">
        <v>67</v>
      </c>
      <c r="H44" s="927">
        <v>15</v>
      </c>
      <c r="I44" s="2083"/>
      <c r="J44" s="2084"/>
      <c r="K44" s="2052"/>
      <c r="L44" s="2085"/>
      <c r="M44" s="2054"/>
      <c r="N44" s="57"/>
    </row>
    <row r="45" spans="1:14" ht="15" customHeight="1" x14ac:dyDescent="0.2">
      <c r="A45" s="2030"/>
      <c r="B45" s="2032"/>
      <c r="C45" s="1041"/>
      <c r="D45" s="2045"/>
      <c r="E45" s="1437" t="s">
        <v>1050</v>
      </c>
      <c r="F45" s="1205" t="s">
        <v>1051</v>
      </c>
      <c r="G45" s="28" t="s">
        <v>23</v>
      </c>
      <c r="H45" s="614">
        <v>588.20000000000005</v>
      </c>
      <c r="I45" s="2086" t="s">
        <v>1047</v>
      </c>
      <c r="J45" s="2087">
        <v>1</v>
      </c>
      <c r="K45" s="2052"/>
      <c r="L45" s="1295" t="s">
        <v>978</v>
      </c>
      <c r="M45" s="2054"/>
      <c r="N45" s="57"/>
    </row>
    <row r="46" spans="1:14" ht="22.9" customHeight="1" x14ac:dyDescent="0.2">
      <c r="A46" s="2030"/>
      <c r="B46" s="2032"/>
      <c r="C46" s="1041"/>
      <c r="D46" s="2045"/>
      <c r="E46" s="2080"/>
      <c r="F46" s="2081"/>
      <c r="G46" s="28" t="s">
        <v>100</v>
      </c>
      <c r="H46" s="615">
        <v>10</v>
      </c>
      <c r="I46" s="2082"/>
      <c r="J46" s="2084"/>
      <c r="K46" s="2052"/>
      <c r="L46" s="1296"/>
      <c r="M46" s="2054"/>
      <c r="N46" s="57"/>
    </row>
    <row r="47" spans="1:14" ht="22.9" customHeight="1" x14ac:dyDescent="0.2">
      <c r="A47" s="2030"/>
      <c r="B47" s="2032"/>
      <c r="C47" s="1041"/>
      <c r="D47" s="2045"/>
      <c r="E47" s="1434"/>
      <c r="F47" s="1206"/>
      <c r="G47" s="28" t="s">
        <v>67</v>
      </c>
      <c r="H47" s="615">
        <v>3</v>
      </c>
      <c r="I47" s="2083"/>
      <c r="J47" s="2084"/>
      <c r="K47" s="2052"/>
      <c r="L47" s="2085"/>
      <c r="M47" s="2054"/>
      <c r="N47" s="57"/>
    </row>
    <row r="48" spans="1:14" ht="22.9" customHeight="1" x14ac:dyDescent="0.2">
      <c r="A48" s="2030"/>
      <c r="B48" s="2032"/>
      <c r="C48" s="1041"/>
      <c r="D48" s="2045"/>
      <c r="E48" s="1437" t="s">
        <v>1052</v>
      </c>
      <c r="F48" s="1205" t="s">
        <v>1053</v>
      </c>
      <c r="G48" s="28" t="s">
        <v>23</v>
      </c>
      <c r="H48" s="614">
        <v>888</v>
      </c>
      <c r="I48" s="1205" t="s">
        <v>1047</v>
      </c>
      <c r="J48" s="2076">
        <v>0.2</v>
      </c>
      <c r="K48" s="2052"/>
      <c r="L48" s="1295" t="s">
        <v>1054</v>
      </c>
      <c r="M48" s="2054"/>
      <c r="N48" s="57"/>
    </row>
    <row r="49" spans="1:14" ht="22.9" customHeight="1" x14ac:dyDescent="0.2">
      <c r="A49" s="2030"/>
      <c r="B49" s="2032"/>
      <c r="C49" s="1041"/>
      <c r="D49" s="2045"/>
      <c r="E49" s="2080"/>
      <c r="F49" s="2081"/>
      <c r="G49" s="28" t="s">
        <v>100</v>
      </c>
      <c r="H49" s="927">
        <v>25</v>
      </c>
      <c r="I49" s="2081"/>
      <c r="J49" s="2076"/>
      <c r="K49" s="2052"/>
      <c r="L49" s="1296"/>
      <c r="M49" s="2054"/>
      <c r="N49" s="57"/>
    </row>
    <row r="50" spans="1:14" ht="29.25" customHeight="1" x14ac:dyDescent="0.2">
      <c r="A50" s="2030"/>
      <c r="B50" s="2032"/>
      <c r="C50" s="1041"/>
      <c r="D50" s="2045"/>
      <c r="E50" s="314" t="s">
        <v>1055</v>
      </c>
      <c r="F50" s="28" t="s">
        <v>1056</v>
      </c>
      <c r="G50" s="28" t="s">
        <v>23</v>
      </c>
      <c r="H50" s="615">
        <v>4</v>
      </c>
      <c r="I50" s="28" t="s">
        <v>1057</v>
      </c>
      <c r="J50" s="614">
        <v>1</v>
      </c>
      <c r="K50" s="2052"/>
      <c r="L50" s="750" t="s">
        <v>847</v>
      </c>
      <c r="M50" s="2054"/>
      <c r="N50" s="57"/>
    </row>
    <row r="51" spans="1:14" ht="22.9" customHeight="1" x14ac:dyDescent="0.2">
      <c r="A51" s="2030"/>
      <c r="B51" s="2032"/>
      <c r="C51" s="1041"/>
      <c r="D51" s="2045"/>
      <c r="E51" s="1437" t="s">
        <v>1058</v>
      </c>
      <c r="F51" s="1263" t="s">
        <v>1059</v>
      </c>
      <c r="G51" s="26" t="s">
        <v>23</v>
      </c>
      <c r="H51" s="615">
        <v>60</v>
      </c>
      <c r="I51" s="1205" t="s">
        <v>1047</v>
      </c>
      <c r="J51" s="1632">
        <v>0.5</v>
      </c>
      <c r="K51" s="2052"/>
      <c r="L51" s="1295" t="s">
        <v>1060</v>
      </c>
      <c r="M51" s="2054"/>
      <c r="N51" s="57"/>
    </row>
    <row r="52" spans="1:14" ht="22.9" customHeight="1" x14ac:dyDescent="0.2">
      <c r="A52" s="2030"/>
      <c r="B52" s="2032"/>
      <c r="C52" s="1041"/>
      <c r="D52" s="2045"/>
      <c r="E52" s="2088"/>
      <c r="F52" s="1353"/>
      <c r="G52" s="587" t="s">
        <v>67</v>
      </c>
      <c r="H52" s="615">
        <v>10</v>
      </c>
      <c r="I52" s="1206"/>
      <c r="J52" s="1633"/>
      <c r="K52" s="2052"/>
      <c r="L52" s="2085"/>
      <c r="M52" s="2054"/>
      <c r="N52" s="57"/>
    </row>
    <row r="53" spans="1:14" ht="13.5" thickBot="1" x14ac:dyDescent="0.25">
      <c r="A53" s="2030"/>
      <c r="B53" s="2032"/>
      <c r="C53" s="1041"/>
      <c r="D53" s="2046"/>
      <c r="E53" s="2089" t="s">
        <v>74</v>
      </c>
      <c r="F53" s="2089"/>
      <c r="G53" s="2089"/>
      <c r="H53" s="613">
        <f>SUM(H15:H52)</f>
        <v>3375.8</v>
      </c>
      <c r="I53" s="2090"/>
      <c r="J53" s="2091"/>
      <c r="K53" s="2091"/>
      <c r="L53" s="2091"/>
      <c r="M53" s="2092"/>
      <c r="N53" s="57"/>
    </row>
    <row r="54" spans="1:14" ht="13.5" thickBot="1" x14ac:dyDescent="0.3">
      <c r="A54" s="2030"/>
      <c r="B54" s="2032"/>
      <c r="C54" s="2024" t="s">
        <v>90</v>
      </c>
      <c r="D54" s="2025"/>
      <c r="E54" s="2025"/>
      <c r="F54" s="2025"/>
      <c r="G54" s="2026"/>
      <c r="H54" s="476">
        <f>H53</f>
        <v>3375.8</v>
      </c>
      <c r="I54" s="1978"/>
      <c r="J54" s="1979"/>
      <c r="K54" s="1979"/>
      <c r="L54" s="1979"/>
      <c r="M54" s="1980"/>
    </row>
    <row r="55" spans="1:14" s="4" customFormat="1" ht="13.5" thickBot="1" x14ac:dyDescent="0.25">
      <c r="A55" s="2030"/>
      <c r="B55" s="2032"/>
      <c r="C55" s="1041" t="s">
        <v>934</v>
      </c>
      <c r="D55" s="1039"/>
      <c r="E55" s="1039"/>
      <c r="F55" s="1039"/>
      <c r="G55" s="1039"/>
      <c r="H55" s="1039"/>
      <c r="I55" s="1039"/>
      <c r="J55" s="1039"/>
      <c r="K55" s="1039"/>
      <c r="L55" s="1039"/>
      <c r="M55" s="1040"/>
      <c r="N55" s="59"/>
    </row>
    <row r="56" spans="1:14" ht="12.75" x14ac:dyDescent="0.25">
      <c r="A56" s="2030"/>
      <c r="B56" s="2032"/>
      <c r="C56" s="1971"/>
      <c r="D56" s="1972" t="s">
        <v>935</v>
      </c>
      <c r="E56" s="1874"/>
      <c r="F56" s="1874"/>
      <c r="G56" s="1874"/>
      <c r="H56" s="1874"/>
      <c r="I56" s="1874"/>
      <c r="J56" s="1874"/>
      <c r="K56" s="1874"/>
      <c r="L56" s="1874"/>
      <c r="M56" s="1875"/>
      <c r="N56" s="57"/>
    </row>
    <row r="57" spans="1:14" ht="33" customHeight="1" x14ac:dyDescent="0.25">
      <c r="A57" s="2030"/>
      <c r="B57" s="2032"/>
      <c r="C57" s="1971"/>
      <c r="D57" s="1973"/>
      <c r="E57" s="1981" t="s">
        <v>936</v>
      </c>
      <c r="F57" s="1786" t="s">
        <v>937</v>
      </c>
      <c r="G57" s="1590" t="s">
        <v>23</v>
      </c>
      <c r="H57" s="1984">
        <v>50</v>
      </c>
      <c r="I57" s="28" t="s">
        <v>938</v>
      </c>
      <c r="J57" s="614">
        <v>3</v>
      </c>
      <c r="K57" s="1976" t="s">
        <v>939</v>
      </c>
      <c r="L57" s="616" t="s">
        <v>134</v>
      </c>
      <c r="M57" s="471" t="s">
        <v>940</v>
      </c>
      <c r="N57" s="60"/>
    </row>
    <row r="58" spans="1:14" ht="34.9" customHeight="1" x14ac:dyDescent="0.25">
      <c r="A58" s="2030"/>
      <c r="B58" s="2032"/>
      <c r="C58" s="1971"/>
      <c r="D58" s="1974"/>
      <c r="E58" s="1981"/>
      <c r="F58" s="1786"/>
      <c r="G58" s="1592"/>
      <c r="H58" s="1985"/>
      <c r="I58" s="28" t="s">
        <v>941</v>
      </c>
      <c r="J58" s="614">
        <v>2</v>
      </c>
      <c r="K58" s="1976"/>
      <c r="L58" s="616" t="s">
        <v>134</v>
      </c>
      <c r="M58" s="471" t="s">
        <v>32</v>
      </c>
      <c r="N58" s="60"/>
    </row>
    <row r="59" spans="1:14" ht="26.25" customHeight="1" x14ac:dyDescent="0.25">
      <c r="A59" s="2030"/>
      <c r="B59" s="2032"/>
      <c r="C59" s="1971"/>
      <c r="D59" s="1974"/>
      <c r="E59" s="316" t="s">
        <v>942</v>
      </c>
      <c r="F59" s="851" t="s">
        <v>943</v>
      </c>
      <c r="G59" s="25" t="s">
        <v>23</v>
      </c>
      <c r="H59" s="927">
        <v>0</v>
      </c>
      <c r="I59" s="28" t="s">
        <v>944</v>
      </c>
      <c r="J59" s="614">
        <v>1</v>
      </c>
      <c r="K59" s="1976"/>
      <c r="L59" s="1976" t="s">
        <v>945</v>
      </c>
      <c r="M59" s="1968" t="s">
        <v>837</v>
      </c>
      <c r="N59" s="60"/>
    </row>
    <row r="60" spans="1:14" ht="20.25" customHeight="1" x14ac:dyDescent="0.25">
      <c r="A60" s="2030"/>
      <c r="B60" s="2032"/>
      <c r="C60" s="1971"/>
      <c r="D60" s="1974"/>
      <c r="E60" s="1981" t="s">
        <v>946</v>
      </c>
      <c r="F60" s="1977" t="s">
        <v>947</v>
      </c>
      <c r="G60" s="1427" t="s">
        <v>23</v>
      </c>
      <c r="H60" s="2040">
        <v>437</v>
      </c>
      <c r="I60" s="28" t="s">
        <v>948</v>
      </c>
      <c r="J60" s="614">
        <v>5040</v>
      </c>
      <c r="K60" s="1976"/>
      <c r="L60" s="1976"/>
      <c r="M60" s="1968"/>
      <c r="N60" s="60"/>
    </row>
    <row r="61" spans="1:14" ht="28.9" customHeight="1" x14ac:dyDescent="0.25">
      <c r="A61" s="2030"/>
      <c r="B61" s="2032"/>
      <c r="C61" s="1971"/>
      <c r="D61" s="1974"/>
      <c r="E61" s="1981"/>
      <c r="F61" s="1977"/>
      <c r="G61" s="1427"/>
      <c r="H61" s="2040"/>
      <c r="I61" s="28" t="s">
        <v>949</v>
      </c>
      <c r="J61" s="614">
        <v>600</v>
      </c>
      <c r="K61" s="1976"/>
      <c r="L61" s="1976"/>
      <c r="M61" s="1968"/>
      <c r="N61" s="60"/>
    </row>
    <row r="62" spans="1:14" ht="39" customHeight="1" x14ac:dyDescent="0.25">
      <c r="A62" s="2030"/>
      <c r="B62" s="2032"/>
      <c r="C62" s="1971"/>
      <c r="D62" s="1974"/>
      <c r="E62" s="1981" t="s">
        <v>950</v>
      </c>
      <c r="F62" s="1977" t="s">
        <v>951</v>
      </c>
      <c r="G62" s="1590" t="s">
        <v>23</v>
      </c>
      <c r="H62" s="1982">
        <v>45</v>
      </c>
      <c r="I62" s="28" t="s">
        <v>952</v>
      </c>
      <c r="J62" s="614">
        <v>2</v>
      </c>
      <c r="K62" s="1976"/>
      <c r="L62" s="1976" t="s">
        <v>953</v>
      </c>
      <c r="M62" s="1968" t="s">
        <v>954</v>
      </c>
      <c r="N62" s="60"/>
    </row>
    <row r="63" spans="1:14" ht="38.450000000000003" customHeight="1" x14ac:dyDescent="0.25">
      <c r="A63" s="2030"/>
      <c r="B63" s="2032"/>
      <c r="C63" s="1971"/>
      <c r="D63" s="1974"/>
      <c r="E63" s="1981"/>
      <c r="F63" s="1977"/>
      <c r="G63" s="1592"/>
      <c r="H63" s="1983"/>
      <c r="I63" s="28" t="s">
        <v>955</v>
      </c>
      <c r="J63" s="614">
        <v>1</v>
      </c>
      <c r="K63" s="1976"/>
      <c r="L63" s="1976"/>
      <c r="M63" s="1968"/>
      <c r="N63" s="60"/>
    </row>
    <row r="64" spans="1:14" ht="38.25" x14ac:dyDescent="0.25">
      <c r="A64" s="2030"/>
      <c r="B64" s="2032"/>
      <c r="C64" s="1971"/>
      <c r="D64" s="1974"/>
      <c r="E64" s="316" t="s">
        <v>956</v>
      </c>
      <c r="F64" s="851" t="s">
        <v>957</v>
      </c>
      <c r="G64" s="28" t="s">
        <v>23</v>
      </c>
      <c r="H64" s="615">
        <v>0</v>
      </c>
      <c r="I64" s="28" t="s">
        <v>958</v>
      </c>
      <c r="J64" s="614">
        <v>15</v>
      </c>
      <c r="K64" s="1976"/>
      <c r="L64" s="1976" t="s">
        <v>959</v>
      </c>
      <c r="M64" s="1968" t="s">
        <v>837</v>
      </c>
      <c r="N64" s="60"/>
    </row>
    <row r="65" spans="1:14" ht="22.5" customHeight="1" x14ac:dyDescent="0.25">
      <c r="A65" s="2030"/>
      <c r="B65" s="2032"/>
      <c r="C65" s="1971"/>
      <c r="D65" s="1974"/>
      <c r="E65" s="316" t="s">
        <v>960</v>
      </c>
      <c r="F65" s="851" t="s">
        <v>961</v>
      </c>
      <c r="G65" s="614" t="s">
        <v>23</v>
      </c>
      <c r="H65" s="615">
        <v>3</v>
      </c>
      <c r="I65" s="614" t="s">
        <v>794</v>
      </c>
      <c r="J65" s="614">
        <v>1</v>
      </c>
      <c r="K65" s="1976"/>
      <c r="L65" s="1976"/>
      <c r="M65" s="1968"/>
      <c r="N65" s="60"/>
    </row>
    <row r="66" spans="1:14" ht="17.25" customHeight="1" x14ac:dyDescent="0.25">
      <c r="A66" s="2030"/>
      <c r="B66" s="2032"/>
      <c r="C66" s="1971"/>
      <c r="D66" s="1974"/>
      <c r="E66" s="1981" t="s">
        <v>962</v>
      </c>
      <c r="F66" s="1977" t="s">
        <v>963</v>
      </c>
      <c r="G66" s="1590" t="s">
        <v>23</v>
      </c>
      <c r="H66" s="1982">
        <v>0</v>
      </c>
      <c r="I66" s="28" t="s">
        <v>964</v>
      </c>
      <c r="J66" s="614">
        <v>2</v>
      </c>
      <c r="K66" s="1976"/>
      <c r="L66" s="1976"/>
      <c r="M66" s="1968"/>
      <c r="N66" s="60"/>
    </row>
    <row r="67" spans="1:14" ht="28.5" customHeight="1" x14ac:dyDescent="0.25">
      <c r="A67" s="2030"/>
      <c r="B67" s="2032"/>
      <c r="C67" s="1971"/>
      <c r="D67" s="1974"/>
      <c r="E67" s="1981"/>
      <c r="F67" s="1977"/>
      <c r="G67" s="1592"/>
      <c r="H67" s="1983"/>
      <c r="I67" s="28" t="s">
        <v>965</v>
      </c>
      <c r="J67" s="614">
        <v>150</v>
      </c>
      <c r="K67" s="1976"/>
      <c r="L67" s="1976"/>
      <c r="M67" s="1968"/>
      <c r="N67" s="60"/>
    </row>
    <row r="68" spans="1:14" ht="40.5" customHeight="1" x14ac:dyDescent="0.25">
      <c r="A68" s="2030"/>
      <c r="B68" s="2032"/>
      <c r="C68" s="1971"/>
      <c r="D68" s="1974"/>
      <c r="E68" s="472" t="s">
        <v>966</v>
      </c>
      <c r="F68" s="852" t="s">
        <v>967</v>
      </c>
      <c r="G68" s="582" t="s">
        <v>23</v>
      </c>
      <c r="H68" s="615">
        <v>45</v>
      </c>
      <c r="I68" s="28" t="s">
        <v>968</v>
      </c>
      <c r="J68" s="614">
        <v>10</v>
      </c>
      <c r="K68" s="1976"/>
      <c r="L68" s="1976"/>
      <c r="M68" s="1968"/>
      <c r="N68" s="60"/>
    </row>
    <row r="69" spans="1:14" ht="14.25" customHeight="1" thickBot="1" x14ac:dyDescent="0.3">
      <c r="A69" s="2030"/>
      <c r="B69" s="2032"/>
      <c r="C69" s="1971"/>
      <c r="D69" s="1975"/>
      <c r="E69" s="1795" t="s">
        <v>74</v>
      </c>
      <c r="F69" s="1796"/>
      <c r="G69" s="1796"/>
      <c r="H69" s="853">
        <f>SUM(H57:H68)</f>
        <v>580</v>
      </c>
      <c r="I69" s="2036"/>
      <c r="J69" s="2036"/>
      <c r="K69" s="2036"/>
      <c r="L69" s="2036"/>
      <c r="M69" s="2037"/>
      <c r="N69" s="57"/>
    </row>
    <row r="70" spans="1:14" ht="13.5" thickBot="1" x14ac:dyDescent="0.3">
      <c r="A70" s="2030"/>
      <c r="B70" s="1969"/>
      <c r="C70" s="2024" t="s">
        <v>90</v>
      </c>
      <c r="D70" s="2025"/>
      <c r="E70" s="2025"/>
      <c r="F70" s="2025"/>
      <c r="G70" s="2026"/>
      <c r="H70" s="476">
        <f>H69</f>
        <v>580</v>
      </c>
      <c r="I70" s="1978"/>
      <c r="J70" s="1979"/>
      <c r="K70" s="1979"/>
      <c r="L70" s="1979"/>
      <c r="M70" s="1980"/>
    </row>
    <row r="71" spans="1:14" ht="13.5" thickBot="1" x14ac:dyDescent="0.3">
      <c r="A71" s="2030"/>
      <c r="B71" s="1970"/>
      <c r="C71" s="2022" t="s">
        <v>136</v>
      </c>
      <c r="D71" s="2022"/>
      <c r="E71" s="2022"/>
      <c r="F71" s="2022"/>
      <c r="G71" s="2023"/>
      <c r="H71" s="477">
        <f>H70+H54</f>
        <v>3955.8</v>
      </c>
      <c r="I71" s="61"/>
      <c r="J71" s="62"/>
      <c r="K71" s="62"/>
      <c r="L71" s="62"/>
      <c r="M71" s="63"/>
    </row>
    <row r="72" spans="1:14" ht="13.5" thickBot="1" x14ac:dyDescent="0.3">
      <c r="A72" s="2031"/>
      <c r="B72" s="2020" t="s">
        <v>745</v>
      </c>
      <c r="C72" s="2020"/>
      <c r="D72" s="2020"/>
      <c r="E72" s="2020"/>
      <c r="F72" s="2020"/>
      <c r="G72" s="2021"/>
      <c r="H72" s="478">
        <f>+H71</f>
        <v>3955.8</v>
      </c>
      <c r="I72" s="2017"/>
      <c r="J72" s="2018"/>
      <c r="K72" s="2018"/>
      <c r="L72" s="2018"/>
      <c r="M72" s="2019"/>
    </row>
    <row r="73" spans="1:14" ht="28.35" customHeight="1" thickBot="1" x14ac:dyDescent="0.3">
      <c r="F73" s="64"/>
      <c r="G73" s="65"/>
      <c r="I73" s="66"/>
    </row>
    <row r="74" spans="1:14" ht="39" customHeight="1" thickBot="1" x14ac:dyDescent="0.3">
      <c r="C74" s="1193" t="s">
        <v>138</v>
      </c>
      <c r="D74" s="1194"/>
      <c r="E74" s="1194"/>
      <c r="F74" s="1194"/>
      <c r="G74" s="1195"/>
      <c r="H74" s="328" t="s">
        <v>139</v>
      </c>
    </row>
    <row r="75" spans="1:14" ht="12.75" customHeight="1" x14ac:dyDescent="0.25">
      <c r="C75" s="1214" t="s">
        <v>140</v>
      </c>
      <c r="D75" s="1215"/>
      <c r="E75" s="1215"/>
      <c r="F75" s="1215"/>
      <c r="G75" s="1216"/>
      <c r="H75" s="714">
        <f>SUMIF($G$15:$G$69,"SB",H$15:H$69)</f>
        <v>3736.1000000000004</v>
      </c>
    </row>
    <row r="76" spans="1:14" ht="12.75" customHeight="1" x14ac:dyDescent="0.25">
      <c r="C76" s="1080" t="s">
        <v>141</v>
      </c>
      <c r="D76" s="1081"/>
      <c r="E76" s="1081"/>
      <c r="F76" s="1081"/>
      <c r="G76" s="1082"/>
      <c r="H76" s="714">
        <f>H77+H78+H79+H80+H81+H82</f>
        <v>219.7</v>
      </c>
    </row>
    <row r="77" spans="1:14" ht="12.75" customHeight="1" x14ac:dyDescent="0.25">
      <c r="C77" s="1068" t="s">
        <v>142</v>
      </c>
      <c r="D77" s="1069"/>
      <c r="E77" s="1069"/>
      <c r="F77" s="1069"/>
      <c r="G77" s="1070"/>
      <c r="H77" s="329">
        <f>SUMIF($G$15:$G$69,"VB",H$15:H$69)</f>
        <v>53.7</v>
      </c>
    </row>
    <row r="78" spans="1:14" ht="12.75" customHeight="1" x14ac:dyDescent="0.25">
      <c r="C78" s="1065" t="s">
        <v>143</v>
      </c>
      <c r="D78" s="1066"/>
      <c r="E78" s="1066"/>
      <c r="F78" s="1066"/>
      <c r="G78" s="1067"/>
      <c r="H78" s="329">
        <f>SUMIF($G$5:$G$69,"ES",H$5:H$69)</f>
        <v>0</v>
      </c>
    </row>
    <row r="79" spans="1:14" ht="12.75" customHeight="1" x14ac:dyDescent="0.25">
      <c r="C79" s="1065" t="s">
        <v>144</v>
      </c>
      <c r="D79" s="1066"/>
      <c r="E79" s="1066"/>
      <c r="F79" s="1066"/>
      <c r="G79" s="1067"/>
      <c r="H79" s="329">
        <f>SUMIF($G$5:$G$69,"SL",H$5:H$69)</f>
        <v>0</v>
      </c>
    </row>
    <row r="80" spans="1:14" ht="12.75" customHeight="1" x14ac:dyDescent="0.25">
      <c r="C80" s="1065" t="s">
        <v>145</v>
      </c>
      <c r="D80" s="1066"/>
      <c r="E80" s="1066"/>
      <c r="F80" s="1066"/>
      <c r="G80" s="1067"/>
      <c r="H80" s="329">
        <f>SUMIF($G$5:$G$69,"Kt",H$5:H$69)</f>
        <v>166</v>
      </c>
    </row>
    <row r="81" spans="3:9" ht="12.75" customHeight="1" x14ac:dyDescent="0.2">
      <c r="C81" s="1062" t="s">
        <v>146</v>
      </c>
      <c r="D81" s="1063"/>
      <c r="E81" s="1063"/>
      <c r="F81" s="1063"/>
      <c r="G81" s="1064"/>
      <c r="H81" s="329">
        <f>SUMIF($G$5:$G$69,"SAARP",H$5:H$69)</f>
        <v>0</v>
      </c>
      <c r="I81" s="627">
        <f>H72-H83</f>
        <v>0</v>
      </c>
    </row>
    <row r="82" spans="3:9" ht="13.5" customHeight="1" thickBot="1" x14ac:dyDescent="0.25">
      <c r="C82" s="1196" t="s">
        <v>147</v>
      </c>
      <c r="D82" s="1197"/>
      <c r="E82" s="1197"/>
      <c r="F82" s="1197"/>
      <c r="G82" s="1198"/>
      <c r="H82" s="329">
        <f>SUMIF($G$5:$G$69,"KPP",H$5:H$69)</f>
        <v>0</v>
      </c>
      <c r="I82" s="627" t="e">
        <f>#REF!-#REF!</f>
        <v>#REF!</v>
      </c>
    </row>
    <row r="83" spans="3:9" ht="13.5" customHeight="1" thickBot="1" x14ac:dyDescent="0.3">
      <c r="C83" s="2047" t="s">
        <v>148</v>
      </c>
      <c r="D83" s="2048"/>
      <c r="E83" s="2048"/>
      <c r="F83" s="2048"/>
      <c r="G83" s="2049"/>
      <c r="H83" s="713">
        <f>SUM(H75,H76)</f>
        <v>3955.8</v>
      </c>
      <c r="I83" s="627" t="e">
        <f>#REF!-#REF!</f>
        <v>#REF!</v>
      </c>
    </row>
  </sheetData>
  <customSheetViews>
    <customSheetView guid="{C3677654-BFE4-4497-8838-628012D82F7B}" scale="110" showPageBreaks="1" showGridLines="0" fitToPage="1" printArea="1" topLeftCell="A45">
      <selection activeCell="T62" sqref="A62:XFD62"/>
      <pageMargins left="0" right="0" top="0" bottom="0" header="0" footer="0"/>
      <pageSetup paperSize="9" scale="66" fitToHeight="0" orientation="landscape" r:id="rId1"/>
    </customSheetView>
    <customSheetView guid="{3605BC3D-DA08-4E24-988A-34DA5774E919}" scale="110" showPageBreaks="1" showGridLines="0" fitToPage="1" printArea="1" topLeftCell="A14">
      <selection activeCell="R66" sqref="R66:R67"/>
      <pageMargins left="0" right="0" top="0" bottom="0" header="0" footer="0"/>
      <pageSetup paperSize="9" scale="66" fitToHeight="0" orientation="landscape" r:id="rId2"/>
    </customSheetView>
    <customSheetView guid="{E508033F-5A56-48C8-899A-7EFE9AA4EC4F}" scale="110" showPageBreaks="1" showGridLines="0" fitToPage="1" printArea="1">
      <selection activeCell="R66" sqref="R66"/>
      <pageMargins left="0" right="0" top="0" bottom="0" header="0" footer="0"/>
      <pageSetup paperSize="9" scale="66" fitToHeight="0" orientation="landscape" r:id="rId3"/>
    </customSheetView>
    <customSheetView guid="{4E9D4243-8691-4877-A6A6-DC88F9AD25FC}" scale="110" showGridLines="0" fitToPage="1">
      <selection activeCell="T62" sqref="A62:XFD62"/>
      <pageMargins left="0" right="0" top="0" bottom="0" header="0" footer="0"/>
      <pageSetup paperSize="9" scale="66" fitToHeight="0" orientation="landscape" r:id="rId4"/>
    </customSheetView>
    <customSheetView guid="{39D908BC-033E-4CDB-87CE-9CC789F7C428}" scale="110" showGridLines="0" fitToPage="1" printArea="1" topLeftCell="A36">
      <selection activeCell="R47" sqref="R47"/>
      <pageMargins left="0" right="0" top="0" bottom="0" header="0" footer="0"/>
      <pageSetup paperSize="9" scale="66" fitToHeight="0" orientation="landscape" r:id="rId5"/>
    </customSheetView>
    <customSheetView guid="{65A9E82B-017A-4D77-911A-794254B7A6DC}" scale="110" showGridLines="0" fitToPage="1">
      <selection activeCell="R66" sqref="R66"/>
      <pageMargins left="0" right="0" top="0" bottom="0" header="0" footer="0"/>
      <pageSetup paperSize="9" scale="66" fitToHeight="0" orientation="landscape" r:id="rId6"/>
    </customSheetView>
    <customSheetView guid="{524848B6-13AA-426C-937E-E4D0F9D963E1}" scale="110" showPageBreaks="1" showGridLines="0" fitToPage="1" printArea="1">
      <selection activeCell="R66" sqref="R66"/>
      <pageMargins left="0" right="0" top="0" bottom="0" header="0" footer="0"/>
      <pageSetup paperSize="9" scale="66" fitToHeight="0" orientation="landscape" r:id="rId7"/>
    </customSheetView>
    <customSheetView guid="{511C5918-FA8C-42C0-9248-A0F117BEEAC2}" scale="110" showPageBreaks="1" showGridLines="0" fitToPage="1" printArea="1">
      <selection activeCell="T62" sqref="A62:XFD62"/>
      <pageMargins left="0" right="0" top="0" bottom="0" header="0" footer="0"/>
      <pageSetup paperSize="9" scale="66" fitToHeight="0" orientation="landscape" r:id="rId8"/>
    </customSheetView>
    <customSheetView guid="{7D2C5E84-2A5D-4DFF-AC94-AAA5DAF293E0}" scale="110" showPageBreaks="1" showGridLines="0" fitToPage="1" printArea="1">
      <selection activeCell="G53" sqref="G53:K53"/>
      <pageMargins left="0" right="0" top="0" bottom="0" header="0" footer="0"/>
      <pageSetup paperSize="9" scale="66" fitToHeight="0" orientation="landscape" r:id="rId9"/>
    </customSheetView>
  </customSheetViews>
  <mergeCells count="120">
    <mergeCell ref="C54:G54"/>
    <mergeCell ref="I54:M54"/>
    <mergeCell ref="E51:E52"/>
    <mergeCell ref="F51:F52"/>
    <mergeCell ref="I51:I52"/>
    <mergeCell ref="J51:J52"/>
    <mergeCell ref="L51:L52"/>
    <mergeCell ref="E53:G53"/>
    <mergeCell ref="I53:M53"/>
    <mergeCell ref="E45:E47"/>
    <mergeCell ref="F45:F47"/>
    <mergeCell ref="I45:I47"/>
    <mergeCell ref="J45:J47"/>
    <mergeCell ref="L45:L47"/>
    <mergeCell ref="E48:E49"/>
    <mergeCell ref="F48:F49"/>
    <mergeCell ref="I48:I49"/>
    <mergeCell ref="J48:J49"/>
    <mergeCell ref="L48:L49"/>
    <mergeCell ref="F35:F36"/>
    <mergeCell ref="I35:I36"/>
    <mergeCell ref="J35:J36"/>
    <mergeCell ref="L35:L36"/>
    <mergeCell ref="F41:H41"/>
    <mergeCell ref="E42:E44"/>
    <mergeCell ref="F42:F44"/>
    <mergeCell ref="I42:I44"/>
    <mergeCell ref="J42:J44"/>
    <mergeCell ref="L42:L44"/>
    <mergeCell ref="F15:H15"/>
    <mergeCell ref="K15:K52"/>
    <mergeCell ref="M15:M52"/>
    <mergeCell ref="E18:E19"/>
    <mergeCell ref="F18:F19"/>
    <mergeCell ref="G18:G19"/>
    <mergeCell ref="H18:H19"/>
    <mergeCell ref="L18:L19"/>
    <mergeCell ref="E23:E24"/>
    <mergeCell ref="F23:F24"/>
    <mergeCell ref="I23:I24"/>
    <mergeCell ref="J23:J24"/>
    <mergeCell ref="L23:L24"/>
    <mergeCell ref="E27:E28"/>
    <mergeCell ref="F27:F28"/>
    <mergeCell ref="I27:I28"/>
    <mergeCell ref="J27:J28"/>
    <mergeCell ref="L27:L28"/>
    <mergeCell ref="E30:E31"/>
    <mergeCell ref="F30:F31"/>
    <mergeCell ref="G30:G31"/>
    <mergeCell ref="H30:H31"/>
    <mergeCell ref="L30:L31"/>
    <mergeCell ref="E35:E36"/>
    <mergeCell ref="C83:G83"/>
    <mergeCell ref="C76:G76"/>
    <mergeCell ref="C77:G77"/>
    <mergeCell ref="C78:G78"/>
    <mergeCell ref="C79:G79"/>
    <mergeCell ref="C80:G80"/>
    <mergeCell ref="C81:G81"/>
    <mergeCell ref="C74:G74"/>
    <mergeCell ref="C75:G75"/>
    <mergeCell ref="C82:G82"/>
    <mergeCell ref="I72:M72"/>
    <mergeCell ref="B72:G72"/>
    <mergeCell ref="C71:G71"/>
    <mergeCell ref="C70:G70"/>
    <mergeCell ref="A8:A10"/>
    <mergeCell ref="A12:A72"/>
    <mergeCell ref="B12:M12"/>
    <mergeCell ref="B13:B69"/>
    <mergeCell ref="C13:M13"/>
    <mergeCell ref="I69:M69"/>
    <mergeCell ref="A11:M11"/>
    <mergeCell ref="E66:E67"/>
    <mergeCell ref="E57:E58"/>
    <mergeCell ref="F60:F61"/>
    <mergeCell ref="G60:G61"/>
    <mergeCell ref="H60:H61"/>
    <mergeCell ref="E62:E63"/>
    <mergeCell ref="L59:L61"/>
    <mergeCell ref="M59:M61"/>
    <mergeCell ref="M62:M63"/>
    <mergeCell ref="L62:L63"/>
    <mergeCell ref="L64:L68"/>
    <mergeCell ref="D14:M14"/>
    <mergeCell ref="D15:D53"/>
    <mergeCell ref="B5:M5"/>
    <mergeCell ref="B6:M6"/>
    <mergeCell ref="B7:M7"/>
    <mergeCell ref="I8:J8"/>
    <mergeCell ref="K8:K10"/>
    <mergeCell ref="L8:M9"/>
    <mergeCell ref="I9:I10"/>
    <mergeCell ref="J9:J10"/>
    <mergeCell ref="B8:B10"/>
    <mergeCell ref="C8:C10"/>
    <mergeCell ref="D8:D10"/>
    <mergeCell ref="E8:E10"/>
    <mergeCell ref="F8:F10"/>
    <mergeCell ref="G8:G10"/>
    <mergeCell ref="H8:H10"/>
    <mergeCell ref="M64:M68"/>
    <mergeCell ref="B70:B71"/>
    <mergeCell ref="C56:C69"/>
    <mergeCell ref="D56:M56"/>
    <mergeCell ref="D57:D69"/>
    <mergeCell ref="F57:F58"/>
    <mergeCell ref="K57:K68"/>
    <mergeCell ref="F66:F67"/>
    <mergeCell ref="F62:F63"/>
    <mergeCell ref="E69:G69"/>
    <mergeCell ref="I70:M70"/>
    <mergeCell ref="E60:E61"/>
    <mergeCell ref="G62:G63"/>
    <mergeCell ref="H62:H63"/>
    <mergeCell ref="H66:H67"/>
    <mergeCell ref="G66:G67"/>
    <mergeCell ref="G57:G58"/>
    <mergeCell ref="H57:H58"/>
  </mergeCells>
  <printOptions horizontalCentered="1"/>
  <pageMargins left="0.70866141732283472" right="0.70866141732283472" top="0.74803149606299213" bottom="0.74803149606299213" header="0.31496062992125984" footer="0.31496062992125984"/>
  <pageSetup paperSize="9" scale="69" fitToHeight="0" orientation="landscape"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A0428-609F-4279-9BF7-5E7145640806}">
  <sheetPr>
    <tabColor theme="9"/>
    <pageSetUpPr fitToPage="1"/>
  </sheetPr>
  <dimension ref="A1:N123"/>
  <sheetViews>
    <sheetView zoomScaleNormal="100" zoomScaleSheetLayoutView="85" workbookViewId="0">
      <selection activeCell="I10" sqref="I10:I11"/>
    </sheetView>
  </sheetViews>
  <sheetFormatPr defaultColWidth="9.140625" defaultRowHeight="12.75" x14ac:dyDescent="0.25"/>
  <cols>
    <col min="1" max="1" width="3.42578125" style="35" bestFit="1" customWidth="1"/>
    <col min="2" max="2" width="3.42578125" style="35" customWidth="1"/>
    <col min="3" max="3" width="3.5703125" style="35" customWidth="1"/>
    <col min="4" max="4" width="4.5703125" style="35" customWidth="1"/>
    <col min="5" max="5" width="13" style="35" customWidth="1"/>
    <col min="6" max="6" width="36.42578125" style="35" customWidth="1"/>
    <col min="7" max="7" width="7.140625" style="67" customWidth="1"/>
    <col min="8" max="8" width="8.28515625" style="321" customWidth="1"/>
    <col min="9" max="9" width="24.42578125" style="35" customWidth="1"/>
    <col min="10" max="10" width="6" style="325" customWidth="1"/>
    <col min="11" max="11" width="9.28515625" style="35" customWidth="1"/>
    <col min="12" max="12" width="12.7109375" style="35" customWidth="1"/>
    <col min="13" max="13" width="20.85546875" style="35" customWidth="1"/>
    <col min="14" max="16384" width="9.140625" style="35"/>
  </cols>
  <sheetData>
    <row r="1" spans="1:14" ht="15.75" x14ac:dyDescent="0.25">
      <c r="J1" s="323"/>
    </row>
    <row r="2" spans="1:14" ht="15.75" x14ac:dyDescent="0.25">
      <c r="J2" s="302"/>
    </row>
    <row r="3" spans="1:14" ht="15.75" x14ac:dyDescent="0.25">
      <c r="J3" s="302"/>
    </row>
    <row r="4" spans="1:14" ht="16.5" thickBot="1" x14ac:dyDescent="0.3">
      <c r="J4" s="302"/>
    </row>
    <row r="5" spans="1:14" x14ac:dyDescent="0.25">
      <c r="A5" s="68"/>
      <c r="B5" s="69"/>
      <c r="C5" s="1275" t="s">
        <v>1485</v>
      </c>
      <c r="D5" s="1275"/>
      <c r="E5" s="1275"/>
      <c r="F5" s="1275"/>
      <c r="G5" s="1275"/>
      <c r="H5" s="1275"/>
      <c r="I5" s="1275"/>
      <c r="J5" s="1275"/>
      <c r="K5" s="1275"/>
      <c r="L5" s="1275"/>
      <c r="M5" s="2161"/>
    </row>
    <row r="6" spans="1:14" x14ac:dyDescent="0.25">
      <c r="A6" s="70"/>
      <c r="C6" s="1276" t="s">
        <v>1480</v>
      </c>
      <c r="D6" s="1276"/>
      <c r="E6" s="1276"/>
      <c r="F6" s="1276"/>
      <c r="G6" s="1276"/>
      <c r="H6" s="1276"/>
      <c r="I6" s="1276"/>
      <c r="J6" s="1276"/>
      <c r="K6" s="1276"/>
      <c r="L6" s="1276"/>
      <c r="M6" s="2162"/>
    </row>
    <row r="7" spans="1:14" x14ac:dyDescent="0.25">
      <c r="A7" s="70"/>
      <c r="C7" s="2163"/>
      <c r="D7" s="2163"/>
      <c r="E7" s="2163"/>
      <c r="F7" s="2163"/>
      <c r="G7" s="2163"/>
      <c r="H7" s="2163"/>
      <c r="I7" s="2163"/>
      <c r="J7" s="2163"/>
      <c r="K7" s="2163"/>
      <c r="L7" s="2163"/>
      <c r="M7" s="2164"/>
      <c r="N7" s="71"/>
    </row>
    <row r="8" spans="1:14" ht="13.5" thickBot="1" x14ac:dyDescent="0.3">
      <c r="A8" s="72"/>
      <c r="B8" s="73"/>
      <c r="C8" s="74"/>
      <c r="D8" s="74"/>
      <c r="E8" s="74"/>
      <c r="F8" s="74"/>
      <c r="G8" s="75"/>
      <c r="H8" s="322"/>
      <c r="I8" s="74"/>
      <c r="J8" s="324"/>
      <c r="K8" s="75"/>
      <c r="L8" s="75"/>
      <c r="M8" s="76"/>
    </row>
    <row r="9" spans="1:14" ht="15" customHeight="1" x14ac:dyDescent="0.25">
      <c r="A9" s="1112" t="s">
        <v>2</v>
      </c>
      <c r="B9" s="1094" t="s">
        <v>3</v>
      </c>
      <c r="C9" s="1097" t="s">
        <v>4</v>
      </c>
      <c r="D9" s="1097" t="s">
        <v>5</v>
      </c>
      <c r="E9" s="1097" t="s">
        <v>6</v>
      </c>
      <c r="F9" s="1100" t="s">
        <v>7</v>
      </c>
      <c r="G9" s="1120" t="s">
        <v>8</v>
      </c>
      <c r="H9" s="1115" t="s">
        <v>9</v>
      </c>
      <c r="I9" s="1158" t="s">
        <v>10</v>
      </c>
      <c r="J9" s="1159"/>
      <c r="K9" s="1990" t="s">
        <v>11</v>
      </c>
      <c r="L9" s="1125" t="s">
        <v>12</v>
      </c>
      <c r="M9" s="1126"/>
    </row>
    <row r="10" spans="1:14" ht="15" customHeight="1" x14ac:dyDescent="0.25">
      <c r="A10" s="1113"/>
      <c r="B10" s="1095"/>
      <c r="C10" s="1098"/>
      <c r="D10" s="1098"/>
      <c r="E10" s="1098"/>
      <c r="F10" s="1101"/>
      <c r="G10" s="1121"/>
      <c r="H10" s="1116"/>
      <c r="I10" s="2165" t="s">
        <v>13</v>
      </c>
      <c r="J10" s="1118" t="s">
        <v>14</v>
      </c>
      <c r="K10" s="1170"/>
      <c r="L10" s="1127"/>
      <c r="M10" s="1128"/>
    </row>
    <row r="11" spans="1:14" ht="72.75" customHeight="1" thickBot="1" x14ac:dyDescent="0.3">
      <c r="A11" s="1114"/>
      <c r="B11" s="1096"/>
      <c r="C11" s="1099"/>
      <c r="D11" s="1099"/>
      <c r="E11" s="1099"/>
      <c r="F11" s="1102"/>
      <c r="G11" s="1122"/>
      <c r="H11" s="1117"/>
      <c r="I11" s="2166"/>
      <c r="J11" s="1119"/>
      <c r="K11" s="1171"/>
      <c r="L11" s="24" t="s">
        <v>15</v>
      </c>
      <c r="M11" s="6" t="s">
        <v>16</v>
      </c>
    </row>
    <row r="12" spans="1:14" s="77" customFormat="1" ht="13.5" thickBot="1" x14ac:dyDescent="0.25">
      <c r="A12" s="2129" t="s">
        <v>1061</v>
      </c>
      <c r="B12" s="2130"/>
      <c r="C12" s="2130"/>
      <c r="D12" s="2130"/>
      <c r="E12" s="2130"/>
      <c r="F12" s="2130"/>
      <c r="G12" s="2130"/>
      <c r="H12" s="2130"/>
      <c r="I12" s="2130"/>
      <c r="J12" s="2130"/>
      <c r="K12" s="2130"/>
      <c r="L12" s="2130"/>
      <c r="M12" s="2131"/>
    </row>
    <row r="13" spans="1:14" ht="13.5" thickBot="1" x14ac:dyDescent="0.3">
      <c r="A13" s="79"/>
      <c r="B13" s="2109" t="s">
        <v>18</v>
      </c>
      <c r="C13" s="2109"/>
      <c r="D13" s="2109"/>
      <c r="E13" s="2109"/>
      <c r="F13" s="2109"/>
      <c r="G13" s="2110"/>
      <c r="H13" s="2110"/>
      <c r="I13" s="2110"/>
      <c r="J13" s="2110"/>
      <c r="K13" s="2110"/>
      <c r="L13" s="2109"/>
      <c r="M13" s="2111"/>
    </row>
    <row r="14" spans="1:14" ht="12.75" customHeight="1" thickBot="1" x14ac:dyDescent="0.3">
      <c r="A14" s="79"/>
      <c r="B14" s="1342"/>
      <c r="C14" s="466" t="s">
        <v>322</v>
      </c>
      <c r="D14" s="2149" t="s">
        <v>323</v>
      </c>
      <c r="E14" s="1845"/>
      <c r="F14" s="1845"/>
      <c r="G14" s="1845"/>
      <c r="H14" s="1845"/>
      <c r="I14" s="1845"/>
      <c r="J14" s="1845"/>
      <c r="K14" s="1845"/>
      <c r="L14" s="1845"/>
      <c r="M14" s="1846"/>
    </row>
    <row r="15" spans="1:14" ht="13.5" thickBot="1" x14ac:dyDescent="0.3">
      <c r="A15" s="79"/>
      <c r="B15" s="1342"/>
      <c r="C15" s="1334"/>
      <c r="D15" s="2150" t="s">
        <v>75</v>
      </c>
      <c r="E15" s="1338" t="s">
        <v>76</v>
      </c>
      <c r="F15" s="1338"/>
      <c r="G15" s="1338"/>
      <c r="H15" s="1338"/>
      <c r="I15" s="1338"/>
      <c r="J15" s="1338"/>
      <c r="K15" s="1338"/>
      <c r="L15" s="1338"/>
      <c r="M15" s="1339"/>
    </row>
    <row r="16" spans="1:14" ht="12.75" customHeight="1" thickBot="1" x14ac:dyDescent="0.3">
      <c r="A16" s="79"/>
      <c r="B16" s="1342"/>
      <c r="C16" s="1334"/>
      <c r="D16" s="1318"/>
      <c r="E16" s="2152" t="s">
        <v>1062</v>
      </c>
      <c r="F16" s="2153" t="s">
        <v>1063</v>
      </c>
      <c r="G16" s="2121" t="s">
        <v>23</v>
      </c>
      <c r="H16" s="2122">
        <v>0</v>
      </c>
      <c r="I16" s="2114" t="s">
        <v>1064</v>
      </c>
      <c r="J16" s="2115">
        <v>0</v>
      </c>
      <c r="K16" s="2120" t="s">
        <v>80</v>
      </c>
      <c r="L16" s="2119" t="s">
        <v>128</v>
      </c>
      <c r="M16" s="2116" t="s">
        <v>837</v>
      </c>
    </row>
    <row r="17" spans="1:14" ht="24" customHeight="1" thickBot="1" x14ac:dyDescent="0.3">
      <c r="A17" s="79"/>
      <c r="B17" s="1342"/>
      <c r="C17" s="1334"/>
      <c r="D17" s="1318"/>
      <c r="E17" s="2152"/>
      <c r="F17" s="2153"/>
      <c r="G17" s="1374"/>
      <c r="H17" s="1961"/>
      <c r="I17" s="1396"/>
      <c r="J17" s="1289"/>
      <c r="K17" s="2120"/>
      <c r="L17" s="2119"/>
      <c r="M17" s="2117"/>
    </row>
    <row r="18" spans="1:14" ht="40.15" customHeight="1" thickBot="1" x14ac:dyDescent="0.3">
      <c r="A18" s="79"/>
      <c r="B18" s="1342"/>
      <c r="C18" s="1334"/>
      <c r="D18" s="1318"/>
      <c r="E18" s="2152"/>
      <c r="F18" s="2153"/>
      <c r="G18" s="1375"/>
      <c r="H18" s="1961"/>
      <c r="I18" s="236" t="s">
        <v>1065</v>
      </c>
      <c r="J18" s="563">
        <v>2</v>
      </c>
      <c r="K18" s="2120"/>
      <c r="L18" s="2119"/>
      <c r="M18" s="2118"/>
    </row>
    <row r="19" spans="1:14" ht="13.5" thickBot="1" x14ac:dyDescent="0.3">
      <c r="A19" s="79"/>
      <c r="B19" s="1342"/>
      <c r="C19" s="1334"/>
      <c r="D19" s="2151"/>
      <c r="E19" s="2154" t="s">
        <v>74</v>
      </c>
      <c r="F19" s="2154"/>
      <c r="G19" s="2154"/>
      <c r="H19" s="493">
        <f>SUM(H16:H18)</f>
        <v>0</v>
      </c>
      <c r="I19" s="2155"/>
      <c r="J19" s="2156"/>
      <c r="K19" s="1320"/>
      <c r="L19" s="1320"/>
      <c r="M19" s="2157"/>
    </row>
    <row r="20" spans="1:14" ht="13.5" thickBot="1" x14ac:dyDescent="0.3">
      <c r="A20" s="79"/>
      <c r="B20" s="1342"/>
      <c r="C20" s="1334"/>
      <c r="D20" s="2158" t="s">
        <v>90</v>
      </c>
      <c r="E20" s="2159"/>
      <c r="F20" s="2159"/>
      <c r="G20" s="2160"/>
      <c r="H20" s="494">
        <f>H19</f>
        <v>0</v>
      </c>
      <c r="I20" s="2113"/>
      <c r="J20" s="1829"/>
      <c r="K20" s="1829"/>
      <c r="L20" s="1829"/>
      <c r="M20" s="1830"/>
    </row>
    <row r="21" spans="1:14" ht="13.5" thickBot="1" x14ac:dyDescent="0.3">
      <c r="A21" s="79"/>
      <c r="B21" s="2112"/>
      <c r="C21" s="1827" t="s">
        <v>329</v>
      </c>
      <c r="D21" s="1827"/>
      <c r="E21" s="1827"/>
      <c r="F21" s="1827"/>
      <c r="G21" s="1828"/>
      <c r="H21" s="469">
        <f>H20</f>
        <v>0</v>
      </c>
      <c r="I21" s="1825"/>
      <c r="J21" s="1825"/>
      <c r="K21" s="1825"/>
      <c r="L21" s="1825"/>
      <c r="M21" s="1826"/>
    </row>
    <row r="22" spans="1:14" s="77" customFormat="1" ht="13.5" thickBot="1" x14ac:dyDescent="0.25">
      <c r="A22" s="78"/>
      <c r="B22" s="2168" t="s">
        <v>755</v>
      </c>
      <c r="C22" s="2169"/>
      <c r="D22" s="2169"/>
      <c r="E22" s="2169"/>
      <c r="F22" s="2169"/>
      <c r="G22" s="2169"/>
      <c r="H22" s="2169"/>
      <c r="I22" s="2169"/>
      <c r="J22" s="2169"/>
      <c r="K22" s="2169"/>
      <c r="L22" s="2169"/>
      <c r="M22" s="2170"/>
    </row>
    <row r="23" spans="1:14" ht="13.5" thickBot="1" x14ac:dyDescent="0.3">
      <c r="A23" s="79"/>
      <c r="B23" s="80"/>
      <c r="C23" s="2171" t="s">
        <v>1066</v>
      </c>
      <c r="D23" s="2172"/>
      <c r="E23" s="2172"/>
      <c r="F23" s="2172"/>
      <c r="G23" s="2172"/>
      <c r="H23" s="2172"/>
      <c r="I23" s="2172"/>
      <c r="J23" s="390"/>
      <c r="K23" s="81"/>
      <c r="L23" s="81"/>
      <c r="M23" s="82"/>
    </row>
    <row r="24" spans="1:14" x14ac:dyDescent="0.25">
      <c r="A24" s="79"/>
      <c r="B24" s="80"/>
      <c r="C24" s="479"/>
      <c r="D24" s="482" t="s">
        <v>1067</v>
      </c>
      <c r="E24" s="483"/>
      <c r="F24" s="480"/>
      <c r="G24" s="480"/>
      <c r="H24" s="480"/>
      <c r="I24" s="480"/>
      <c r="J24" s="480"/>
      <c r="K24" s="480"/>
      <c r="L24" s="480"/>
      <c r="M24" s="481"/>
    </row>
    <row r="25" spans="1:14" ht="27.75" customHeight="1" x14ac:dyDescent="0.25">
      <c r="A25" s="79"/>
      <c r="B25" s="80"/>
      <c r="C25" s="479"/>
      <c r="D25" s="2173"/>
      <c r="E25" s="767" t="s">
        <v>1068</v>
      </c>
      <c r="F25" s="848" t="s">
        <v>1069</v>
      </c>
      <c r="G25" s="200" t="s">
        <v>23</v>
      </c>
      <c r="H25" s="768">
        <v>0</v>
      </c>
      <c r="I25" s="46" t="s">
        <v>1070</v>
      </c>
      <c r="J25" s="311">
        <v>0</v>
      </c>
      <c r="K25" s="1156" t="s">
        <v>1071</v>
      </c>
      <c r="L25" s="235" t="s">
        <v>128</v>
      </c>
      <c r="M25" s="1379" t="s">
        <v>1072</v>
      </c>
      <c r="N25" s="84"/>
    </row>
    <row r="26" spans="1:14" ht="51" customHeight="1" x14ac:dyDescent="0.25">
      <c r="A26" s="79"/>
      <c r="B26" s="80"/>
      <c r="C26" s="479"/>
      <c r="D26" s="2174"/>
      <c r="E26" s="2132" t="s">
        <v>1073</v>
      </c>
      <c r="F26" s="1954" t="s">
        <v>1074</v>
      </c>
      <c r="G26" s="1954"/>
      <c r="H26" s="1954"/>
      <c r="I26" s="764" t="s">
        <v>1075</v>
      </c>
      <c r="J26" s="311">
        <v>90</v>
      </c>
      <c r="K26" s="1173"/>
      <c r="L26" s="235" t="s">
        <v>1076</v>
      </c>
      <c r="M26" s="1380"/>
      <c r="N26" s="84"/>
    </row>
    <row r="27" spans="1:14" ht="63.75" customHeight="1" x14ac:dyDescent="0.25">
      <c r="A27" s="79"/>
      <c r="B27" s="80"/>
      <c r="C27" s="479"/>
      <c r="D27" s="2174"/>
      <c r="E27" s="2132"/>
      <c r="F27" s="1954"/>
      <c r="G27" s="1954"/>
      <c r="H27" s="1954"/>
      <c r="I27" s="764" t="s">
        <v>1077</v>
      </c>
      <c r="J27" s="311">
        <v>90</v>
      </c>
      <c r="K27" s="1173"/>
      <c r="L27" s="237" t="s">
        <v>1078</v>
      </c>
      <c r="M27" s="1380"/>
      <c r="N27" s="84"/>
    </row>
    <row r="28" spans="1:14" ht="53.45" customHeight="1" x14ac:dyDescent="0.25">
      <c r="A28" s="79"/>
      <c r="B28" s="80"/>
      <c r="C28" s="479"/>
      <c r="D28" s="2174"/>
      <c r="E28" s="2132"/>
      <c r="F28" s="1954"/>
      <c r="G28" s="1954"/>
      <c r="H28" s="1954"/>
      <c r="I28" s="393" t="s">
        <v>1079</v>
      </c>
      <c r="J28" s="732">
        <v>90</v>
      </c>
      <c r="K28" s="1173"/>
      <c r="L28" s="235" t="s">
        <v>128</v>
      </c>
      <c r="M28" s="1380"/>
      <c r="N28" s="84"/>
    </row>
    <row r="29" spans="1:14" ht="40.5" customHeight="1" x14ac:dyDescent="0.25">
      <c r="A29" s="79"/>
      <c r="B29" s="80"/>
      <c r="C29" s="479"/>
      <c r="D29" s="2175"/>
      <c r="E29" s="2133" t="s">
        <v>1080</v>
      </c>
      <c r="F29" s="1396" t="s">
        <v>1081</v>
      </c>
      <c r="G29" s="584" t="s">
        <v>23</v>
      </c>
      <c r="H29" s="959">
        <v>200</v>
      </c>
      <c r="I29" s="30" t="s">
        <v>1082</v>
      </c>
      <c r="J29" s="732">
        <v>0</v>
      </c>
      <c r="K29" s="1173"/>
      <c r="L29" s="2135" t="s">
        <v>1083</v>
      </c>
      <c r="M29" s="1380"/>
      <c r="N29" s="84"/>
    </row>
    <row r="30" spans="1:14" ht="24" customHeight="1" x14ac:dyDescent="0.25">
      <c r="A30" s="79"/>
      <c r="B30" s="80"/>
      <c r="C30" s="479"/>
      <c r="D30" s="2175"/>
      <c r="E30" s="2134"/>
      <c r="F30" s="1816"/>
      <c r="G30" s="46" t="s">
        <v>33</v>
      </c>
      <c r="H30" s="979">
        <v>0</v>
      </c>
      <c r="I30" s="30" t="s">
        <v>1084</v>
      </c>
      <c r="J30" s="732">
        <v>0</v>
      </c>
      <c r="K30" s="1173"/>
      <c r="L30" s="2135"/>
      <c r="M30" s="1380"/>
      <c r="N30" s="84"/>
    </row>
    <row r="31" spans="1:14" ht="27" customHeight="1" x14ac:dyDescent="0.25">
      <c r="A31" s="79"/>
      <c r="B31" s="80"/>
      <c r="C31" s="479"/>
      <c r="D31" s="2175"/>
      <c r="E31" s="2213" t="s">
        <v>1085</v>
      </c>
      <c r="F31" s="2215" t="s">
        <v>1086</v>
      </c>
      <c r="G31" s="46" t="s">
        <v>23</v>
      </c>
      <c r="H31" s="732">
        <v>25</v>
      </c>
      <c r="I31" s="46" t="s">
        <v>985</v>
      </c>
      <c r="J31" s="311">
        <v>1</v>
      </c>
      <c r="K31" s="1173"/>
      <c r="L31" s="2103" t="s">
        <v>1087</v>
      </c>
      <c r="M31" s="1380"/>
      <c r="N31" s="84"/>
    </row>
    <row r="32" spans="1:14" ht="35.25" customHeight="1" x14ac:dyDescent="0.25">
      <c r="A32" s="79"/>
      <c r="B32" s="80"/>
      <c r="C32" s="479"/>
      <c r="D32" s="2175"/>
      <c r="E32" s="2214"/>
      <c r="F32" s="2216"/>
      <c r="G32" s="46" t="s">
        <v>33</v>
      </c>
      <c r="H32" s="311">
        <v>0</v>
      </c>
      <c r="I32" s="2215" t="s">
        <v>1088</v>
      </c>
      <c r="J32" s="1288">
        <v>0</v>
      </c>
      <c r="K32" s="1173"/>
      <c r="L32" s="2181"/>
      <c r="M32" s="1380"/>
      <c r="N32" s="84"/>
    </row>
    <row r="33" spans="1:14" ht="35.25" customHeight="1" x14ac:dyDescent="0.25">
      <c r="A33" s="79"/>
      <c r="B33" s="80"/>
      <c r="C33" s="479"/>
      <c r="D33" s="2175"/>
      <c r="E33" s="2133"/>
      <c r="F33" s="2217"/>
      <c r="G33" s="46" t="s">
        <v>212</v>
      </c>
      <c r="H33" s="311">
        <v>0</v>
      </c>
      <c r="I33" s="2217"/>
      <c r="J33" s="1289"/>
      <c r="K33" s="1173"/>
      <c r="L33" s="2104"/>
      <c r="M33" s="1380"/>
      <c r="N33" s="84"/>
    </row>
    <row r="34" spans="1:14" ht="20.25" customHeight="1" x14ac:dyDescent="0.25">
      <c r="A34" s="79"/>
      <c r="B34" s="80"/>
      <c r="C34" s="479"/>
      <c r="D34" s="2175"/>
      <c r="E34" s="2128" t="s">
        <v>1089</v>
      </c>
      <c r="F34" s="2108" t="s">
        <v>1090</v>
      </c>
      <c r="G34" s="46" t="s">
        <v>23</v>
      </c>
      <c r="H34" s="564">
        <v>13.8</v>
      </c>
      <c r="I34" s="2108" t="s">
        <v>1091</v>
      </c>
      <c r="J34" s="1810">
        <v>1</v>
      </c>
      <c r="K34" s="1173"/>
      <c r="L34" s="2103" t="s">
        <v>1092</v>
      </c>
      <c r="M34" s="1380"/>
      <c r="N34" s="84"/>
    </row>
    <row r="35" spans="1:14" ht="21" customHeight="1" x14ac:dyDescent="0.25">
      <c r="A35" s="79"/>
      <c r="B35" s="80"/>
      <c r="C35" s="479"/>
      <c r="D35" s="2175"/>
      <c r="E35" s="2128"/>
      <c r="F35" s="2108"/>
      <c r="G35" s="46" t="s">
        <v>33</v>
      </c>
      <c r="H35" s="564">
        <v>29</v>
      </c>
      <c r="I35" s="2108"/>
      <c r="J35" s="1810"/>
      <c r="K35" s="1173"/>
      <c r="L35" s="2104"/>
      <c r="M35" s="1380"/>
      <c r="N35" s="84"/>
    </row>
    <row r="36" spans="1:14" ht="23.25" customHeight="1" x14ac:dyDescent="0.25">
      <c r="A36" s="79"/>
      <c r="B36" s="80"/>
      <c r="C36" s="479"/>
      <c r="D36" s="2175"/>
      <c r="E36" s="2128" t="s">
        <v>1093</v>
      </c>
      <c r="F36" s="2108" t="s">
        <v>1453</v>
      </c>
      <c r="G36" s="2108" t="s">
        <v>33</v>
      </c>
      <c r="H36" s="1810">
        <v>166.7</v>
      </c>
      <c r="I36" s="2108" t="s">
        <v>1091</v>
      </c>
      <c r="J36" s="1834">
        <v>0</v>
      </c>
      <c r="K36" s="1173"/>
      <c r="L36" s="2105" t="s">
        <v>1094</v>
      </c>
      <c r="M36" s="1380"/>
      <c r="N36" s="84"/>
    </row>
    <row r="37" spans="1:14" ht="15.75" customHeight="1" x14ac:dyDescent="0.25">
      <c r="A37" s="79"/>
      <c r="B37" s="80"/>
      <c r="C37" s="479"/>
      <c r="D37" s="2175"/>
      <c r="E37" s="2128"/>
      <c r="F37" s="2108"/>
      <c r="G37" s="2108"/>
      <c r="H37" s="2180"/>
      <c r="I37" s="2108"/>
      <c r="J37" s="1834"/>
      <c r="K37" s="1173"/>
      <c r="L37" s="2106"/>
      <c r="M37" s="1380"/>
      <c r="N37" s="84"/>
    </row>
    <row r="38" spans="1:14" ht="17.25" customHeight="1" x14ac:dyDescent="0.25">
      <c r="A38" s="79"/>
      <c r="B38" s="80"/>
      <c r="C38" s="479"/>
      <c r="D38" s="2175"/>
      <c r="E38" s="2128" t="s">
        <v>1095</v>
      </c>
      <c r="F38" s="1816" t="s">
        <v>1096</v>
      </c>
      <c r="G38" s="46" t="s">
        <v>33</v>
      </c>
      <c r="H38" s="732">
        <v>522.79999999999995</v>
      </c>
      <c r="I38" s="2108" t="s">
        <v>1097</v>
      </c>
      <c r="J38" s="1810">
        <v>4</v>
      </c>
      <c r="K38" s="1173"/>
      <c r="L38" s="2105" t="s">
        <v>543</v>
      </c>
      <c r="M38" s="1380"/>
      <c r="N38" s="84"/>
    </row>
    <row r="39" spans="1:14" ht="21" customHeight="1" x14ac:dyDescent="0.25">
      <c r="A39" s="79"/>
      <c r="B39" s="80"/>
      <c r="C39" s="479"/>
      <c r="D39" s="2175"/>
      <c r="E39" s="2128"/>
      <c r="F39" s="1816"/>
      <c r="G39" s="46" t="s">
        <v>23</v>
      </c>
      <c r="H39" s="732">
        <v>1.5</v>
      </c>
      <c r="I39" s="2108"/>
      <c r="J39" s="1810"/>
      <c r="K39" s="1173"/>
      <c r="L39" s="2106"/>
      <c r="M39" s="1380"/>
      <c r="N39" s="84"/>
    </row>
    <row r="40" spans="1:14" ht="30.75" customHeight="1" x14ac:dyDescent="0.25">
      <c r="A40" s="79"/>
      <c r="B40" s="80"/>
      <c r="C40" s="479"/>
      <c r="D40" s="2175"/>
      <c r="E40" s="2128" t="s">
        <v>1098</v>
      </c>
      <c r="F40" s="2108" t="s">
        <v>1099</v>
      </c>
      <c r="G40" s="46" t="s">
        <v>33</v>
      </c>
      <c r="H40" s="1056">
        <v>287.7</v>
      </c>
      <c r="I40" s="2108" t="s">
        <v>1100</v>
      </c>
      <c r="J40" s="1810">
        <v>3</v>
      </c>
      <c r="K40" s="1173"/>
      <c r="L40" s="2105" t="s">
        <v>726</v>
      </c>
      <c r="M40" s="1380"/>
      <c r="N40" s="84"/>
    </row>
    <row r="41" spans="1:14" ht="33.75" customHeight="1" x14ac:dyDescent="0.25">
      <c r="A41" s="79"/>
      <c r="B41" s="80"/>
      <c r="C41" s="479"/>
      <c r="D41" s="2175"/>
      <c r="E41" s="2128"/>
      <c r="F41" s="2108"/>
      <c r="G41" s="46" t="s">
        <v>23</v>
      </c>
      <c r="H41" s="565">
        <v>76.099999999999994</v>
      </c>
      <c r="I41" s="2108"/>
      <c r="J41" s="1810"/>
      <c r="K41" s="1173"/>
      <c r="L41" s="2106"/>
      <c r="M41" s="1380"/>
      <c r="N41" s="84"/>
    </row>
    <row r="42" spans="1:14" ht="27.75" customHeight="1" x14ac:dyDescent="0.25">
      <c r="A42" s="79"/>
      <c r="B42" s="80"/>
      <c r="C42" s="479"/>
      <c r="D42" s="2175"/>
      <c r="E42" s="484" t="s">
        <v>1101</v>
      </c>
      <c r="F42" s="200" t="s">
        <v>1102</v>
      </c>
      <c r="G42" s="200" t="s">
        <v>23</v>
      </c>
      <c r="H42" s="979">
        <v>30</v>
      </c>
      <c r="I42" s="46" t="s">
        <v>1103</v>
      </c>
      <c r="J42" s="311">
        <v>1</v>
      </c>
      <c r="K42" s="1173"/>
      <c r="L42" s="235" t="s">
        <v>128</v>
      </c>
      <c r="M42" s="1380"/>
      <c r="N42" s="84"/>
    </row>
    <row r="43" spans="1:14" ht="75" customHeight="1" x14ac:dyDescent="0.25">
      <c r="A43" s="79"/>
      <c r="B43" s="80"/>
      <c r="C43" s="479"/>
      <c r="D43" s="2176"/>
      <c r="E43" s="1044" t="s">
        <v>1104</v>
      </c>
      <c r="F43" s="1043" t="s">
        <v>1105</v>
      </c>
      <c r="G43" s="1045" t="s">
        <v>33</v>
      </c>
      <c r="H43" s="1046">
        <v>81</v>
      </c>
      <c r="I43" s="200" t="s">
        <v>1106</v>
      </c>
      <c r="J43" s="563">
        <v>30</v>
      </c>
      <c r="K43" s="1157"/>
      <c r="L43" s="1036" t="s">
        <v>1107</v>
      </c>
      <c r="M43" s="1381"/>
      <c r="N43" s="84"/>
    </row>
    <row r="44" spans="1:14" ht="18.75" customHeight="1" thickBot="1" x14ac:dyDescent="0.3">
      <c r="A44" s="79"/>
      <c r="B44" s="80"/>
      <c r="C44" s="479"/>
      <c r="D44" s="2177"/>
      <c r="E44" s="2143" t="s">
        <v>74</v>
      </c>
      <c r="F44" s="2144"/>
      <c r="G44" s="2145"/>
      <c r="H44" s="485">
        <f>SUM(H25:H43)</f>
        <v>1433.6</v>
      </c>
      <c r="I44" s="1811"/>
      <c r="J44" s="1811"/>
      <c r="K44" s="1811"/>
      <c r="L44" s="1811"/>
      <c r="M44" s="1833"/>
    </row>
    <row r="45" spans="1:14" ht="17.25" customHeight="1" x14ac:dyDescent="0.25">
      <c r="A45" s="79"/>
      <c r="B45" s="80"/>
      <c r="C45" s="83"/>
      <c r="D45" s="2093" t="s">
        <v>1108</v>
      </c>
      <c r="E45" s="2094"/>
      <c r="F45" s="2094"/>
      <c r="G45" s="2094"/>
      <c r="H45" s="2094"/>
      <c r="I45" s="2094"/>
      <c r="J45" s="2094"/>
      <c r="K45" s="2094"/>
      <c r="L45" s="2094"/>
      <c r="M45" s="2095"/>
    </row>
    <row r="46" spans="1:14" ht="39.75" customHeight="1" x14ac:dyDescent="0.25">
      <c r="A46" s="79"/>
      <c r="B46" s="80"/>
      <c r="C46" s="83"/>
      <c r="D46" s="45"/>
      <c r="E46" s="388" t="s">
        <v>1109</v>
      </c>
      <c r="F46" s="857" t="s">
        <v>1110</v>
      </c>
      <c r="G46" s="586" t="s">
        <v>1111</v>
      </c>
      <c r="H46" s="865">
        <v>0</v>
      </c>
      <c r="I46" s="586" t="s">
        <v>1112</v>
      </c>
      <c r="J46" s="980">
        <v>78</v>
      </c>
      <c r="K46" s="2126" t="s">
        <v>1113</v>
      </c>
      <c r="L46" s="1286" t="s">
        <v>1114</v>
      </c>
      <c r="M46" s="2146" t="s">
        <v>1115</v>
      </c>
    </row>
    <row r="47" spans="1:14" ht="71.25" customHeight="1" x14ac:dyDescent="0.25">
      <c r="A47" s="79"/>
      <c r="B47" s="80"/>
      <c r="C47" s="83"/>
      <c r="D47" s="45"/>
      <c r="E47" s="231" t="s">
        <v>1472</v>
      </c>
      <c r="F47" s="585" t="s">
        <v>1116</v>
      </c>
      <c r="G47" s="585" t="s">
        <v>1111</v>
      </c>
      <c r="H47" s="585">
        <v>0</v>
      </c>
      <c r="I47" s="585" t="s">
        <v>1117</v>
      </c>
      <c r="J47" s="603">
        <v>1</v>
      </c>
      <c r="K47" s="2102"/>
      <c r="L47" s="1287"/>
      <c r="M47" s="2147"/>
    </row>
    <row r="48" spans="1:14" ht="51" customHeight="1" x14ac:dyDescent="0.25">
      <c r="A48" s="79"/>
      <c r="B48" s="80"/>
      <c r="C48" s="83"/>
      <c r="D48" s="45"/>
      <c r="E48" s="389" t="s">
        <v>1118</v>
      </c>
      <c r="F48" s="858" t="s">
        <v>1119</v>
      </c>
      <c r="G48" s="585" t="s">
        <v>23</v>
      </c>
      <c r="H48" s="585">
        <v>5</v>
      </c>
      <c r="I48" s="585" t="s">
        <v>1120</v>
      </c>
      <c r="J48" s="603">
        <v>10</v>
      </c>
      <c r="K48" s="2102"/>
      <c r="L48" s="356" t="s">
        <v>1121</v>
      </c>
      <c r="M48" s="2146" t="s">
        <v>837</v>
      </c>
    </row>
    <row r="49" spans="1:13" ht="20.25" customHeight="1" x14ac:dyDescent="0.2">
      <c r="A49" s="79"/>
      <c r="B49" s="80"/>
      <c r="C49" s="83"/>
      <c r="D49" s="45"/>
      <c r="E49" s="231" t="s">
        <v>1471</v>
      </c>
      <c r="F49" s="585" t="s">
        <v>1122</v>
      </c>
      <c r="G49" s="585" t="s">
        <v>23</v>
      </c>
      <c r="H49" s="585">
        <v>3</v>
      </c>
      <c r="I49" s="585" t="s">
        <v>1123</v>
      </c>
      <c r="J49" s="603">
        <v>1</v>
      </c>
      <c r="K49" s="2102"/>
      <c r="L49" s="382" t="s">
        <v>1124</v>
      </c>
      <c r="M49" s="2148"/>
    </row>
    <row r="50" spans="1:13" ht="64.5" customHeight="1" x14ac:dyDescent="0.25">
      <c r="A50" s="79"/>
      <c r="B50" s="80"/>
      <c r="C50" s="83"/>
      <c r="D50" s="45"/>
      <c r="E50" s="389" t="s">
        <v>1125</v>
      </c>
      <c r="F50" s="858" t="s">
        <v>1126</v>
      </c>
      <c r="G50" s="585" t="s">
        <v>23</v>
      </c>
      <c r="H50" s="356">
        <v>105.9</v>
      </c>
      <c r="I50" s="585" t="s">
        <v>1127</v>
      </c>
      <c r="J50" s="603">
        <v>74.900000000000006</v>
      </c>
      <c r="K50" s="2102"/>
      <c r="L50" s="356" t="s">
        <v>1107</v>
      </c>
      <c r="M50" s="2148"/>
    </row>
    <row r="51" spans="1:13" ht="51.75" customHeight="1" x14ac:dyDescent="0.25">
      <c r="A51" s="79"/>
      <c r="B51" s="80"/>
      <c r="C51" s="83"/>
      <c r="D51" s="45"/>
      <c r="E51" s="231" t="s">
        <v>1128</v>
      </c>
      <c r="F51" s="604" t="s">
        <v>1129</v>
      </c>
      <c r="G51" s="604" t="s">
        <v>23</v>
      </c>
      <c r="H51" s="604">
        <v>40</v>
      </c>
      <c r="I51" s="604" t="s">
        <v>1130</v>
      </c>
      <c r="J51" s="605">
        <v>300</v>
      </c>
      <c r="K51" s="2102"/>
      <c r="L51" s="356" t="s">
        <v>1107</v>
      </c>
      <c r="M51" s="2147"/>
    </row>
    <row r="52" spans="1:13" ht="41.25" customHeight="1" x14ac:dyDescent="0.25">
      <c r="A52" s="79"/>
      <c r="B52" s="80"/>
      <c r="C52" s="83"/>
      <c r="D52" s="45"/>
      <c r="E52" s="866" t="s">
        <v>1131</v>
      </c>
      <c r="F52" s="606" t="s">
        <v>1132</v>
      </c>
      <c r="G52" s="606" t="s">
        <v>23</v>
      </c>
      <c r="H52" s="607">
        <v>2</v>
      </c>
      <c r="I52" s="606" t="s">
        <v>1133</v>
      </c>
      <c r="J52" s="607">
        <v>30</v>
      </c>
      <c r="K52" s="2102"/>
      <c r="L52" s="893" t="s">
        <v>1134</v>
      </c>
      <c r="M52" s="566" t="s">
        <v>810</v>
      </c>
    </row>
    <row r="53" spans="1:13" ht="55.5" customHeight="1" x14ac:dyDescent="0.25">
      <c r="A53" s="79"/>
      <c r="B53" s="80"/>
      <c r="C53" s="83"/>
      <c r="D53" s="45"/>
      <c r="E53" s="1313" t="s">
        <v>1135</v>
      </c>
      <c r="F53" s="2137" t="s">
        <v>1136</v>
      </c>
      <c r="G53" s="586" t="s">
        <v>23</v>
      </c>
      <c r="H53" s="585">
        <v>0</v>
      </c>
      <c r="I53" s="1263" t="s">
        <v>1137</v>
      </c>
      <c r="J53" s="1298">
        <v>4</v>
      </c>
      <c r="K53" s="2098"/>
      <c r="L53" s="2178" t="s">
        <v>1121</v>
      </c>
      <c r="M53" s="2096" t="s">
        <v>837</v>
      </c>
    </row>
    <row r="54" spans="1:13" ht="55.5" customHeight="1" x14ac:dyDescent="0.25">
      <c r="A54" s="79"/>
      <c r="B54" s="80"/>
      <c r="C54" s="83"/>
      <c r="D54" s="45"/>
      <c r="E54" s="1313"/>
      <c r="F54" s="2139"/>
      <c r="G54" s="586" t="s">
        <v>67</v>
      </c>
      <c r="H54" s="892">
        <v>17.5</v>
      </c>
      <c r="I54" s="1264"/>
      <c r="J54" s="1299"/>
      <c r="K54" s="2098"/>
      <c r="L54" s="2179"/>
      <c r="M54" s="2097"/>
    </row>
    <row r="55" spans="1:13" ht="79.5" customHeight="1" x14ac:dyDescent="0.25">
      <c r="A55" s="79"/>
      <c r="B55" s="80"/>
      <c r="C55" s="83"/>
      <c r="D55" s="45"/>
      <c r="E55" s="2136" t="s">
        <v>1138</v>
      </c>
      <c r="F55" s="2137" t="s">
        <v>1139</v>
      </c>
      <c r="G55" s="586" t="s">
        <v>33</v>
      </c>
      <c r="H55" s="585">
        <v>700</v>
      </c>
      <c r="I55" s="585" t="s">
        <v>1140</v>
      </c>
      <c r="J55" s="603">
        <v>70.099999999999994</v>
      </c>
      <c r="K55" s="2098"/>
      <c r="L55" s="2102" t="s">
        <v>254</v>
      </c>
      <c r="M55" s="2140" t="s">
        <v>1141</v>
      </c>
    </row>
    <row r="56" spans="1:13" ht="36.75" customHeight="1" x14ac:dyDescent="0.25">
      <c r="A56" s="79"/>
      <c r="B56" s="80"/>
      <c r="C56" s="83"/>
      <c r="D56" s="45"/>
      <c r="E56" s="1313"/>
      <c r="F56" s="2138"/>
      <c r="G56" s="586" t="s">
        <v>100</v>
      </c>
      <c r="H56" s="585">
        <v>147</v>
      </c>
      <c r="I56" s="1263" t="s">
        <v>1142</v>
      </c>
      <c r="J56" s="1298">
        <v>38.39</v>
      </c>
      <c r="K56" s="2098"/>
      <c r="L56" s="2102"/>
      <c r="M56" s="2141"/>
    </row>
    <row r="57" spans="1:13" ht="39" customHeight="1" x14ac:dyDescent="0.25">
      <c r="A57" s="79"/>
      <c r="B57" s="80"/>
      <c r="C57" s="83"/>
      <c r="D57" s="45"/>
      <c r="E57" s="1313"/>
      <c r="F57" s="2139"/>
      <c r="G57" s="586" t="s">
        <v>23</v>
      </c>
      <c r="H57" s="585">
        <v>104.9</v>
      </c>
      <c r="I57" s="1264"/>
      <c r="J57" s="1299"/>
      <c r="K57" s="2098"/>
      <c r="L57" s="2123"/>
      <c r="M57" s="2142"/>
    </row>
    <row r="58" spans="1:13" ht="28.5" customHeight="1" x14ac:dyDescent="0.25">
      <c r="A58" s="79"/>
      <c r="B58" s="80"/>
      <c r="C58" s="83"/>
      <c r="D58" s="45"/>
      <c r="E58" s="389" t="s">
        <v>1143</v>
      </c>
      <c r="F58" s="858" t="s">
        <v>1144</v>
      </c>
      <c r="G58" s="585" t="s">
        <v>23</v>
      </c>
      <c r="H58" s="585">
        <v>10</v>
      </c>
      <c r="I58" s="585" t="s">
        <v>1145</v>
      </c>
      <c r="J58" s="603">
        <v>1</v>
      </c>
      <c r="K58" s="2102"/>
      <c r="L58" s="2098" t="s">
        <v>1124</v>
      </c>
      <c r="M58" s="2124" t="s">
        <v>837</v>
      </c>
    </row>
    <row r="59" spans="1:13" ht="27" customHeight="1" x14ac:dyDescent="0.25">
      <c r="A59" s="79"/>
      <c r="B59" s="80"/>
      <c r="C59" s="83"/>
      <c r="D59" s="45"/>
      <c r="E59" s="389" t="s">
        <v>1146</v>
      </c>
      <c r="F59" s="858" t="s">
        <v>1147</v>
      </c>
      <c r="G59" s="585" t="s">
        <v>23</v>
      </c>
      <c r="H59" s="585">
        <v>6</v>
      </c>
      <c r="I59" s="585" t="s">
        <v>1148</v>
      </c>
      <c r="J59" s="603">
        <v>1.4</v>
      </c>
      <c r="K59" s="2102"/>
      <c r="L59" s="2099"/>
      <c r="M59" s="2125"/>
    </row>
    <row r="60" spans="1:13" ht="64.5" customHeight="1" x14ac:dyDescent="0.2">
      <c r="A60" s="79"/>
      <c r="B60" s="80"/>
      <c r="C60" s="83"/>
      <c r="D60" s="45"/>
      <c r="E60" s="389" t="s">
        <v>1149</v>
      </c>
      <c r="F60" s="859" t="s">
        <v>1150</v>
      </c>
      <c r="G60" s="604" t="s">
        <v>23</v>
      </c>
      <c r="H60" s="893">
        <v>30</v>
      </c>
      <c r="I60" s="893" t="s">
        <v>1151</v>
      </c>
      <c r="J60" s="984">
        <v>40</v>
      </c>
      <c r="K60" s="2102"/>
      <c r="L60" s="400" t="s">
        <v>1094</v>
      </c>
      <c r="M60" s="2125"/>
    </row>
    <row r="61" spans="1:13" ht="36.75" customHeight="1" x14ac:dyDescent="0.2">
      <c r="A61" s="79"/>
      <c r="B61" s="80"/>
      <c r="C61" s="83"/>
      <c r="D61" s="45"/>
      <c r="E61" s="389" t="s">
        <v>1152</v>
      </c>
      <c r="F61" s="2100" t="s">
        <v>1153</v>
      </c>
      <c r="G61" s="2101"/>
      <c r="H61" s="2101"/>
      <c r="I61" s="985" t="s">
        <v>1154</v>
      </c>
      <c r="J61" s="986">
        <v>11</v>
      </c>
      <c r="K61" s="2102"/>
      <c r="L61" s="568" t="s">
        <v>1155</v>
      </c>
      <c r="M61" s="2125"/>
    </row>
    <row r="62" spans="1:13" ht="15.75" customHeight="1" x14ac:dyDescent="0.2">
      <c r="A62" s="79"/>
      <c r="B62" s="80"/>
      <c r="C62" s="83"/>
      <c r="D62" s="45"/>
      <c r="E62" s="1286" t="s">
        <v>1156</v>
      </c>
      <c r="F62" s="1263" t="s">
        <v>1157</v>
      </c>
      <c r="G62" s="606" t="s">
        <v>23</v>
      </c>
      <c r="H62" s="987">
        <v>626.20000000000005</v>
      </c>
      <c r="I62" s="1263" t="s">
        <v>1158</v>
      </c>
      <c r="J62" s="1298">
        <v>193</v>
      </c>
      <c r="K62" s="2098"/>
      <c r="L62" s="1963" t="s">
        <v>1159</v>
      </c>
      <c r="M62" s="2197" t="s">
        <v>1160</v>
      </c>
    </row>
    <row r="63" spans="1:13" ht="15" customHeight="1" x14ac:dyDescent="0.2">
      <c r="A63" s="79"/>
      <c r="B63" s="80"/>
      <c r="C63" s="83"/>
      <c r="D63" s="45"/>
      <c r="E63" s="2102"/>
      <c r="F63" s="1274"/>
      <c r="G63" s="585" t="s">
        <v>100</v>
      </c>
      <c r="H63" s="988">
        <v>546.20000000000005</v>
      </c>
      <c r="I63" s="1274"/>
      <c r="J63" s="2167"/>
      <c r="K63" s="2098"/>
      <c r="L63" s="2182"/>
      <c r="M63" s="2198"/>
    </row>
    <row r="64" spans="1:13" x14ac:dyDescent="0.2">
      <c r="A64" s="79"/>
      <c r="B64" s="80"/>
      <c r="C64" s="83"/>
      <c r="D64" s="45"/>
      <c r="E64" s="2123"/>
      <c r="F64" s="1264"/>
      <c r="G64" s="585" t="s">
        <v>67</v>
      </c>
      <c r="H64" s="988">
        <v>102.9</v>
      </c>
      <c r="I64" s="1264"/>
      <c r="J64" s="1299"/>
      <c r="K64" s="2098"/>
      <c r="L64" s="2182"/>
      <c r="M64" s="2198"/>
    </row>
    <row r="65" spans="1:13" x14ac:dyDescent="0.2">
      <c r="A65" s="79"/>
      <c r="B65" s="80"/>
      <c r="C65" s="83"/>
      <c r="D65" s="45"/>
      <c r="E65" s="2102" t="s">
        <v>1161</v>
      </c>
      <c r="F65" s="1274" t="s">
        <v>1162</v>
      </c>
      <c r="G65" s="585" t="s">
        <v>23</v>
      </c>
      <c r="H65" s="988">
        <v>1014.3</v>
      </c>
      <c r="I65" s="1274" t="s">
        <v>1158</v>
      </c>
      <c r="J65" s="2167">
        <v>249</v>
      </c>
      <c r="K65" s="2098"/>
      <c r="L65" s="2182"/>
      <c r="M65" s="2198"/>
    </row>
    <row r="66" spans="1:13" x14ac:dyDescent="0.2">
      <c r="A66" s="79"/>
      <c r="B66" s="80"/>
      <c r="C66" s="83"/>
      <c r="D66" s="45"/>
      <c r="E66" s="2102"/>
      <c r="F66" s="1274"/>
      <c r="G66" s="585" t="s">
        <v>100</v>
      </c>
      <c r="H66" s="988">
        <v>841.4</v>
      </c>
      <c r="I66" s="1274"/>
      <c r="J66" s="2167"/>
      <c r="K66" s="2098"/>
      <c r="L66" s="2182"/>
      <c r="M66" s="2198"/>
    </row>
    <row r="67" spans="1:13" x14ac:dyDescent="0.2">
      <c r="A67" s="79"/>
      <c r="B67" s="80"/>
      <c r="C67" s="83"/>
      <c r="D67" s="45"/>
      <c r="E67" s="2123"/>
      <c r="F67" s="1264"/>
      <c r="G67" s="585" t="s">
        <v>67</v>
      </c>
      <c r="H67" s="988">
        <v>109.2</v>
      </c>
      <c r="I67" s="1264"/>
      <c r="J67" s="1299"/>
      <c r="K67" s="2098"/>
      <c r="L67" s="2182"/>
      <c r="M67" s="2198"/>
    </row>
    <row r="68" spans="1:13" ht="31.15" customHeight="1" x14ac:dyDescent="0.2">
      <c r="A68" s="79"/>
      <c r="B68" s="80"/>
      <c r="C68" s="83"/>
      <c r="D68" s="45"/>
      <c r="E68" s="231" t="s">
        <v>1163</v>
      </c>
      <c r="F68" s="356" t="s">
        <v>1164</v>
      </c>
      <c r="G68" s="585" t="s">
        <v>100</v>
      </c>
      <c r="H68" s="988">
        <v>115.64</v>
      </c>
      <c r="I68" s="585" t="s">
        <v>1158</v>
      </c>
      <c r="J68" s="603">
        <v>30</v>
      </c>
      <c r="K68" s="2098"/>
      <c r="L68" s="2182"/>
      <c r="M68" s="2198"/>
    </row>
    <row r="69" spans="1:13" x14ac:dyDescent="0.2">
      <c r="A69" s="79"/>
      <c r="B69" s="80"/>
      <c r="C69" s="83"/>
      <c r="D69" s="45"/>
      <c r="E69" s="2102" t="s">
        <v>1165</v>
      </c>
      <c r="F69" s="1274" t="s">
        <v>1166</v>
      </c>
      <c r="G69" s="585" t="s">
        <v>23</v>
      </c>
      <c r="H69" s="988">
        <v>409.7</v>
      </c>
      <c r="I69" s="1274" t="s">
        <v>1158</v>
      </c>
      <c r="J69" s="2167">
        <v>352</v>
      </c>
      <c r="K69" s="2098"/>
      <c r="L69" s="2182"/>
      <c r="M69" s="2198"/>
    </row>
    <row r="70" spans="1:13" ht="19.5" customHeight="1" x14ac:dyDescent="0.2">
      <c r="A70" s="79"/>
      <c r="B70" s="80"/>
      <c r="C70" s="83"/>
      <c r="D70" s="45"/>
      <c r="E70" s="2102"/>
      <c r="F70" s="1274"/>
      <c r="G70" s="585" t="s">
        <v>100</v>
      </c>
      <c r="H70" s="988">
        <v>1315.9</v>
      </c>
      <c r="I70" s="1274"/>
      <c r="J70" s="2167"/>
      <c r="K70" s="2098"/>
      <c r="L70" s="2182"/>
      <c r="M70" s="2198"/>
    </row>
    <row r="71" spans="1:13" ht="25.5" customHeight="1" x14ac:dyDescent="0.2">
      <c r="A71" s="79"/>
      <c r="B71" s="80"/>
      <c r="C71" s="83"/>
      <c r="D71" s="45"/>
      <c r="E71" s="2123"/>
      <c r="F71" s="1264"/>
      <c r="G71" s="585" t="s">
        <v>67</v>
      </c>
      <c r="H71" s="988">
        <v>1.3</v>
      </c>
      <c r="I71" s="1264"/>
      <c r="J71" s="1299"/>
      <c r="K71" s="2098"/>
      <c r="L71" s="2182"/>
      <c r="M71" s="2198"/>
    </row>
    <row r="72" spans="1:13" x14ac:dyDescent="0.2">
      <c r="A72" s="79"/>
      <c r="B72" s="80"/>
      <c r="C72" s="83"/>
      <c r="D72" s="45"/>
      <c r="E72" s="2102" t="s">
        <v>1167</v>
      </c>
      <c r="F72" s="1274" t="s">
        <v>1168</v>
      </c>
      <c r="G72" s="585" t="s">
        <v>23</v>
      </c>
      <c r="H72" s="988">
        <v>484.7</v>
      </c>
      <c r="I72" s="1274" t="s">
        <v>1158</v>
      </c>
      <c r="J72" s="2167">
        <v>217</v>
      </c>
      <c r="K72" s="2098"/>
      <c r="L72" s="2182"/>
      <c r="M72" s="2198"/>
    </row>
    <row r="73" spans="1:13" x14ac:dyDescent="0.2">
      <c r="A73" s="79"/>
      <c r="B73" s="80"/>
      <c r="C73" s="83"/>
      <c r="D73" s="45"/>
      <c r="E73" s="2123"/>
      <c r="F73" s="1264"/>
      <c r="G73" s="585" t="s">
        <v>100</v>
      </c>
      <c r="H73" s="988">
        <v>1000</v>
      </c>
      <c r="I73" s="1264"/>
      <c r="J73" s="1299"/>
      <c r="K73" s="2098"/>
      <c r="L73" s="2182"/>
      <c r="M73" s="2198"/>
    </row>
    <row r="74" spans="1:13" x14ac:dyDescent="0.2">
      <c r="A74" s="79"/>
      <c r="B74" s="80"/>
      <c r="C74" s="83"/>
      <c r="D74" s="45"/>
      <c r="E74" s="2102" t="s">
        <v>1169</v>
      </c>
      <c r="F74" s="1274" t="s">
        <v>1170</v>
      </c>
      <c r="G74" s="585" t="s">
        <v>23</v>
      </c>
      <c r="H74" s="988">
        <v>660.5</v>
      </c>
      <c r="I74" s="1274" t="s">
        <v>1158</v>
      </c>
      <c r="J74" s="2167">
        <v>228</v>
      </c>
      <c r="K74" s="2127"/>
      <c r="L74" s="2182"/>
      <c r="M74" s="2198"/>
    </row>
    <row r="75" spans="1:13" x14ac:dyDescent="0.2">
      <c r="A75" s="79"/>
      <c r="B75" s="80"/>
      <c r="C75" s="83"/>
      <c r="D75" s="45"/>
      <c r="E75" s="2102"/>
      <c r="F75" s="1274"/>
      <c r="G75" s="585" t="s">
        <v>100</v>
      </c>
      <c r="H75" s="988">
        <v>1472.9</v>
      </c>
      <c r="I75" s="1274"/>
      <c r="J75" s="2167"/>
      <c r="K75" s="2127"/>
      <c r="L75" s="2182"/>
      <c r="M75" s="2198"/>
    </row>
    <row r="76" spans="1:13" x14ac:dyDescent="0.2">
      <c r="A76" s="79"/>
      <c r="B76" s="80"/>
      <c r="C76" s="83"/>
      <c r="D76" s="45"/>
      <c r="E76" s="2123"/>
      <c r="F76" s="1264"/>
      <c r="G76" s="585" t="s">
        <v>67</v>
      </c>
      <c r="H76" s="988">
        <v>8.4</v>
      </c>
      <c r="I76" s="1264"/>
      <c r="J76" s="1299"/>
      <c r="K76" s="2127"/>
      <c r="L76" s="2182"/>
      <c r="M76" s="2198"/>
    </row>
    <row r="77" spans="1:13" x14ac:dyDescent="0.2">
      <c r="A77" s="79"/>
      <c r="B77" s="80"/>
      <c r="C77" s="83"/>
      <c r="D77" s="45"/>
      <c r="E77" s="2102" t="s">
        <v>1171</v>
      </c>
      <c r="F77" s="1274" t="s">
        <v>1172</v>
      </c>
      <c r="G77" s="585" t="s">
        <v>23</v>
      </c>
      <c r="H77" s="988">
        <v>444.2</v>
      </c>
      <c r="I77" s="1274" t="s">
        <v>1158</v>
      </c>
      <c r="J77" s="2167">
        <v>338</v>
      </c>
      <c r="K77" s="2098"/>
      <c r="L77" s="2182"/>
      <c r="M77" s="2198"/>
    </row>
    <row r="78" spans="1:13" x14ac:dyDescent="0.2">
      <c r="A78" s="79"/>
      <c r="B78" s="80"/>
      <c r="C78" s="83"/>
      <c r="D78" s="45"/>
      <c r="E78" s="2102"/>
      <c r="F78" s="1274"/>
      <c r="G78" s="585" t="s">
        <v>100</v>
      </c>
      <c r="H78" s="988">
        <v>111.5</v>
      </c>
      <c r="I78" s="1274"/>
      <c r="J78" s="2167"/>
      <c r="K78" s="2098"/>
      <c r="L78" s="2182"/>
      <c r="M78" s="2198"/>
    </row>
    <row r="79" spans="1:13" x14ac:dyDescent="0.2">
      <c r="A79" s="79"/>
      <c r="B79" s="80"/>
      <c r="C79" s="83"/>
      <c r="D79" s="45"/>
      <c r="E79" s="2123"/>
      <c r="F79" s="1264"/>
      <c r="G79" s="585" t="s">
        <v>67</v>
      </c>
      <c r="H79" s="988">
        <v>0</v>
      </c>
      <c r="I79" s="1264"/>
      <c r="J79" s="1299"/>
      <c r="K79" s="2098"/>
      <c r="L79" s="2182"/>
      <c r="M79" s="2198"/>
    </row>
    <row r="80" spans="1:13" x14ac:dyDescent="0.2">
      <c r="A80" s="79"/>
      <c r="B80" s="80"/>
      <c r="C80" s="83"/>
      <c r="D80" s="45"/>
      <c r="E80" s="2102" t="s">
        <v>1173</v>
      </c>
      <c r="F80" s="1274" t="s">
        <v>1174</v>
      </c>
      <c r="G80" s="585" t="s">
        <v>23</v>
      </c>
      <c r="H80" s="988">
        <v>598.29999999999995</v>
      </c>
      <c r="I80" s="1274" t="s">
        <v>1158</v>
      </c>
      <c r="J80" s="2167">
        <v>339</v>
      </c>
      <c r="K80" s="2098"/>
      <c r="L80" s="2182"/>
      <c r="M80" s="2198"/>
    </row>
    <row r="81" spans="1:13" x14ac:dyDescent="0.2">
      <c r="A81" s="79"/>
      <c r="B81" s="80"/>
      <c r="C81" s="83"/>
      <c r="D81" s="45"/>
      <c r="E81" s="2102"/>
      <c r="F81" s="1274"/>
      <c r="G81" s="585" t="s">
        <v>100</v>
      </c>
      <c r="H81" s="988">
        <v>963.4</v>
      </c>
      <c r="I81" s="1274"/>
      <c r="J81" s="2167"/>
      <c r="K81" s="2098"/>
      <c r="L81" s="2182"/>
      <c r="M81" s="2198"/>
    </row>
    <row r="82" spans="1:13" x14ac:dyDescent="0.2">
      <c r="A82" s="79"/>
      <c r="B82" s="80"/>
      <c r="C82" s="83"/>
      <c r="D82" s="45"/>
      <c r="E82" s="2123"/>
      <c r="F82" s="1264"/>
      <c r="G82" s="585" t="s">
        <v>67</v>
      </c>
      <c r="H82" s="988">
        <v>7.7</v>
      </c>
      <c r="I82" s="1274"/>
      <c r="J82" s="2167"/>
      <c r="K82" s="2098"/>
      <c r="L82" s="2182"/>
      <c r="M82" s="2198"/>
    </row>
    <row r="83" spans="1:13" x14ac:dyDescent="0.2">
      <c r="A83" s="79"/>
      <c r="B83" s="80"/>
      <c r="C83" s="83"/>
      <c r="D83" s="45"/>
      <c r="E83" s="2102" t="s">
        <v>1175</v>
      </c>
      <c r="F83" s="2102" t="s">
        <v>1176</v>
      </c>
      <c r="G83" s="356" t="s">
        <v>23</v>
      </c>
      <c r="H83" s="989">
        <v>629.1</v>
      </c>
      <c r="I83" s="1950" t="s">
        <v>1158</v>
      </c>
      <c r="J83" s="2107">
        <v>356</v>
      </c>
      <c r="K83" s="2127"/>
      <c r="L83" s="2182"/>
      <c r="M83" s="2198"/>
    </row>
    <row r="84" spans="1:13" x14ac:dyDescent="0.2">
      <c r="A84" s="79"/>
      <c r="B84" s="80"/>
      <c r="C84" s="83"/>
      <c r="D84" s="45"/>
      <c r="E84" s="2102"/>
      <c r="F84" s="2102"/>
      <c r="G84" s="356" t="s">
        <v>100</v>
      </c>
      <c r="H84" s="989">
        <v>18.2</v>
      </c>
      <c r="I84" s="1950"/>
      <c r="J84" s="2107"/>
      <c r="K84" s="2127"/>
      <c r="L84" s="2182"/>
      <c r="M84" s="2198"/>
    </row>
    <row r="85" spans="1:13" x14ac:dyDescent="0.2">
      <c r="A85" s="79"/>
      <c r="B85" s="80"/>
      <c r="C85" s="83"/>
      <c r="D85" s="45"/>
      <c r="E85" s="2102"/>
      <c r="F85" s="2102"/>
      <c r="G85" s="356" t="s">
        <v>67</v>
      </c>
      <c r="H85" s="989">
        <v>24.1</v>
      </c>
      <c r="I85" s="1950"/>
      <c r="J85" s="2107"/>
      <c r="K85" s="2127"/>
      <c r="L85" s="2182"/>
      <c r="M85" s="2198"/>
    </row>
    <row r="86" spans="1:13" x14ac:dyDescent="0.2">
      <c r="A86" s="79"/>
      <c r="B86" s="80"/>
      <c r="C86" s="83"/>
      <c r="D86" s="45"/>
      <c r="E86" s="2123"/>
      <c r="F86" s="1287"/>
      <c r="G86" s="356" t="s">
        <v>33</v>
      </c>
      <c r="H86" s="989">
        <v>0</v>
      </c>
      <c r="I86" s="1950"/>
      <c r="J86" s="2107"/>
      <c r="K86" s="2127"/>
      <c r="L86" s="2182"/>
      <c r="M86" s="2198"/>
    </row>
    <row r="87" spans="1:13" x14ac:dyDescent="0.2">
      <c r="A87" s="79"/>
      <c r="B87" s="80"/>
      <c r="C87" s="83"/>
      <c r="D87" s="45"/>
      <c r="E87" s="2102" t="s">
        <v>1177</v>
      </c>
      <c r="F87" s="2102" t="s">
        <v>1178</v>
      </c>
      <c r="G87" s="356" t="s">
        <v>23</v>
      </c>
      <c r="H87" s="989">
        <v>506.4</v>
      </c>
      <c r="I87" s="2191" t="s">
        <v>1158</v>
      </c>
      <c r="J87" s="2211">
        <v>307</v>
      </c>
      <c r="K87" s="2098"/>
      <c r="L87" s="2182"/>
      <c r="M87" s="2198"/>
    </row>
    <row r="88" spans="1:13" x14ac:dyDescent="0.2">
      <c r="A88" s="79"/>
      <c r="B88" s="80"/>
      <c r="C88" s="83"/>
      <c r="D88" s="45"/>
      <c r="E88" s="2102"/>
      <c r="F88" s="2102"/>
      <c r="G88" s="356" t="s">
        <v>100</v>
      </c>
      <c r="H88" s="989">
        <v>23</v>
      </c>
      <c r="I88" s="2192"/>
      <c r="J88" s="2107"/>
      <c r="K88" s="2098"/>
      <c r="L88" s="2182"/>
      <c r="M88" s="2198"/>
    </row>
    <row r="89" spans="1:13" x14ac:dyDescent="0.2">
      <c r="A89" s="79"/>
      <c r="B89" s="80"/>
      <c r="C89" s="83"/>
      <c r="D89" s="45"/>
      <c r="E89" s="2123"/>
      <c r="F89" s="1287"/>
      <c r="G89" s="356" t="s">
        <v>67</v>
      </c>
      <c r="H89" s="989">
        <v>28.6</v>
      </c>
      <c r="I89" s="2192"/>
      <c r="J89" s="2107"/>
      <c r="K89" s="2098"/>
      <c r="L89" s="2182"/>
      <c r="M89" s="2198"/>
    </row>
    <row r="90" spans="1:13" ht="36.75" customHeight="1" x14ac:dyDescent="0.25">
      <c r="A90" s="79"/>
      <c r="B90" s="80"/>
      <c r="C90" s="83"/>
      <c r="D90" s="45"/>
      <c r="E90" s="231" t="s">
        <v>1179</v>
      </c>
      <c r="F90" s="585" t="s">
        <v>1180</v>
      </c>
      <c r="G90" s="585" t="s">
        <v>23</v>
      </c>
      <c r="H90" s="603">
        <v>13</v>
      </c>
      <c r="I90" s="585" t="s">
        <v>1181</v>
      </c>
      <c r="J90" s="603">
        <v>2</v>
      </c>
      <c r="K90" s="2098"/>
      <c r="L90" s="2182"/>
      <c r="M90" s="2199"/>
    </row>
    <row r="91" spans="1:13" ht="26.25" customHeight="1" x14ac:dyDescent="0.2">
      <c r="A91" s="79"/>
      <c r="B91" s="80"/>
      <c r="C91" s="83"/>
      <c r="D91" s="45"/>
      <c r="E91" s="231" t="s">
        <v>1182</v>
      </c>
      <c r="F91" s="585" t="s">
        <v>1183</v>
      </c>
      <c r="G91" s="585" t="s">
        <v>100</v>
      </c>
      <c r="H91" s="603">
        <v>5.5</v>
      </c>
      <c r="I91" s="608" t="s">
        <v>1184</v>
      </c>
      <c r="J91" s="609">
        <v>21</v>
      </c>
      <c r="K91" s="2098"/>
      <c r="L91" s="401" t="s">
        <v>1124</v>
      </c>
      <c r="M91" s="567" t="s">
        <v>837</v>
      </c>
    </row>
    <row r="92" spans="1:13" ht="38.25" customHeight="1" x14ac:dyDescent="0.2">
      <c r="A92" s="79"/>
      <c r="B92" s="80"/>
      <c r="C92" s="83"/>
      <c r="D92" s="45"/>
      <c r="E92" s="231" t="s">
        <v>1185</v>
      </c>
      <c r="F92" s="585" t="s">
        <v>1186</v>
      </c>
      <c r="G92" s="585" t="s">
        <v>23</v>
      </c>
      <c r="H92" s="794">
        <v>2.9</v>
      </c>
      <c r="I92" s="608" t="s">
        <v>1187</v>
      </c>
      <c r="J92" s="609">
        <v>1</v>
      </c>
      <c r="K92" s="2098"/>
      <c r="L92" s="783" t="s">
        <v>1107</v>
      </c>
      <c r="M92" s="567"/>
    </row>
    <row r="93" spans="1:13" ht="78" customHeight="1" x14ac:dyDescent="0.25">
      <c r="A93" s="79"/>
      <c r="B93" s="80"/>
      <c r="C93" s="83"/>
      <c r="D93" s="45"/>
      <c r="E93" s="231" t="s">
        <v>1188</v>
      </c>
      <c r="F93" s="585" t="s">
        <v>1189</v>
      </c>
      <c r="G93" s="585" t="s">
        <v>23</v>
      </c>
      <c r="H93" s="603">
        <v>2</v>
      </c>
      <c r="I93" s="610" t="s">
        <v>1190</v>
      </c>
      <c r="J93" s="609">
        <v>35</v>
      </c>
      <c r="K93" s="2098"/>
      <c r="L93" s="782" t="s">
        <v>1191</v>
      </c>
      <c r="M93" s="819" t="s">
        <v>1115</v>
      </c>
    </row>
    <row r="94" spans="1:13" ht="13.5" thickBot="1" x14ac:dyDescent="0.3">
      <c r="A94" s="79"/>
      <c r="B94" s="80"/>
      <c r="C94" s="83"/>
      <c r="D94" s="2225" t="s">
        <v>1192</v>
      </c>
      <c r="E94" s="2226"/>
      <c r="F94" s="2226"/>
      <c r="G94" s="2226"/>
      <c r="H94" s="487">
        <f>SUM(H46:H93)</f>
        <v>13258.44</v>
      </c>
      <c r="I94" s="486"/>
      <c r="J94" s="326"/>
      <c r="K94" s="326"/>
      <c r="L94" s="2185"/>
      <c r="M94" s="2186"/>
    </row>
    <row r="95" spans="1:13" ht="18.75" customHeight="1" x14ac:dyDescent="0.25">
      <c r="A95" s="79"/>
      <c r="B95" s="80"/>
      <c r="C95" s="83"/>
      <c r="D95" s="2222" t="s">
        <v>1193</v>
      </c>
      <c r="E95" s="2223"/>
      <c r="F95" s="2223"/>
      <c r="G95" s="2223"/>
      <c r="H95" s="2094"/>
      <c r="I95" s="2094"/>
      <c r="J95" s="2223"/>
      <c r="K95" s="2223"/>
      <c r="L95" s="2223"/>
      <c r="M95" s="2224"/>
    </row>
    <row r="96" spans="1:13" ht="46.5" customHeight="1" x14ac:dyDescent="0.25">
      <c r="A96" s="79"/>
      <c r="B96" s="80"/>
      <c r="C96" s="83"/>
      <c r="D96" s="569"/>
      <c r="E96" s="2206" t="s">
        <v>1194</v>
      </c>
      <c r="F96" s="2208" t="s">
        <v>1195</v>
      </c>
      <c r="G96" s="1263" t="s">
        <v>100</v>
      </c>
      <c r="H96" s="1298">
        <v>42.5</v>
      </c>
      <c r="I96" s="606" t="s">
        <v>1196</v>
      </c>
      <c r="J96" s="611">
        <v>300</v>
      </c>
      <c r="K96" s="2200" t="s">
        <v>1197</v>
      </c>
      <c r="L96" s="1364" t="s">
        <v>1198</v>
      </c>
      <c r="M96" s="2201" t="s">
        <v>1199</v>
      </c>
    </row>
    <row r="97" spans="1:13" ht="52.5" customHeight="1" x14ac:dyDescent="0.25">
      <c r="A97" s="79"/>
      <c r="B97" s="80"/>
      <c r="C97" s="83"/>
      <c r="D97" s="569"/>
      <c r="E97" s="2207"/>
      <c r="F97" s="2209"/>
      <c r="G97" s="1274"/>
      <c r="H97" s="2167"/>
      <c r="I97" s="585" t="s">
        <v>1200</v>
      </c>
      <c r="J97" s="603">
        <v>400</v>
      </c>
      <c r="K97" s="2200"/>
      <c r="L97" s="2183"/>
      <c r="M97" s="2202"/>
    </row>
    <row r="98" spans="1:13" ht="42.75" customHeight="1" x14ac:dyDescent="0.25">
      <c r="A98" s="79"/>
      <c r="B98" s="80"/>
      <c r="C98" s="83"/>
      <c r="D98" s="569"/>
      <c r="E98" s="2207"/>
      <c r="F98" s="2209"/>
      <c r="G98" s="1264"/>
      <c r="H98" s="1299"/>
      <c r="I98" s="585" t="s">
        <v>1201</v>
      </c>
      <c r="J98" s="603">
        <v>200</v>
      </c>
      <c r="K98" s="2200"/>
      <c r="L98" s="2184"/>
      <c r="M98" s="2202"/>
    </row>
    <row r="99" spans="1:13" ht="24" customHeight="1" x14ac:dyDescent="0.25">
      <c r="A99" s="79"/>
      <c r="B99" s="80"/>
      <c r="C99" s="83"/>
      <c r="D99" s="569"/>
      <c r="E99" s="2190" t="s">
        <v>1202</v>
      </c>
      <c r="F99" s="2188" t="s">
        <v>1203</v>
      </c>
      <c r="G99" s="2189" t="s">
        <v>23</v>
      </c>
      <c r="H99" s="1359">
        <v>10</v>
      </c>
      <c r="I99" s="585" t="s">
        <v>1204</v>
      </c>
      <c r="J99" s="609">
        <v>170</v>
      </c>
      <c r="K99" s="2200"/>
      <c r="L99" s="2203" t="s">
        <v>1191</v>
      </c>
      <c r="M99" s="1340" t="s">
        <v>1115</v>
      </c>
    </row>
    <row r="100" spans="1:13" ht="26.45" customHeight="1" x14ac:dyDescent="0.25">
      <c r="A100" s="79"/>
      <c r="B100" s="80"/>
      <c r="C100" s="83"/>
      <c r="D100" s="569"/>
      <c r="E100" s="2190"/>
      <c r="F100" s="2188"/>
      <c r="G100" s="2189"/>
      <c r="H100" s="1359"/>
      <c r="I100" s="585" t="s">
        <v>1205</v>
      </c>
      <c r="J100" s="609">
        <v>70</v>
      </c>
      <c r="K100" s="2200"/>
      <c r="L100" s="2204"/>
      <c r="M100" s="1340"/>
    </row>
    <row r="101" spans="1:13" ht="24.95" customHeight="1" x14ac:dyDescent="0.25">
      <c r="A101" s="79"/>
      <c r="B101" s="80"/>
      <c r="C101" s="83"/>
      <c r="D101" s="569"/>
      <c r="E101" s="2190"/>
      <c r="F101" s="2188"/>
      <c r="G101" s="2189"/>
      <c r="H101" s="1359"/>
      <c r="I101" s="604" t="s">
        <v>1206</v>
      </c>
      <c r="J101" s="727">
        <v>3</v>
      </c>
      <c r="K101" s="2200"/>
      <c r="L101" s="2204"/>
      <c r="M101" s="1340"/>
    </row>
    <row r="102" spans="1:13" ht="26.45" customHeight="1" x14ac:dyDescent="0.25">
      <c r="A102" s="79"/>
      <c r="B102" s="80"/>
      <c r="C102" s="83"/>
      <c r="D102" s="569"/>
      <c r="E102" s="2190"/>
      <c r="F102" s="2188"/>
      <c r="G102" s="2189"/>
      <c r="H102" s="1359"/>
      <c r="I102" s="734" t="s">
        <v>1206</v>
      </c>
      <c r="J102" s="728">
        <v>3</v>
      </c>
      <c r="K102" s="2200"/>
      <c r="L102" s="2204"/>
      <c r="M102" s="1340"/>
    </row>
    <row r="103" spans="1:13" ht="30.6" customHeight="1" x14ac:dyDescent="0.25">
      <c r="A103" s="79"/>
      <c r="B103" s="80"/>
      <c r="C103" s="83"/>
      <c r="D103" s="569"/>
      <c r="E103" s="2218" t="s">
        <v>1207</v>
      </c>
      <c r="F103" s="2210" t="s">
        <v>1208</v>
      </c>
      <c r="G103" s="585" t="s">
        <v>100</v>
      </c>
      <c r="H103" s="981">
        <v>104.2</v>
      </c>
      <c r="I103" s="588" t="s">
        <v>1209</v>
      </c>
      <c r="J103" s="612">
        <v>40</v>
      </c>
      <c r="K103" s="2200"/>
      <c r="L103" s="2204"/>
      <c r="M103" s="1340"/>
    </row>
    <row r="104" spans="1:13" ht="18.95" customHeight="1" x14ac:dyDescent="0.25">
      <c r="A104" s="79"/>
      <c r="B104" s="80"/>
      <c r="C104" s="83"/>
      <c r="D104" s="569"/>
      <c r="E104" s="2219"/>
      <c r="F104" s="2188"/>
      <c r="G104" s="729" t="s">
        <v>23</v>
      </c>
      <c r="H104" s="982">
        <v>257.7</v>
      </c>
      <c r="I104" s="2220" t="s">
        <v>1210</v>
      </c>
      <c r="J104" s="2221">
        <v>1200</v>
      </c>
      <c r="K104" s="2200"/>
      <c r="L104" s="2204"/>
      <c r="M104" s="1340"/>
    </row>
    <row r="105" spans="1:13" ht="18.95" customHeight="1" x14ac:dyDescent="0.25">
      <c r="A105" s="79"/>
      <c r="B105" s="80"/>
      <c r="C105" s="83"/>
      <c r="D105" s="569"/>
      <c r="E105" s="2219"/>
      <c r="F105" s="2188"/>
      <c r="G105" s="729" t="s">
        <v>67</v>
      </c>
      <c r="H105" s="983">
        <v>20.7</v>
      </c>
      <c r="I105" s="2220"/>
      <c r="J105" s="2221"/>
      <c r="K105" s="2200"/>
      <c r="L105" s="2205"/>
      <c r="M105" s="1340"/>
    </row>
    <row r="106" spans="1:13" ht="13.5" thickBot="1" x14ac:dyDescent="0.3">
      <c r="A106" s="79"/>
      <c r="B106" s="80"/>
      <c r="C106" s="83"/>
      <c r="D106" s="50"/>
      <c r="E106" s="2187" t="s">
        <v>74</v>
      </c>
      <c r="F106" s="2187"/>
      <c r="G106" s="2187"/>
      <c r="H106" s="490">
        <f>SUM(H96:H105)</f>
        <v>435.09999999999997</v>
      </c>
      <c r="I106" s="2193"/>
      <c r="J106" s="1320"/>
      <c r="K106" s="1320"/>
      <c r="L106" s="2194"/>
      <c r="M106" s="1321"/>
    </row>
    <row r="107" spans="1:13" ht="13.5" thickBot="1" x14ac:dyDescent="0.3">
      <c r="A107" s="79"/>
      <c r="B107" s="80"/>
      <c r="C107" s="85"/>
      <c r="D107" s="2227" t="s">
        <v>90</v>
      </c>
      <c r="E107" s="2227"/>
      <c r="F107" s="2227"/>
      <c r="G107" s="2227"/>
      <c r="H107" s="491">
        <f>H44+H94+H106</f>
        <v>15127.140000000001</v>
      </c>
      <c r="I107" s="492"/>
      <c r="J107" s="488"/>
      <c r="K107" s="488"/>
      <c r="L107" s="488"/>
      <c r="M107" s="489"/>
    </row>
    <row r="108" spans="1:13" ht="13.5" thickBot="1" x14ac:dyDescent="0.3">
      <c r="A108" s="86"/>
      <c r="B108" s="570"/>
      <c r="C108" s="2228" t="s">
        <v>136</v>
      </c>
      <c r="D108" s="2228"/>
      <c r="E108" s="2228"/>
      <c r="F108" s="2228"/>
      <c r="G108" s="2228"/>
      <c r="H108" s="571">
        <f>+H107</f>
        <v>15127.140000000001</v>
      </c>
      <c r="I108" s="572"/>
      <c r="J108" s="573"/>
      <c r="K108" s="573"/>
      <c r="L108" s="573"/>
      <c r="M108" s="574"/>
    </row>
    <row r="109" spans="1:13" ht="13.5" thickBot="1" x14ac:dyDescent="0.3">
      <c r="A109" s="89"/>
      <c r="B109" s="90"/>
      <c r="C109" s="2195" t="s">
        <v>137</v>
      </c>
      <c r="D109" s="2196"/>
      <c r="E109" s="2196"/>
      <c r="F109" s="2196"/>
      <c r="G109" s="2196"/>
      <c r="H109" s="575">
        <f>SUM(H108+H21)</f>
        <v>15127.140000000001</v>
      </c>
      <c r="I109" s="91"/>
      <c r="J109" s="91"/>
      <c r="K109" s="91"/>
      <c r="L109" s="91"/>
      <c r="M109" s="92"/>
    </row>
    <row r="112" spans="1:13" ht="39" thickBot="1" x14ac:dyDescent="0.3">
      <c r="C112" s="1193" t="s">
        <v>138</v>
      </c>
      <c r="D112" s="1194"/>
      <c r="E112" s="1194"/>
      <c r="F112" s="1194"/>
      <c r="G112" s="1195"/>
      <c r="H112" s="262" t="s">
        <v>139</v>
      </c>
    </row>
    <row r="113" spans="3:9" x14ac:dyDescent="0.25">
      <c r="C113" s="1214" t="s">
        <v>140</v>
      </c>
      <c r="D113" s="1215"/>
      <c r="E113" s="1215"/>
      <c r="F113" s="1215"/>
      <c r="G113" s="1216"/>
      <c r="H113" s="715">
        <f>SUMIF($G$5:$G$105,"SB",H$5:H$105)</f>
        <v>6312.1999999999989</v>
      </c>
    </row>
    <row r="114" spans="3:9" x14ac:dyDescent="0.25">
      <c r="C114" s="1080" t="s">
        <v>141</v>
      </c>
      <c r="D114" s="1081"/>
      <c r="E114" s="1081"/>
      <c r="F114" s="1081"/>
      <c r="G114" s="1082"/>
      <c r="H114" s="715">
        <f>H115+H116+H117+H118+H119+H120</f>
        <v>8814.94</v>
      </c>
    </row>
    <row r="115" spans="3:9" x14ac:dyDescent="0.25">
      <c r="C115" s="1068" t="s">
        <v>142</v>
      </c>
      <c r="D115" s="1069"/>
      <c r="E115" s="1069"/>
      <c r="F115" s="1069"/>
      <c r="G115" s="1070"/>
      <c r="H115" s="301">
        <f>SUMIF($G$16:$G$108,"VB",H$16:H$108)</f>
        <v>6707.34</v>
      </c>
    </row>
    <row r="116" spans="3:9" x14ac:dyDescent="0.25">
      <c r="C116" s="1065" t="s">
        <v>143</v>
      </c>
      <c r="D116" s="1066"/>
      <c r="E116" s="1066"/>
      <c r="F116" s="1066"/>
      <c r="G116" s="1067"/>
      <c r="H116" s="301">
        <f>SUMIF($G$5:$G$103,"ES",H$5:H$103)</f>
        <v>1787.2</v>
      </c>
    </row>
    <row r="117" spans="3:9" x14ac:dyDescent="0.25">
      <c r="C117" s="1065" t="s">
        <v>144</v>
      </c>
      <c r="D117" s="1066"/>
      <c r="E117" s="1066"/>
      <c r="F117" s="1066"/>
      <c r="G117" s="1067"/>
      <c r="H117" s="301">
        <f>SUMIF($G$5:$G$103,"SL",H$5:H$103)</f>
        <v>0</v>
      </c>
    </row>
    <row r="118" spans="3:9" x14ac:dyDescent="0.25">
      <c r="C118" s="1065" t="s">
        <v>145</v>
      </c>
      <c r="D118" s="1066"/>
      <c r="E118" s="1066"/>
      <c r="F118" s="1066"/>
      <c r="G118" s="1067"/>
      <c r="H118" s="301">
        <f>SUMIF($G$5:$G$105,"Kt",H$5:H$105)</f>
        <v>320.40000000000003</v>
      </c>
    </row>
    <row r="119" spans="3:9" x14ac:dyDescent="0.2">
      <c r="C119" s="1062" t="s">
        <v>146</v>
      </c>
      <c r="D119" s="1063"/>
      <c r="E119" s="1063"/>
      <c r="F119" s="1063"/>
      <c r="G119" s="1064"/>
      <c r="H119" s="301">
        <f>SUMIF($G$5:$G$103,"SAARP",H$5:H$103)</f>
        <v>0</v>
      </c>
    </row>
    <row r="120" spans="3:9" ht="13.5" thickBot="1" x14ac:dyDescent="0.25">
      <c r="C120" s="1196" t="s">
        <v>147</v>
      </c>
      <c r="D120" s="1197"/>
      <c r="E120" s="1197"/>
      <c r="F120" s="1197"/>
      <c r="G120" s="1198"/>
      <c r="H120" s="301">
        <f>SUMIF($G$5:$G$103,"KPP",H$5:H$103)</f>
        <v>0</v>
      </c>
      <c r="I120" s="674">
        <f>H109-H121</f>
        <v>0</v>
      </c>
    </row>
    <row r="121" spans="3:9" ht="13.5" thickBot="1" x14ac:dyDescent="0.3">
      <c r="C121" s="1187" t="s">
        <v>148</v>
      </c>
      <c r="D121" s="1188"/>
      <c r="E121" s="1188"/>
      <c r="F121" s="1188"/>
      <c r="G121" s="1189"/>
      <c r="H121" s="18">
        <f>SUM(H113,H114)</f>
        <v>15127.14</v>
      </c>
      <c r="I121" s="674" t="e">
        <f>#REF!-#REF!</f>
        <v>#REF!</v>
      </c>
    </row>
    <row r="122" spans="3:9" x14ac:dyDescent="0.25">
      <c r="I122" s="674" t="e">
        <f>#REF!-#REF!</f>
        <v>#REF!</v>
      </c>
    </row>
    <row r="123" spans="3:9" ht="12.75" customHeight="1" x14ac:dyDescent="0.25">
      <c r="C123" s="2212" t="s">
        <v>1444</v>
      </c>
      <c r="D123" s="2212"/>
      <c r="E123" s="2212"/>
      <c r="F123" s="2212"/>
      <c r="G123" s="2212"/>
      <c r="H123" s="2212"/>
    </row>
  </sheetData>
  <customSheetViews>
    <customSheetView guid="{C3677654-BFE4-4497-8838-628012D82F7B}" scale="110" showPageBreaks="1" fitToPage="1" printArea="1">
      <selection activeCell="A82" sqref="A82:XFD82"/>
      <pageMargins left="0" right="0" top="0" bottom="0" header="0" footer="0"/>
      <pageSetup paperSize="8" scale="99" fitToHeight="0" orientation="landscape" r:id="rId1"/>
    </customSheetView>
    <customSheetView guid="{3605BC3D-DA08-4E24-988A-34DA5774E919}" scale="110" showPageBreaks="1" fitToPage="1" printArea="1">
      <selection activeCell="D93" sqref="D93:G93"/>
      <pageMargins left="0" right="0" top="0" bottom="0" header="0" footer="0"/>
      <pageSetup paperSize="8" scale="99" fitToHeight="0" orientation="landscape" r:id="rId2"/>
    </customSheetView>
    <customSheetView guid="{E508033F-5A56-48C8-899A-7EFE9AA4EC4F}" scale="110" showPageBreaks="1" fitToPage="1" printArea="1" topLeftCell="A65">
      <selection activeCell="D93" sqref="D93:G93"/>
      <pageMargins left="0" right="0" top="0" bottom="0" header="0" footer="0"/>
      <pageSetup paperSize="8" scale="99" fitToHeight="0" orientation="landscape" r:id="rId3"/>
    </customSheetView>
    <customSheetView guid="{4E9D4243-8691-4877-A6A6-DC88F9AD25FC}" scale="110" fitToPage="1" topLeftCell="A59">
      <selection activeCell="N32" sqref="N32:N34"/>
      <pageMargins left="0" right="0" top="0" bottom="0" header="0" footer="0"/>
      <pageSetup paperSize="8" scale="99" fitToHeight="0" orientation="landscape" r:id="rId4"/>
    </customSheetView>
    <customSheetView guid="{39D908BC-033E-4CDB-87CE-9CC789F7C428}" scale="110" fitToPage="1">
      <selection activeCell="D93" sqref="D93:G93"/>
      <pageMargins left="0" right="0" top="0" bottom="0" header="0" footer="0"/>
      <pageSetup paperSize="8" scale="99" fitToHeight="0" orientation="landscape" r:id="rId5"/>
    </customSheetView>
    <customSheetView guid="{65A9E82B-017A-4D77-911A-794254B7A6DC}" scale="110" fitToPage="1" printArea="1" topLeftCell="A6">
      <selection activeCell="K29" sqref="K29:K30"/>
      <pageMargins left="0" right="0" top="0" bottom="0" header="0" footer="0"/>
      <pageSetup paperSize="8" scale="99" fitToHeight="0" orientation="landscape" r:id="rId6"/>
    </customSheetView>
    <customSheetView guid="{524848B6-13AA-426C-937E-E4D0F9D963E1}" scale="110" showPageBreaks="1" fitToPage="1" printArea="1">
      <selection activeCell="D93" sqref="D93:G93"/>
      <pageMargins left="0" right="0" top="0" bottom="0" header="0" footer="0"/>
      <pageSetup paperSize="8" scale="99" fitToHeight="0" orientation="landscape" r:id="rId7"/>
    </customSheetView>
    <customSheetView guid="{511C5918-FA8C-42C0-9248-A0F117BEEAC2}" scale="110" showPageBreaks="1" fitToPage="1" printArea="1" topLeftCell="A59">
      <selection activeCell="N32" sqref="N32:N34"/>
      <pageMargins left="0" right="0" top="0" bottom="0" header="0" footer="0"/>
      <pageSetup paperSize="8" scale="99" fitToHeight="0" orientation="landscape" r:id="rId8"/>
    </customSheetView>
    <customSheetView guid="{7D2C5E84-2A5D-4DFF-AC94-AAA5DAF293E0}" scale="110" showPageBreaks="1" fitToPage="1" printArea="1" topLeftCell="A44">
      <selection activeCell="D93" sqref="D93:G93"/>
      <pageMargins left="0" right="0" top="0" bottom="0" header="0" footer="0"/>
      <pageSetup paperSize="8" scale="99" fitToHeight="0" orientation="landscape" r:id="rId9"/>
    </customSheetView>
  </customSheetViews>
  <mergeCells count="171">
    <mergeCell ref="E83:E86"/>
    <mergeCell ref="J87:J89"/>
    <mergeCell ref="I62:I64"/>
    <mergeCell ref="C123:H123"/>
    <mergeCell ref="E31:E33"/>
    <mergeCell ref="F31:F33"/>
    <mergeCell ref="I32:I33"/>
    <mergeCell ref="J32:J33"/>
    <mergeCell ref="F72:F73"/>
    <mergeCell ref="I72:I73"/>
    <mergeCell ref="J72:J73"/>
    <mergeCell ref="E80:E82"/>
    <mergeCell ref="F80:F82"/>
    <mergeCell ref="I80:I82"/>
    <mergeCell ref="J80:J82"/>
    <mergeCell ref="E74:E76"/>
    <mergeCell ref="F74:F76"/>
    <mergeCell ref="E65:E67"/>
    <mergeCell ref="I74:I76"/>
    <mergeCell ref="J74:J76"/>
    <mergeCell ref="E103:E105"/>
    <mergeCell ref="I104:I105"/>
    <mergeCell ref="J104:J105"/>
    <mergeCell ref="D95:M95"/>
    <mergeCell ref="I106:M106"/>
    <mergeCell ref="E62:E64"/>
    <mergeCell ref="F62:F64"/>
    <mergeCell ref="C114:G114"/>
    <mergeCell ref="C109:G109"/>
    <mergeCell ref="H99:H102"/>
    <mergeCell ref="M62:M90"/>
    <mergeCell ref="F65:F67"/>
    <mergeCell ref="I65:I67"/>
    <mergeCell ref="J65:J67"/>
    <mergeCell ref="K96:K105"/>
    <mergeCell ref="E72:E73"/>
    <mergeCell ref="I77:I79"/>
    <mergeCell ref="M96:M98"/>
    <mergeCell ref="J77:J79"/>
    <mergeCell ref="L99:L105"/>
    <mergeCell ref="E69:E71"/>
    <mergeCell ref="E96:E98"/>
    <mergeCell ref="F96:F98"/>
    <mergeCell ref="F69:F71"/>
    <mergeCell ref="I69:I71"/>
    <mergeCell ref="J69:J71"/>
    <mergeCell ref="M99:M105"/>
    <mergeCell ref="F103:F105"/>
    <mergeCell ref="E87:E89"/>
    <mergeCell ref="C121:G121"/>
    <mergeCell ref="C115:G115"/>
    <mergeCell ref="C116:G116"/>
    <mergeCell ref="C117:G117"/>
    <mergeCell ref="C118:G118"/>
    <mergeCell ref="C119:G119"/>
    <mergeCell ref="E106:G106"/>
    <mergeCell ref="C120:G120"/>
    <mergeCell ref="F99:F102"/>
    <mergeCell ref="G99:G102"/>
    <mergeCell ref="E99:E102"/>
    <mergeCell ref="C112:G112"/>
    <mergeCell ref="C113:G113"/>
    <mergeCell ref="F87:F89"/>
    <mergeCell ref="D94:G94"/>
    <mergeCell ref="D107:G107"/>
    <mergeCell ref="C108:G108"/>
    <mergeCell ref="L62:L90"/>
    <mergeCell ref="I53:I54"/>
    <mergeCell ref="J53:J54"/>
    <mergeCell ref="J38:J39"/>
    <mergeCell ref="I44:M44"/>
    <mergeCell ref="K25:K43"/>
    <mergeCell ref="L96:L98"/>
    <mergeCell ref="L94:M94"/>
    <mergeCell ref="G96:G98"/>
    <mergeCell ref="H96:H98"/>
    <mergeCell ref="I87:I89"/>
    <mergeCell ref="L53:L54"/>
    <mergeCell ref="E40:E41"/>
    <mergeCell ref="F40:F41"/>
    <mergeCell ref="G36:G37"/>
    <mergeCell ref="H36:H37"/>
    <mergeCell ref="I36:I37"/>
    <mergeCell ref="E34:E35"/>
    <mergeCell ref="M25:M43"/>
    <mergeCell ref="L31:L33"/>
    <mergeCell ref="C5:M5"/>
    <mergeCell ref="C6:M6"/>
    <mergeCell ref="C7:M7"/>
    <mergeCell ref="A9:A11"/>
    <mergeCell ref="B9:B11"/>
    <mergeCell ref="C9:C11"/>
    <mergeCell ref="D9:D11"/>
    <mergeCell ref="E9:E11"/>
    <mergeCell ref="F9:F11"/>
    <mergeCell ref="G9:G11"/>
    <mergeCell ref="H9:H11"/>
    <mergeCell ref="K9:K11"/>
    <mergeCell ref="L9:M10"/>
    <mergeCell ref="I10:I11"/>
    <mergeCell ref="J10:J11"/>
    <mergeCell ref="I9:J9"/>
    <mergeCell ref="A12:M12"/>
    <mergeCell ref="E26:E28"/>
    <mergeCell ref="E29:E30"/>
    <mergeCell ref="F29:F30"/>
    <mergeCell ref="L29:L30"/>
    <mergeCell ref="E55:E57"/>
    <mergeCell ref="F55:F57"/>
    <mergeCell ref="I56:I57"/>
    <mergeCell ref="J56:J57"/>
    <mergeCell ref="L55:L57"/>
    <mergeCell ref="M55:M57"/>
    <mergeCell ref="E44:G44"/>
    <mergeCell ref="M46:M47"/>
    <mergeCell ref="L46:L47"/>
    <mergeCell ref="M48:M51"/>
    <mergeCell ref="D14:M14"/>
    <mergeCell ref="C15:C20"/>
    <mergeCell ref="D15:D19"/>
    <mergeCell ref="E15:M15"/>
    <mergeCell ref="E16:E18"/>
    <mergeCell ref="F16:F18"/>
    <mergeCell ref="E19:G19"/>
    <mergeCell ref="I19:M19"/>
    <mergeCell ref="D20:G20"/>
    <mergeCell ref="B13:M13"/>
    <mergeCell ref="B14:B21"/>
    <mergeCell ref="I38:I39"/>
    <mergeCell ref="I20:M20"/>
    <mergeCell ref="I16:I17"/>
    <mergeCell ref="J16:J17"/>
    <mergeCell ref="M16:M18"/>
    <mergeCell ref="L16:L18"/>
    <mergeCell ref="K16:K18"/>
    <mergeCell ref="G16:G18"/>
    <mergeCell ref="H16:H18"/>
    <mergeCell ref="C21:G21"/>
    <mergeCell ref="I21:M21"/>
    <mergeCell ref="J36:J37"/>
    <mergeCell ref="E36:E37"/>
    <mergeCell ref="F36:F37"/>
    <mergeCell ref="B22:M22"/>
    <mergeCell ref="C23:I23"/>
    <mergeCell ref="D25:D44"/>
    <mergeCell ref="E38:E39"/>
    <mergeCell ref="F38:F39"/>
    <mergeCell ref="D45:M45"/>
    <mergeCell ref="M53:M54"/>
    <mergeCell ref="L58:L59"/>
    <mergeCell ref="F61:H61"/>
    <mergeCell ref="F83:F86"/>
    <mergeCell ref="I83:I86"/>
    <mergeCell ref="F26:H28"/>
    <mergeCell ref="L34:L35"/>
    <mergeCell ref="L36:L37"/>
    <mergeCell ref="L38:L39"/>
    <mergeCell ref="L40:L41"/>
    <mergeCell ref="J83:J86"/>
    <mergeCell ref="F34:F35"/>
    <mergeCell ref="I34:I35"/>
    <mergeCell ref="J34:J35"/>
    <mergeCell ref="E77:E79"/>
    <mergeCell ref="F77:F79"/>
    <mergeCell ref="M58:M61"/>
    <mergeCell ref="K46:K93"/>
    <mergeCell ref="J62:J64"/>
    <mergeCell ref="I40:I41"/>
    <mergeCell ref="J40:J41"/>
    <mergeCell ref="F53:F54"/>
    <mergeCell ref="E53:E54"/>
  </mergeCells>
  <phoneticPr fontId="27" type="noConversion"/>
  <pageMargins left="0.78740157480314965" right="0.19685039370078741" top="0.78740157480314965" bottom="0.39370078740157483" header="0" footer="0"/>
  <pageSetup paperSize="9" scale="72" fitToHeight="0" orientation="landscape"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291A1-2845-4F4F-809F-BB615AD18B3D}">
  <sheetPr>
    <tabColor theme="9"/>
    <pageSetUpPr fitToPage="1"/>
  </sheetPr>
  <dimension ref="A1:N120"/>
  <sheetViews>
    <sheetView zoomScaleNormal="100" zoomScaleSheetLayoutView="70" workbookViewId="0">
      <selection activeCell="I10" sqref="I10:I11"/>
    </sheetView>
  </sheetViews>
  <sheetFormatPr defaultColWidth="9.140625" defaultRowHeight="12.75" x14ac:dyDescent="0.25"/>
  <cols>
    <col min="1" max="1" width="3.5703125" style="20" customWidth="1"/>
    <col min="2" max="2" width="3.85546875" style="20" customWidth="1"/>
    <col min="3" max="3" width="3.5703125" style="20" customWidth="1"/>
    <col min="4" max="4" width="4.85546875" style="20" customWidth="1"/>
    <col min="5" max="5" width="12.5703125" style="20" customWidth="1"/>
    <col min="6" max="6" width="36.42578125" style="20" customWidth="1"/>
    <col min="7" max="7" width="6.28515625" style="1" customWidth="1"/>
    <col min="8" max="8" width="9.140625" style="260" customWidth="1"/>
    <col min="9" max="9" width="34.28515625" style="20" customWidth="1"/>
    <col min="10" max="10" width="7" style="267" customWidth="1"/>
    <col min="11" max="11" width="9.5703125" style="20" customWidth="1"/>
    <col min="12" max="12" width="19.5703125" style="20" customWidth="1"/>
    <col min="13" max="13" width="15.42578125" style="20" customWidth="1"/>
    <col min="14" max="16384" width="9.140625" style="20"/>
  </cols>
  <sheetData>
    <row r="1" spans="1:14" ht="15.75" x14ac:dyDescent="0.25">
      <c r="J1" s="264"/>
    </row>
    <row r="2" spans="1:14" ht="15.75" x14ac:dyDescent="0.25">
      <c r="J2" s="265"/>
    </row>
    <row r="3" spans="1:14" ht="15.75" x14ac:dyDescent="0.25">
      <c r="J3" s="265"/>
    </row>
    <row r="4" spans="1:14" ht="16.5" thickBot="1" x14ac:dyDescent="0.3">
      <c r="J4" s="265"/>
    </row>
    <row r="5" spans="1:14" ht="15.75" x14ac:dyDescent="0.25">
      <c r="A5" s="56"/>
      <c r="B5" s="142"/>
      <c r="C5" s="1144" t="s">
        <v>1485</v>
      </c>
      <c r="D5" s="1144"/>
      <c r="E5" s="1144"/>
      <c r="F5" s="1144"/>
      <c r="G5" s="1144"/>
      <c r="H5" s="1144"/>
      <c r="I5" s="1144"/>
      <c r="J5" s="1144"/>
      <c r="K5" s="1144"/>
      <c r="L5" s="1144"/>
      <c r="M5" s="2253"/>
      <c r="N5" s="57"/>
    </row>
    <row r="6" spans="1:14" ht="15.75" x14ac:dyDescent="0.25">
      <c r="A6" s="33"/>
      <c r="C6" s="1104" t="s">
        <v>1479</v>
      </c>
      <c r="D6" s="1104"/>
      <c r="E6" s="1104"/>
      <c r="F6" s="1104"/>
      <c r="G6" s="1104"/>
      <c r="H6" s="1104"/>
      <c r="I6" s="1104"/>
      <c r="J6" s="1104"/>
      <c r="K6" s="1104"/>
      <c r="L6" s="1104"/>
      <c r="M6" s="2254"/>
      <c r="N6" s="57"/>
    </row>
    <row r="7" spans="1:14" ht="15.75" x14ac:dyDescent="0.25">
      <c r="A7" s="33"/>
      <c r="C7" s="2255"/>
      <c r="D7" s="2255"/>
      <c r="E7" s="2255"/>
      <c r="F7" s="2255"/>
      <c r="G7" s="2255"/>
      <c r="H7" s="2255"/>
      <c r="I7" s="2255"/>
      <c r="J7" s="2255"/>
      <c r="K7" s="2255"/>
      <c r="L7" s="2255"/>
      <c r="M7" s="2256"/>
      <c r="N7" s="57"/>
    </row>
    <row r="8" spans="1:14" ht="13.5" thickBot="1" x14ac:dyDescent="0.3">
      <c r="A8" s="34"/>
      <c r="B8" s="143"/>
      <c r="C8" s="144"/>
      <c r="D8" s="144"/>
      <c r="E8" s="144"/>
      <c r="F8" s="144"/>
      <c r="G8" s="145"/>
      <c r="H8" s="261"/>
      <c r="I8" s="144"/>
      <c r="J8" s="266"/>
      <c r="K8" s="601"/>
      <c r="L8" s="146"/>
      <c r="M8" s="602"/>
      <c r="N8" s="57"/>
    </row>
    <row r="9" spans="1:14" ht="15" customHeight="1" thickBot="1" x14ac:dyDescent="0.3">
      <c r="A9" s="1112" t="s">
        <v>2</v>
      </c>
      <c r="B9" s="1094" t="s">
        <v>3</v>
      </c>
      <c r="C9" s="1097" t="s">
        <v>4</v>
      </c>
      <c r="D9" s="1097" t="s">
        <v>5</v>
      </c>
      <c r="E9" s="1097" t="s">
        <v>6</v>
      </c>
      <c r="F9" s="1100" t="s">
        <v>7</v>
      </c>
      <c r="G9" s="1120" t="s">
        <v>8</v>
      </c>
      <c r="H9" s="2309" t="s">
        <v>9</v>
      </c>
      <c r="I9" s="1158" t="s">
        <v>10</v>
      </c>
      <c r="J9" s="1158"/>
      <c r="K9" s="2257" t="s">
        <v>11</v>
      </c>
      <c r="L9" s="2259" t="s">
        <v>12</v>
      </c>
      <c r="M9" s="1125"/>
      <c r="N9" s="57"/>
    </row>
    <row r="10" spans="1:14" ht="15" customHeight="1" thickBot="1" x14ac:dyDescent="0.3">
      <c r="A10" s="1112"/>
      <c r="B10" s="1094"/>
      <c r="C10" s="1097"/>
      <c r="D10" s="1097"/>
      <c r="E10" s="1097"/>
      <c r="F10" s="1100"/>
      <c r="G10" s="1120"/>
      <c r="H10" s="2309"/>
      <c r="I10" s="1123" t="s">
        <v>13</v>
      </c>
      <c r="J10" s="1997" t="s">
        <v>14</v>
      </c>
      <c r="K10" s="2257"/>
      <c r="L10" s="2259"/>
      <c r="M10" s="1125"/>
      <c r="N10" s="57"/>
    </row>
    <row r="11" spans="1:14" ht="76.5" customHeight="1" thickBot="1" x14ac:dyDescent="0.3">
      <c r="A11" s="1112"/>
      <c r="B11" s="1094"/>
      <c r="C11" s="1097"/>
      <c r="D11" s="1097"/>
      <c r="E11" s="1097"/>
      <c r="F11" s="1100"/>
      <c r="G11" s="1120"/>
      <c r="H11" s="2309"/>
      <c r="I11" s="1123"/>
      <c r="J11" s="1997"/>
      <c r="K11" s="2258"/>
      <c r="L11" s="505" t="s">
        <v>15</v>
      </c>
      <c r="M11" s="529" t="s">
        <v>16</v>
      </c>
      <c r="N11" s="57"/>
    </row>
    <row r="12" spans="1:14" ht="12.75" customHeight="1" thickBot="1" x14ac:dyDescent="0.3">
      <c r="A12" s="530" t="s">
        <v>1211</v>
      </c>
      <c r="B12" s="531"/>
      <c r="C12" s="531"/>
      <c r="D12" s="531"/>
      <c r="E12" s="531"/>
      <c r="F12" s="531"/>
      <c r="G12" s="531"/>
      <c r="H12" s="532"/>
      <c r="I12" s="531"/>
      <c r="J12" s="533"/>
      <c r="K12" s="534"/>
      <c r="L12" s="534"/>
      <c r="M12" s="535"/>
      <c r="N12" s="57"/>
    </row>
    <row r="13" spans="1:14" s="4" customFormat="1" ht="14.25" customHeight="1" thickBot="1" x14ac:dyDescent="0.25">
      <c r="A13" s="15"/>
      <c r="B13" s="2260" t="s">
        <v>755</v>
      </c>
      <c r="C13" s="2261"/>
      <c r="D13" s="2261"/>
      <c r="E13" s="2261"/>
      <c r="F13" s="2261"/>
      <c r="G13" s="2261"/>
      <c r="H13" s="2261"/>
      <c r="I13" s="2261"/>
      <c r="J13" s="2261"/>
      <c r="K13" s="2261"/>
      <c r="L13" s="2261"/>
      <c r="M13" s="2262"/>
      <c r="N13" s="59"/>
    </row>
    <row r="14" spans="1:14" ht="15" customHeight="1" thickBot="1" x14ac:dyDescent="0.3">
      <c r="A14" s="7"/>
      <c r="B14" s="147"/>
      <c r="C14" s="2286" t="s">
        <v>1212</v>
      </c>
      <c r="D14" s="2287"/>
      <c r="E14" s="2287"/>
      <c r="F14" s="2287"/>
      <c r="G14" s="2287"/>
      <c r="H14" s="2287"/>
      <c r="I14" s="2287"/>
      <c r="J14" s="2287"/>
      <c r="K14" s="2287"/>
      <c r="L14" s="2287"/>
      <c r="M14" s="2288"/>
      <c r="N14" s="57"/>
    </row>
    <row r="15" spans="1:14" x14ac:dyDescent="0.25">
      <c r="A15" s="7"/>
      <c r="B15" s="147"/>
      <c r="C15" s="148"/>
      <c r="D15" s="1842" t="s">
        <v>1213</v>
      </c>
      <c r="E15" s="1843"/>
      <c r="F15" s="1843"/>
      <c r="G15" s="1843"/>
      <c r="H15" s="1843"/>
      <c r="I15" s="1843"/>
      <c r="J15" s="1843"/>
      <c r="K15" s="1843"/>
      <c r="L15" s="1843"/>
      <c r="M15" s="2289"/>
      <c r="N15" s="57"/>
    </row>
    <row r="16" spans="1:14" ht="39" customHeight="1" x14ac:dyDescent="0.25">
      <c r="A16" s="7"/>
      <c r="B16" s="147"/>
      <c r="C16" s="148"/>
      <c r="D16" s="52"/>
      <c r="E16" s="358" t="s">
        <v>1214</v>
      </c>
      <c r="F16" s="2233" t="s">
        <v>1215</v>
      </c>
      <c r="G16" s="2234"/>
      <c r="H16" s="2234"/>
      <c r="I16" s="337" t="s">
        <v>1216</v>
      </c>
      <c r="J16" s="599">
        <v>2</v>
      </c>
      <c r="K16" s="2293" t="s">
        <v>1217</v>
      </c>
      <c r="L16" s="2274"/>
      <c r="M16" s="2275"/>
      <c r="N16" s="57"/>
    </row>
    <row r="17" spans="1:14" ht="39" customHeight="1" x14ac:dyDescent="0.25">
      <c r="A17" s="7"/>
      <c r="B17" s="147"/>
      <c r="C17" s="148"/>
      <c r="D17" s="52"/>
      <c r="E17" s="2247" t="s">
        <v>1218</v>
      </c>
      <c r="F17" s="2231" t="s">
        <v>1219</v>
      </c>
      <c r="G17" s="357" t="s">
        <v>33</v>
      </c>
      <c r="H17" s="681">
        <v>88.7</v>
      </c>
      <c r="I17" s="2243" t="s">
        <v>1220</v>
      </c>
      <c r="J17" s="2229">
        <v>20</v>
      </c>
      <c r="K17" s="2294"/>
      <c r="L17" s="2303" t="s">
        <v>1221</v>
      </c>
      <c r="M17" s="2306" t="s">
        <v>1222</v>
      </c>
      <c r="N17" s="57"/>
    </row>
    <row r="18" spans="1:14" ht="24.75" customHeight="1" x14ac:dyDescent="0.25">
      <c r="A18" s="7"/>
      <c r="B18" s="147"/>
      <c r="C18" s="148"/>
      <c r="D18" s="52"/>
      <c r="E18" s="2241"/>
      <c r="F18" s="2232"/>
      <c r="G18" s="330" t="s">
        <v>23</v>
      </c>
      <c r="H18" s="682">
        <v>22.3</v>
      </c>
      <c r="I18" s="2246"/>
      <c r="J18" s="2230"/>
      <c r="K18" s="2294"/>
      <c r="L18" s="2304"/>
      <c r="M18" s="2307"/>
      <c r="N18" s="57"/>
    </row>
    <row r="19" spans="1:14" ht="18.75" customHeight="1" x14ac:dyDescent="0.25">
      <c r="A19" s="7"/>
      <c r="B19" s="147"/>
      <c r="C19" s="148"/>
      <c r="D19" s="52"/>
      <c r="E19" s="2247" t="s">
        <v>1223</v>
      </c>
      <c r="F19" s="2231" t="s">
        <v>1224</v>
      </c>
      <c r="G19" s="330" t="s">
        <v>33</v>
      </c>
      <c r="H19" s="330">
        <v>70.3</v>
      </c>
      <c r="I19" s="2243" t="s">
        <v>1225</v>
      </c>
      <c r="J19" s="2229">
        <v>1</v>
      </c>
      <c r="K19" s="2294"/>
      <c r="L19" s="2304"/>
      <c r="M19" s="2307"/>
      <c r="N19" s="57"/>
    </row>
    <row r="20" spans="1:14" ht="18" customHeight="1" x14ac:dyDescent="0.25">
      <c r="A20" s="7"/>
      <c r="B20" s="147"/>
      <c r="C20" s="148"/>
      <c r="D20" s="52"/>
      <c r="E20" s="2241"/>
      <c r="F20" s="2232"/>
      <c r="G20" s="330" t="s">
        <v>23</v>
      </c>
      <c r="H20" s="330">
        <v>29.1</v>
      </c>
      <c r="I20" s="2246"/>
      <c r="J20" s="2230"/>
      <c r="K20" s="2294"/>
      <c r="L20" s="2305"/>
      <c r="M20" s="2308"/>
      <c r="N20" s="57"/>
    </row>
    <row r="21" spans="1:14" ht="25.5" customHeight="1" x14ac:dyDescent="0.25">
      <c r="A21" s="7"/>
      <c r="B21" s="147"/>
      <c r="C21" s="148"/>
      <c r="D21" s="52"/>
      <c r="E21" s="541" t="s">
        <v>1226</v>
      </c>
      <c r="F21" s="2235" t="s">
        <v>1227</v>
      </c>
      <c r="G21" s="2236"/>
      <c r="H21" s="2236"/>
      <c r="I21" s="451" t="s">
        <v>1228</v>
      </c>
      <c r="J21" s="686">
        <v>45</v>
      </c>
      <c r="K21" s="2294"/>
      <c r="L21" s="2276"/>
      <c r="M21" s="2277"/>
      <c r="N21" s="57"/>
    </row>
    <row r="22" spans="1:14" ht="27.75" customHeight="1" x14ac:dyDescent="0.25">
      <c r="A22" s="7"/>
      <c r="B22" s="147"/>
      <c r="C22" s="148"/>
      <c r="D22" s="52"/>
      <c r="E22" s="2240" t="s">
        <v>1229</v>
      </c>
      <c r="F22" s="2242" t="s">
        <v>1230</v>
      </c>
      <c r="G22" s="337" t="s">
        <v>33</v>
      </c>
      <c r="H22" s="937">
        <v>570</v>
      </c>
      <c r="I22" s="453" t="s">
        <v>359</v>
      </c>
      <c r="J22" s="863">
        <v>100</v>
      </c>
      <c r="K22" s="2294"/>
      <c r="L22" s="2278" t="s">
        <v>1231</v>
      </c>
      <c r="M22" s="2285" t="s">
        <v>1232</v>
      </c>
      <c r="N22" s="57"/>
    </row>
    <row r="23" spans="1:14" ht="70.5" customHeight="1" x14ac:dyDescent="0.25">
      <c r="A23" s="7"/>
      <c r="B23" s="147"/>
      <c r="C23" s="148"/>
      <c r="D23" s="52"/>
      <c r="E23" s="2241"/>
      <c r="F23" s="2060"/>
      <c r="G23" s="337" t="s">
        <v>23</v>
      </c>
      <c r="H23" s="937">
        <v>142.19999999999999</v>
      </c>
      <c r="I23" s="453" t="s">
        <v>1233</v>
      </c>
      <c r="J23" s="863">
        <v>25</v>
      </c>
      <c r="K23" s="2294"/>
      <c r="L23" s="2279"/>
      <c r="M23" s="1861"/>
      <c r="N23" s="57"/>
    </row>
    <row r="24" spans="1:14" ht="28.5" customHeight="1" x14ac:dyDescent="0.25">
      <c r="A24" s="7"/>
      <c r="B24" s="147"/>
      <c r="C24" s="148"/>
      <c r="D24" s="52"/>
      <c r="E24" s="2247" t="s">
        <v>1234</v>
      </c>
      <c r="F24" s="2231" t="s">
        <v>1235</v>
      </c>
      <c r="G24" s="330" t="s">
        <v>33</v>
      </c>
      <c r="H24" s="937">
        <v>572.20000000000005</v>
      </c>
      <c r="I24" s="350" t="s">
        <v>1236</v>
      </c>
      <c r="J24" s="685">
        <v>0</v>
      </c>
      <c r="K24" s="2294"/>
      <c r="L24" s="2280" t="s">
        <v>1237</v>
      </c>
      <c r="M24" s="1787" t="s">
        <v>1238</v>
      </c>
      <c r="N24" s="57"/>
    </row>
    <row r="25" spans="1:14" ht="41.45" customHeight="1" x14ac:dyDescent="0.25">
      <c r="A25" s="7"/>
      <c r="B25" s="147"/>
      <c r="C25" s="148"/>
      <c r="D25" s="52"/>
      <c r="E25" s="2241"/>
      <c r="F25" s="2232"/>
      <c r="G25" s="626" t="s">
        <v>23</v>
      </c>
      <c r="H25" s="938">
        <v>266.5</v>
      </c>
      <c r="I25" s="347" t="s">
        <v>1239</v>
      </c>
      <c r="J25" s="684">
        <v>0</v>
      </c>
      <c r="K25" s="2294"/>
      <c r="L25" s="2281"/>
      <c r="M25" s="1787"/>
      <c r="N25" s="57"/>
    </row>
    <row r="26" spans="1:14" ht="69" customHeight="1" x14ac:dyDescent="0.25">
      <c r="A26" s="7"/>
      <c r="B26" s="147"/>
      <c r="C26" s="148"/>
      <c r="D26" s="52"/>
      <c r="E26" s="373" t="s">
        <v>1240</v>
      </c>
      <c r="F26" s="2237" t="s">
        <v>1241</v>
      </c>
      <c r="G26" s="2234"/>
      <c r="H26" s="2234"/>
      <c r="I26" s="374" t="s">
        <v>1242</v>
      </c>
      <c r="J26" s="818">
        <v>70</v>
      </c>
      <c r="K26" s="2295"/>
      <c r="L26" s="2243" t="s">
        <v>814</v>
      </c>
      <c r="M26" s="1031" t="s">
        <v>1243</v>
      </c>
      <c r="N26" s="57"/>
    </row>
    <row r="27" spans="1:14" ht="18.75" customHeight="1" x14ac:dyDescent="0.25">
      <c r="A27" s="7"/>
      <c r="B27" s="147"/>
      <c r="C27" s="148"/>
      <c r="D27" s="52"/>
      <c r="E27" s="2247" t="s">
        <v>1244</v>
      </c>
      <c r="F27" s="2231" t="s">
        <v>1245</v>
      </c>
      <c r="G27" s="688" t="s">
        <v>33</v>
      </c>
      <c r="H27" s="357">
        <v>400.7</v>
      </c>
      <c r="I27" s="2231" t="s">
        <v>1246</v>
      </c>
      <c r="J27" s="2229">
        <v>3</v>
      </c>
      <c r="K27" s="2294"/>
      <c r="L27" s="2244"/>
      <c r="M27" s="1031"/>
      <c r="N27" s="57"/>
    </row>
    <row r="28" spans="1:14" ht="23.45" customHeight="1" x14ac:dyDescent="0.25">
      <c r="A28" s="7"/>
      <c r="B28" s="147"/>
      <c r="C28" s="148"/>
      <c r="D28" s="52"/>
      <c r="E28" s="2241"/>
      <c r="F28" s="2232"/>
      <c r="G28" s="689" t="s">
        <v>23</v>
      </c>
      <c r="H28" s="598">
        <v>89.4</v>
      </c>
      <c r="I28" s="2232"/>
      <c r="J28" s="2230"/>
      <c r="K28" s="2294"/>
      <c r="L28" s="2245"/>
      <c r="M28" s="1032"/>
      <c r="N28" s="57"/>
    </row>
    <row r="29" spans="1:14" ht="12.75" customHeight="1" x14ac:dyDescent="0.25">
      <c r="A29" s="7"/>
      <c r="B29" s="147"/>
      <c r="C29" s="148"/>
      <c r="D29" s="52"/>
      <c r="E29" s="2247" t="s">
        <v>1247</v>
      </c>
      <c r="F29" s="2249" t="s">
        <v>1248</v>
      </c>
      <c r="G29" s="2252" t="s">
        <v>33</v>
      </c>
      <c r="H29" s="2263">
        <v>136</v>
      </c>
      <c r="I29" s="2249" t="s">
        <v>1249</v>
      </c>
      <c r="J29" s="2252">
        <v>10</v>
      </c>
      <c r="K29" s="2294"/>
      <c r="L29" s="2270" t="s">
        <v>1250</v>
      </c>
      <c r="M29" s="2267" t="s">
        <v>1251</v>
      </c>
      <c r="N29" s="57"/>
    </row>
    <row r="30" spans="1:14" ht="39.75" customHeight="1" x14ac:dyDescent="0.25">
      <c r="A30" s="7"/>
      <c r="B30" s="147"/>
      <c r="C30" s="148"/>
      <c r="D30" s="52"/>
      <c r="E30" s="2248"/>
      <c r="F30" s="2250"/>
      <c r="G30" s="2087"/>
      <c r="H30" s="2264"/>
      <c r="I30" s="2251"/>
      <c r="J30" s="2087"/>
      <c r="K30" s="2294"/>
      <c r="L30" s="2244"/>
      <c r="M30" s="2268"/>
      <c r="N30" s="57"/>
    </row>
    <row r="31" spans="1:14" ht="24.75" customHeight="1" x14ac:dyDescent="0.25">
      <c r="A31" s="7"/>
      <c r="B31" s="147"/>
      <c r="C31" s="148"/>
      <c r="D31" s="52"/>
      <c r="E31" s="2241"/>
      <c r="F31" s="2251"/>
      <c r="G31" s="690" t="s">
        <v>23</v>
      </c>
      <c r="H31" s="691">
        <v>24</v>
      </c>
      <c r="I31" s="692" t="s">
        <v>1252</v>
      </c>
      <c r="J31" s="690">
        <v>100</v>
      </c>
      <c r="K31" s="2294"/>
      <c r="L31" s="2245"/>
      <c r="M31" s="2269"/>
      <c r="N31" s="57"/>
    </row>
    <row r="32" spans="1:14" ht="24.75" customHeight="1" x14ac:dyDescent="0.25">
      <c r="A32" s="7"/>
      <c r="B32" s="147"/>
      <c r="C32" s="148"/>
      <c r="D32" s="52"/>
      <c r="E32" s="359" t="s">
        <v>1253</v>
      </c>
      <c r="F32" s="689" t="s">
        <v>1254</v>
      </c>
      <c r="G32" s="598" t="s">
        <v>23</v>
      </c>
      <c r="H32" s="598">
        <v>71.599999999999994</v>
      </c>
      <c r="I32" s="598" t="s">
        <v>1255</v>
      </c>
      <c r="J32" s="684">
        <v>45</v>
      </c>
      <c r="K32" s="2294"/>
      <c r="L32" s="2270" t="s">
        <v>1256</v>
      </c>
      <c r="M32" s="2271" t="s">
        <v>1243</v>
      </c>
      <c r="N32" s="57"/>
    </row>
    <row r="33" spans="1:14" ht="12.75" customHeight="1" x14ac:dyDescent="0.2">
      <c r="A33" s="7"/>
      <c r="B33" s="147"/>
      <c r="C33" s="148"/>
      <c r="D33" s="52"/>
      <c r="E33" s="1959" t="s">
        <v>1257</v>
      </c>
      <c r="F33" s="2297" t="s">
        <v>1258</v>
      </c>
      <c r="G33" s="791" t="s">
        <v>33</v>
      </c>
      <c r="H33" s="816">
        <v>45.1</v>
      </c>
      <c r="I33" s="2299" t="s">
        <v>1259</v>
      </c>
      <c r="J33" s="2301">
        <v>12</v>
      </c>
      <c r="K33" s="2295"/>
      <c r="L33" s="2244"/>
      <c r="M33" s="2272"/>
      <c r="N33" s="57"/>
    </row>
    <row r="34" spans="1:14" ht="17.25" customHeight="1" x14ac:dyDescent="0.2">
      <c r="A34" s="7"/>
      <c r="B34" s="147"/>
      <c r="C34" s="148"/>
      <c r="D34" s="52"/>
      <c r="E34" s="2058"/>
      <c r="F34" s="2298"/>
      <c r="G34" s="792" t="s">
        <v>23</v>
      </c>
      <c r="H34" s="817">
        <v>50.1</v>
      </c>
      <c r="I34" s="2300"/>
      <c r="J34" s="2302"/>
      <c r="K34" s="2295"/>
      <c r="L34" s="2244"/>
      <c r="M34" s="2272"/>
      <c r="N34" s="57"/>
    </row>
    <row r="35" spans="1:14" x14ac:dyDescent="0.25">
      <c r="A35" s="7"/>
      <c r="B35" s="147"/>
      <c r="C35" s="148"/>
      <c r="D35" s="52"/>
      <c r="E35" s="793" t="s">
        <v>1260</v>
      </c>
      <c r="F35" s="2238" t="s">
        <v>1261</v>
      </c>
      <c r="G35" s="2239"/>
      <c r="H35" s="2239"/>
      <c r="I35" s="784" t="s">
        <v>1262</v>
      </c>
      <c r="J35" s="785">
        <v>2</v>
      </c>
      <c r="K35" s="2295"/>
      <c r="L35" s="2244"/>
      <c r="M35" s="2272"/>
      <c r="N35" s="57"/>
    </row>
    <row r="36" spans="1:14" ht="22.5" customHeight="1" x14ac:dyDescent="0.25">
      <c r="A36" s="7"/>
      <c r="B36" s="147"/>
      <c r="C36" s="148"/>
      <c r="D36" s="52"/>
      <c r="E36" s="2247" t="s">
        <v>1263</v>
      </c>
      <c r="F36" s="2231" t="s">
        <v>1264</v>
      </c>
      <c r="G36" s="330" t="s">
        <v>33</v>
      </c>
      <c r="H36" s="682">
        <v>308</v>
      </c>
      <c r="I36" s="2231" t="s">
        <v>1265</v>
      </c>
      <c r="J36" s="2229">
        <v>0</v>
      </c>
      <c r="K36" s="2294"/>
      <c r="L36" s="2244"/>
      <c r="M36" s="2272"/>
      <c r="N36" s="57"/>
    </row>
    <row r="37" spans="1:14" ht="24" customHeight="1" x14ac:dyDescent="0.25">
      <c r="A37" s="7"/>
      <c r="B37" s="147"/>
      <c r="C37" s="148"/>
      <c r="D37" s="52"/>
      <c r="E37" s="2241"/>
      <c r="F37" s="2232"/>
      <c r="G37" s="598" t="s">
        <v>23</v>
      </c>
      <c r="H37" s="598">
        <v>58.1</v>
      </c>
      <c r="I37" s="2232"/>
      <c r="J37" s="2230"/>
      <c r="K37" s="2294"/>
      <c r="L37" s="2246"/>
      <c r="M37" s="2273"/>
      <c r="N37" s="57"/>
    </row>
    <row r="38" spans="1:14" ht="19.5" customHeight="1" x14ac:dyDescent="0.25">
      <c r="A38" s="7"/>
      <c r="B38" s="147"/>
      <c r="C38" s="148"/>
      <c r="D38" s="52"/>
      <c r="E38" s="2365" t="s">
        <v>1266</v>
      </c>
      <c r="F38" s="2231" t="s">
        <v>1267</v>
      </c>
      <c r="G38" s="330" t="s">
        <v>33</v>
      </c>
      <c r="H38" s="682">
        <v>82.1</v>
      </c>
      <c r="I38" s="2231" t="s">
        <v>1268</v>
      </c>
      <c r="J38" s="2229">
        <v>80</v>
      </c>
      <c r="K38" s="2294"/>
      <c r="L38" s="2284" t="s">
        <v>1269</v>
      </c>
      <c r="M38" s="2282" t="s">
        <v>1270</v>
      </c>
      <c r="N38" s="57"/>
    </row>
    <row r="39" spans="1:14" ht="21.75" customHeight="1" x14ac:dyDescent="0.25">
      <c r="A39" s="7"/>
      <c r="B39" s="147"/>
      <c r="C39" s="148"/>
      <c r="D39" s="52"/>
      <c r="E39" s="2366"/>
      <c r="F39" s="2232"/>
      <c r="G39" s="330" t="s">
        <v>100</v>
      </c>
      <c r="H39" s="682">
        <v>13.9</v>
      </c>
      <c r="I39" s="2232"/>
      <c r="J39" s="2230"/>
      <c r="K39" s="2294"/>
      <c r="L39" s="2232"/>
      <c r="M39" s="2283"/>
      <c r="N39" s="57"/>
    </row>
    <row r="40" spans="1:14" ht="49.5" customHeight="1" x14ac:dyDescent="0.25">
      <c r="A40" s="7"/>
      <c r="B40" s="147"/>
      <c r="C40" s="148"/>
      <c r="D40" s="52"/>
      <c r="E40" s="334" t="s">
        <v>1271</v>
      </c>
      <c r="F40" s="594" t="s">
        <v>1272</v>
      </c>
      <c r="G40" s="330" t="s">
        <v>23</v>
      </c>
      <c r="H40" s="682">
        <v>25</v>
      </c>
      <c r="I40" s="330" t="s">
        <v>1273</v>
      </c>
      <c r="J40" s="599">
        <v>5</v>
      </c>
      <c r="K40" s="2294"/>
      <c r="L40" s="341" t="s">
        <v>1256</v>
      </c>
      <c r="M40" s="380" t="s">
        <v>1243</v>
      </c>
      <c r="N40" s="57"/>
    </row>
    <row r="41" spans="1:14" ht="12.75" customHeight="1" x14ac:dyDescent="0.25">
      <c r="A41" s="7"/>
      <c r="B41" s="147"/>
      <c r="C41" s="148"/>
      <c r="D41" s="52"/>
      <c r="E41" s="2316" t="s">
        <v>1274</v>
      </c>
      <c r="F41" s="2231" t="s">
        <v>1275</v>
      </c>
      <c r="G41" s="330" t="s">
        <v>100</v>
      </c>
      <c r="H41" s="330">
        <v>71.099999999999994</v>
      </c>
      <c r="I41" s="2231" t="s">
        <v>1255</v>
      </c>
      <c r="J41" s="2229">
        <v>160</v>
      </c>
      <c r="K41" s="2294"/>
      <c r="L41" s="2243" t="s">
        <v>1256</v>
      </c>
      <c r="M41" s="2282" t="s">
        <v>1243</v>
      </c>
      <c r="N41" s="57"/>
    </row>
    <row r="42" spans="1:14" ht="27" customHeight="1" x14ac:dyDescent="0.25">
      <c r="A42" s="7"/>
      <c r="B42" s="147"/>
      <c r="C42" s="148"/>
      <c r="D42" s="52"/>
      <c r="E42" s="2317"/>
      <c r="F42" s="2232"/>
      <c r="G42" s="330" t="s">
        <v>23</v>
      </c>
      <c r="H42" s="330">
        <v>47.9</v>
      </c>
      <c r="I42" s="2232"/>
      <c r="J42" s="2230"/>
      <c r="K42" s="2294"/>
      <c r="L42" s="2246"/>
      <c r="M42" s="2283"/>
      <c r="N42" s="57"/>
    </row>
    <row r="43" spans="1:14" ht="27.75" customHeight="1" x14ac:dyDescent="0.25">
      <c r="A43" s="7"/>
      <c r="B43" s="147"/>
      <c r="C43" s="148"/>
      <c r="D43" s="52"/>
      <c r="E43" s="2318" t="s">
        <v>1276</v>
      </c>
      <c r="F43" s="2231" t="s">
        <v>1277</v>
      </c>
      <c r="G43" s="330" t="s">
        <v>23</v>
      </c>
      <c r="H43" s="937">
        <v>275</v>
      </c>
      <c r="I43" s="2231" t="s">
        <v>1255</v>
      </c>
      <c r="J43" s="2229">
        <v>145</v>
      </c>
      <c r="K43" s="2294"/>
      <c r="L43" s="2243" t="s">
        <v>1269</v>
      </c>
      <c r="M43" s="2282" t="s">
        <v>1270</v>
      </c>
      <c r="N43" s="57"/>
    </row>
    <row r="44" spans="1:14" ht="40.9" customHeight="1" x14ac:dyDescent="0.25">
      <c r="A44" s="7"/>
      <c r="B44" s="147"/>
      <c r="C44" s="148"/>
      <c r="D44" s="52"/>
      <c r="E44" s="1204"/>
      <c r="F44" s="2232"/>
      <c r="G44" s="690" t="s">
        <v>100</v>
      </c>
      <c r="H44" s="962">
        <v>75.8</v>
      </c>
      <c r="I44" s="2232"/>
      <c r="J44" s="2230"/>
      <c r="K44" s="2294"/>
      <c r="L44" s="2246"/>
      <c r="M44" s="2283"/>
      <c r="N44" s="57"/>
    </row>
    <row r="45" spans="1:14" ht="12.75" customHeight="1" x14ac:dyDescent="0.25">
      <c r="A45" s="7"/>
      <c r="B45" s="147"/>
      <c r="C45" s="148"/>
      <c r="D45" s="52"/>
      <c r="E45" s="2318" t="s">
        <v>1278</v>
      </c>
      <c r="F45" s="2231" t="s">
        <v>1279</v>
      </c>
      <c r="G45" s="330" t="s">
        <v>100</v>
      </c>
      <c r="H45" s="682">
        <v>1.6</v>
      </c>
      <c r="I45" s="2231" t="s">
        <v>1280</v>
      </c>
      <c r="J45" s="2229">
        <v>25</v>
      </c>
      <c r="K45" s="2294"/>
      <c r="L45" s="2243" t="s">
        <v>1281</v>
      </c>
      <c r="M45" s="2282" t="s">
        <v>1282</v>
      </c>
      <c r="N45" s="57"/>
    </row>
    <row r="46" spans="1:14" ht="63" customHeight="1" x14ac:dyDescent="0.25">
      <c r="A46" s="7"/>
      <c r="B46" s="147"/>
      <c r="C46" s="148"/>
      <c r="D46" s="52"/>
      <c r="E46" s="1204"/>
      <c r="F46" s="2265"/>
      <c r="G46" s="598" t="s">
        <v>23</v>
      </c>
      <c r="H46" s="683">
        <v>7</v>
      </c>
      <c r="I46" s="2265"/>
      <c r="J46" s="2266"/>
      <c r="K46" s="2294"/>
      <c r="L46" s="2246"/>
      <c r="M46" s="2283"/>
      <c r="N46" s="57"/>
    </row>
    <row r="47" spans="1:14" ht="63.75" x14ac:dyDescent="0.25">
      <c r="A47" s="7"/>
      <c r="B47" s="147"/>
      <c r="C47" s="148"/>
      <c r="D47" s="52"/>
      <c r="E47" s="362" t="s">
        <v>1283</v>
      </c>
      <c r="F47" s="693" t="s">
        <v>1284</v>
      </c>
      <c r="G47" s="28" t="s">
        <v>23</v>
      </c>
      <c r="H47" s="642">
        <v>350</v>
      </c>
      <c r="I47" s="28" t="s">
        <v>1255</v>
      </c>
      <c r="J47" s="616">
        <v>30</v>
      </c>
      <c r="K47" s="2294"/>
      <c r="L47" s="336" t="s">
        <v>814</v>
      </c>
      <c r="M47" s="378" t="s">
        <v>1243</v>
      </c>
      <c r="N47" s="57"/>
    </row>
    <row r="48" spans="1:14" ht="24" customHeight="1" x14ac:dyDescent="0.25">
      <c r="A48" s="7"/>
      <c r="B48" s="147"/>
      <c r="C48" s="148"/>
      <c r="D48" s="52"/>
      <c r="E48" s="2367" t="s">
        <v>1285</v>
      </c>
      <c r="F48" s="2362" t="s">
        <v>1286</v>
      </c>
      <c r="G48" s="28" t="s">
        <v>23</v>
      </c>
      <c r="H48" s="940">
        <v>483.6</v>
      </c>
      <c r="I48" s="1205" t="s">
        <v>1255</v>
      </c>
      <c r="J48" s="1174">
        <v>33</v>
      </c>
      <c r="K48" s="2294"/>
      <c r="L48" s="2280" t="s">
        <v>1287</v>
      </c>
      <c r="M48" s="2306" t="s">
        <v>1288</v>
      </c>
      <c r="N48" s="57"/>
    </row>
    <row r="49" spans="1:14" ht="28.5" customHeight="1" x14ac:dyDescent="0.25">
      <c r="A49" s="7"/>
      <c r="B49" s="147"/>
      <c r="C49" s="148"/>
      <c r="D49" s="52"/>
      <c r="E49" s="2368"/>
      <c r="F49" s="2363"/>
      <c r="G49" s="28" t="s">
        <v>67</v>
      </c>
      <c r="H49" s="941">
        <v>240</v>
      </c>
      <c r="I49" s="1206"/>
      <c r="J49" s="1175"/>
      <c r="K49" s="2294"/>
      <c r="L49" s="2279"/>
      <c r="M49" s="2308"/>
      <c r="N49" s="57"/>
    </row>
    <row r="50" spans="1:14" ht="38.25" x14ac:dyDescent="0.25">
      <c r="A50" s="7"/>
      <c r="B50" s="147"/>
      <c r="C50" s="148"/>
      <c r="D50" s="52"/>
      <c r="E50" s="363" t="s">
        <v>1289</v>
      </c>
      <c r="F50" s="693" t="s">
        <v>1290</v>
      </c>
      <c r="G50" s="28" t="s">
        <v>100</v>
      </c>
      <c r="H50" s="28">
        <v>944.5</v>
      </c>
      <c r="I50" s="28" t="s">
        <v>1255</v>
      </c>
      <c r="J50" s="616">
        <v>82</v>
      </c>
      <c r="K50" s="2294"/>
      <c r="L50" s="275" t="s">
        <v>1256</v>
      </c>
      <c r="M50" s="378" t="s">
        <v>1243</v>
      </c>
      <c r="N50" s="57"/>
    </row>
    <row r="51" spans="1:14" ht="25.5" x14ac:dyDescent="0.25">
      <c r="A51" s="7"/>
      <c r="B51" s="147"/>
      <c r="C51" s="148"/>
      <c r="D51" s="52"/>
      <c r="E51" s="1052" t="s">
        <v>1291</v>
      </c>
      <c r="F51" s="694" t="s">
        <v>1292</v>
      </c>
      <c r="G51" s="582" t="s">
        <v>23</v>
      </c>
      <c r="H51" s="676">
        <v>387.5</v>
      </c>
      <c r="I51" s="330" t="s">
        <v>1255</v>
      </c>
      <c r="J51" s="599">
        <v>140</v>
      </c>
      <c r="K51" s="2294"/>
      <c r="L51" s="738" t="s">
        <v>1269</v>
      </c>
      <c r="M51" s="739" t="s">
        <v>1270</v>
      </c>
      <c r="N51" s="57"/>
    </row>
    <row r="52" spans="1:14" ht="26.25" customHeight="1" x14ac:dyDescent="0.25">
      <c r="A52" s="7"/>
      <c r="B52" s="147"/>
      <c r="C52" s="148"/>
      <c r="D52" s="52"/>
      <c r="E52" s="348" t="s">
        <v>1293</v>
      </c>
      <c r="F52" s="2050" t="s">
        <v>1294</v>
      </c>
      <c r="G52" s="2051"/>
      <c r="H52" s="2051"/>
      <c r="I52" s="341" t="s">
        <v>1295</v>
      </c>
      <c r="J52" s="335">
        <v>2</v>
      </c>
      <c r="K52" s="2294"/>
      <c r="L52" s="2274"/>
      <c r="M52" s="2274"/>
      <c r="N52" s="57"/>
    </row>
    <row r="53" spans="1:14" ht="25.5" x14ac:dyDescent="0.25">
      <c r="A53" s="7"/>
      <c r="B53" s="147"/>
      <c r="C53" s="148"/>
      <c r="D53" s="542"/>
      <c r="E53" s="342" t="s">
        <v>1296</v>
      </c>
      <c r="F53" s="357" t="s">
        <v>1297</v>
      </c>
      <c r="G53" s="357" t="s">
        <v>23</v>
      </c>
      <c r="H53" s="357">
        <v>232</v>
      </c>
      <c r="I53" s="357" t="s">
        <v>1255</v>
      </c>
      <c r="J53" s="685">
        <v>30</v>
      </c>
      <c r="K53" s="2294"/>
      <c r="L53" s="737" t="s">
        <v>1298</v>
      </c>
      <c r="M53" s="378" t="s">
        <v>1299</v>
      </c>
      <c r="N53" s="57"/>
    </row>
    <row r="54" spans="1:14" ht="38.25" x14ac:dyDescent="0.25">
      <c r="A54" s="7"/>
      <c r="B54" s="147"/>
      <c r="C54" s="148"/>
      <c r="D54" s="542"/>
      <c r="E54" s="340" t="s">
        <v>1300</v>
      </c>
      <c r="F54" s="330" t="s">
        <v>1301</v>
      </c>
      <c r="G54" s="330" t="s">
        <v>23</v>
      </c>
      <c r="H54" s="937">
        <v>22</v>
      </c>
      <c r="I54" s="330" t="s">
        <v>1255</v>
      </c>
      <c r="J54" s="599">
        <v>5</v>
      </c>
      <c r="K54" s="2294"/>
      <c r="L54" s="337" t="s">
        <v>1256</v>
      </c>
      <c r="M54" s="378" t="s">
        <v>1243</v>
      </c>
      <c r="N54" s="57"/>
    </row>
    <row r="55" spans="1:14" ht="25.5" customHeight="1" x14ac:dyDescent="0.25">
      <c r="A55" s="7"/>
      <c r="B55" s="147"/>
      <c r="C55" s="148"/>
      <c r="D55" s="2364"/>
      <c r="E55" s="2292" t="s">
        <v>1302</v>
      </c>
      <c r="F55" s="2052" t="s">
        <v>1303</v>
      </c>
      <c r="G55" s="337" t="s">
        <v>33</v>
      </c>
      <c r="H55" s="937">
        <v>114</v>
      </c>
      <c r="I55" s="381" t="s">
        <v>1304</v>
      </c>
      <c r="J55" s="599">
        <v>1</v>
      </c>
      <c r="K55" s="2294"/>
      <c r="L55" s="1959" t="s">
        <v>726</v>
      </c>
      <c r="M55" s="2343" t="s">
        <v>32</v>
      </c>
      <c r="N55" s="57"/>
    </row>
    <row r="56" spans="1:14" ht="20.25" customHeight="1" x14ac:dyDescent="0.25">
      <c r="A56" s="7"/>
      <c r="B56" s="147"/>
      <c r="C56" s="148"/>
      <c r="D56" s="2364"/>
      <c r="E56" s="2292"/>
      <c r="F56" s="2052"/>
      <c r="G56" s="337" t="s">
        <v>23</v>
      </c>
      <c r="H56" s="337">
        <v>86</v>
      </c>
      <c r="I56" s="381" t="s">
        <v>1305</v>
      </c>
      <c r="J56" s="599">
        <v>0</v>
      </c>
      <c r="K56" s="2294"/>
      <c r="L56" s="2058"/>
      <c r="M56" s="2124"/>
      <c r="N56" s="57"/>
    </row>
    <row r="57" spans="1:14" ht="28.5" customHeight="1" x14ac:dyDescent="0.25">
      <c r="A57" s="7"/>
      <c r="B57" s="147"/>
      <c r="C57" s="148"/>
      <c r="D57" s="2364"/>
      <c r="E57" s="763" t="s">
        <v>1306</v>
      </c>
      <c r="F57" s="339" t="s">
        <v>1307</v>
      </c>
      <c r="G57" s="865" t="s">
        <v>23</v>
      </c>
      <c r="H57" s="865">
        <v>3</v>
      </c>
      <c r="I57" s="339" t="s">
        <v>794</v>
      </c>
      <c r="J57" s="586">
        <v>1</v>
      </c>
      <c r="K57" s="2296"/>
      <c r="L57" s="330" t="s">
        <v>1256</v>
      </c>
      <c r="M57" s="536" t="s">
        <v>1243</v>
      </c>
      <c r="N57" s="57"/>
    </row>
    <row r="58" spans="1:14" ht="15.75" thickBot="1" x14ac:dyDescent="0.3">
      <c r="A58" s="7"/>
      <c r="B58" s="147"/>
      <c r="C58" s="148"/>
      <c r="D58" s="1858"/>
      <c r="E58" s="556"/>
      <c r="F58" s="557"/>
      <c r="G58" s="558"/>
      <c r="H58" s="549">
        <f>SUM(H17:H57)</f>
        <v>6406.3</v>
      </c>
      <c r="I58" s="2290"/>
      <c r="J58" s="2290"/>
      <c r="K58" s="2290"/>
      <c r="L58" s="2290"/>
      <c r="M58" s="2291"/>
      <c r="N58" s="57"/>
    </row>
    <row r="59" spans="1:14" x14ac:dyDescent="0.25">
      <c r="A59" s="7"/>
      <c r="B59" s="147"/>
      <c r="C59" s="148"/>
      <c r="D59" s="2350" t="s">
        <v>1308</v>
      </c>
      <c r="E59" s="2351"/>
      <c r="F59" s="2351"/>
      <c r="G59" s="2351"/>
      <c r="H59" s="2351"/>
      <c r="I59" s="2351"/>
      <c r="J59" s="2351"/>
      <c r="K59" s="2351"/>
      <c r="L59" s="2352"/>
      <c r="M59" s="2353"/>
      <c r="N59" s="57"/>
    </row>
    <row r="60" spans="1:14" ht="25.5" customHeight="1" x14ac:dyDescent="0.25">
      <c r="A60" s="7"/>
      <c r="B60" s="147"/>
      <c r="C60" s="148"/>
      <c r="D60" s="543"/>
      <c r="E60" s="2358" t="s">
        <v>1458</v>
      </c>
      <c r="F60" s="2327" t="s">
        <v>1309</v>
      </c>
      <c r="G60" s="942" t="s">
        <v>33</v>
      </c>
      <c r="H60" s="942">
        <v>540.4</v>
      </c>
      <c r="I60" s="2231" t="s">
        <v>1310</v>
      </c>
      <c r="J60" s="2371">
        <v>6</v>
      </c>
      <c r="K60" s="2378" t="s">
        <v>1311</v>
      </c>
      <c r="L60" s="2373" t="s">
        <v>1312</v>
      </c>
      <c r="M60" s="2052" t="s">
        <v>27</v>
      </c>
      <c r="N60" s="57"/>
    </row>
    <row r="61" spans="1:14" ht="21.75" customHeight="1" x14ac:dyDescent="0.25">
      <c r="A61" s="7"/>
      <c r="B61" s="147"/>
      <c r="C61" s="148"/>
      <c r="D61" s="543"/>
      <c r="E61" s="2369"/>
      <c r="F61" s="2328"/>
      <c r="G61" s="942" t="s">
        <v>23</v>
      </c>
      <c r="H61" s="942">
        <v>147.4</v>
      </c>
      <c r="I61" s="2232"/>
      <c r="J61" s="2372"/>
      <c r="K61" s="2381"/>
      <c r="L61" s="2374"/>
      <c r="M61" s="2052"/>
      <c r="N61" s="57"/>
    </row>
    <row r="62" spans="1:14" ht="14.25" customHeight="1" x14ac:dyDescent="0.25">
      <c r="A62" s="7"/>
      <c r="B62" s="147"/>
      <c r="C62" s="148"/>
      <c r="D62" s="543"/>
      <c r="E62" s="343" t="s">
        <v>1313</v>
      </c>
      <c r="F62" s="2370" t="s">
        <v>1314</v>
      </c>
      <c r="G62" s="330" t="s">
        <v>23</v>
      </c>
      <c r="H62" s="682">
        <v>24</v>
      </c>
      <c r="I62" s="2231" t="s">
        <v>1315</v>
      </c>
      <c r="J62" s="2229">
        <v>4</v>
      </c>
      <c r="K62" s="2381"/>
      <c r="L62" s="2231" t="s">
        <v>1316</v>
      </c>
      <c r="M62" s="2347" t="s">
        <v>1243</v>
      </c>
      <c r="N62" s="57"/>
    </row>
    <row r="63" spans="1:14" ht="15.75" customHeight="1" x14ac:dyDescent="0.25">
      <c r="A63" s="7"/>
      <c r="B63" s="147"/>
      <c r="C63" s="148"/>
      <c r="D63" s="543"/>
      <c r="E63" s="360"/>
      <c r="F63" s="2060"/>
      <c r="G63" s="330" t="s">
        <v>100</v>
      </c>
      <c r="H63" s="682">
        <v>19.899999999999999</v>
      </c>
      <c r="I63" s="2232"/>
      <c r="J63" s="2230"/>
      <c r="K63" s="2381"/>
      <c r="L63" s="2232"/>
      <c r="M63" s="2345"/>
      <c r="N63" s="57"/>
    </row>
    <row r="64" spans="1:14" ht="27.75" customHeight="1" x14ac:dyDescent="0.25">
      <c r="A64" s="7"/>
      <c r="B64" s="147"/>
      <c r="C64" s="148"/>
      <c r="D64" s="543"/>
      <c r="E64" s="406" t="s">
        <v>1317</v>
      </c>
      <c r="F64" s="2050" t="s">
        <v>1318</v>
      </c>
      <c r="G64" s="2051"/>
      <c r="H64" s="2051"/>
      <c r="I64" s="330" t="s">
        <v>1319</v>
      </c>
      <c r="J64" s="670">
        <v>3</v>
      </c>
      <c r="K64" s="2381"/>
      <c r="L64" s="2376"/>
      <c r="M64" s="2377"/>
      <c r="N64" s="57"/>
    </row>
    <row r="65" spans="1:14" ht="27.75" customHeight="1" x14ac:dyDescent="0.25">
      <c r="A65" s="7"/>
      <c r="B65" s="147"/>
      <c r="C65" s="148"/>
      <c r="D65" s="543"/>
      <c r="E65" s="334" t="s">
        <v>1320</v>
      </c>
      <c r="F65" s="594" t="s">
        <v>1321</v>
      </c>
      <c r="G65" s="330" t="s">
        <v>100</v>
      </c>
      <c r="H65" s="682">
        <v>8</v>
      </c>
      <c r="I65" s="330" t="s">
        <v>1322</v>
      </c>
      <c r="J65" s="599">
        <v>85</v>
      </c>
      <c r="K65" s="2381"/>
      <c r="L65" s="330" t="s">
        <v>1323</v>
      </c>
      <c r="M65" s="538" t="s">
        <v>1270</v>
      </c>
      <c r="N65" s="57"/>
    </row>
    <row r="66" spans="1:14" ht="31.5" customHeight="1" x14ac:dyDescent="0.25">
      <c r="A66" s="7"/>
      <c r="B66" s="147"/>
      <c r="C66" s="148"/>
      <c r="D66" s="543"/>
      <c r="E66" s="358" t="s">
        <v>1324</v>
      </c>
      <c r="F66" s="2050" t="s">
        <v>1325</v>
      </c>
      <c r="G66" s="2051"/>
      <c r="H66" s="2051"/>
      <c r="I66" s="330" t="s">
        <v>1326</v>
      </c>
      <c r="J66" s="943">
        <v>95</v>
      </c>
      <c r="K66" s="2381"/>
      <c r="L66" s="2376"/>
      <c r="M66" s="2377"/>
      <c r="N66" s="57"/>
    </row>
    <row r="67" spans="1:14" ht="42.75" customHeight="1" x14ac:dyDescent="0.25">
      <c r="A67" s="7"/>
      <c r="B67" s="147"/>
      <c r="C67" s="148"/>
      <c r="D67" s="543"/>
      <c r="E67" s="334" t="s">
        <v>1327</v>
      </c>
      <c r="F67" s="330" t="s">
        <v>1328</v>
      </c>
      <c r="G67" s="330" t="s">
        <v>100</v>
      </c>
      <c r="H67" s="682">
        <v>44.2</v>
      </c>
      <c r="I67" s="330" t="s">
        <v>1329</v>
      </c>
      <c r="J67" s="335">
        <v>15</v>
      </c>
      <c r="K67" s="2381"/>
      <c r="L67" s="337" t="s">
        <v>584</v>
      </c>
      <c r="M67" s="762" t="s">
        <v>32</v>
      </c>
      <c r="N67" s="57"/>
    </row>
    <row r="68" spans="1:14" ht="22.5" customHeight="1" x14ac:dyDescent="0.25">
      <c r="A68" s="7"/>
      <c r="B68" s="147"/>
      <c r="C68" s="148"/>
      <c r="D68" s="543"/>
      <c r="E68" s="2318" t="s">
        <v>1330</v>
      </c>
      <c r="F68" s="1352" t="s">
        <v>1331</v>
      </c>
      <c r="G68" s="330" t="s">
        <v>100</v>
      </c>
      <c r="H68" s="682">
        <v>50.8</v>
      </c>
      <c r="I68" s="2243" t="s">
        <v>1329</v>
      </c>
      <c r="J68" s="2384">
        <v>80</v>
      </c>
      <c r="K68" s="2381"/>
      <c r="L68" s="2231" t="s">
        <v>1332</v>
      </c>
      <c r="M68" s="2348" t="s">
        <v>1243</v>
      </c>
      <c r="N68" s="57"/>
    </row>
    <row r="69" spans="1:14" ht="19.5" customHeight="1" x14ac:dyDescent="0.25">
      <c r="A69" s="7"/>
      <c r="B69" s="147"/>
      <c r="C69" s="148"/>
      <c r="D69" s="543"/>
      <c r="E69" s="1204"/>
      <c r="F69" s="1350"/>
      <c r="G69" s="330" t="s">
        <v>23</v>
      </c>
      <c r="H69" s="682">
        <v>23.9</v>
      </c>
      <c r="I69" s="2246"/>
      <c r="J69" s="2385"/>
      <c r="K69" s="2381"/>
      <c r="L69" s="2232"/>
      <c r="M69" s="2349"/>
      <c r="N69" s="57"/>
    </row>
    <row r="70" spans="1:14" ht="42" customHeight="1" x14ac:dyDescent="0.25">
      <c r="A70" s="7"/>
      <c r="B70" s="147"/>
      <c r="C70" s="148"/>
      <c r="D70" s="543"/>
      <c r="E70" s="358" t="s">
        <v>1333</v>
      </c>
      <c r="F70" s="854" t="s">
        <v>1334</v>
      </c>
      <c r="G70" s="330" t="s">
        <v>33</v>
      </c>
      <c r="H70" s="682">
        <v>28</v>
      </c>
      <c r="I70" s="330" t="s">
        <v>1255</v>
      </c>
      <c r="J70" s="599">
        <v>20</v>
      </c>
      <c r="K70" s="2381"/>
      <c r="L70" s="330" t="s">
        <v>1335</v>
      </c>
      <c r="M70" s="539" t="s">
        <v>1243</v>
      </c>
      <c r="N70" s="57"/>
    </row>
    <row r="71" spans="1:14" ht="28.5" customHeight="1" x14ac:dyDescent="0.25">
      <c r="A71" s="7"/>
      <c r="B71" s="147"/>
      <c r="C71" s="148"/>
      <c r="D71" s="543"/>
      <c r="E71" s="358" t="s">
        <v>1336</v>
      </c>
      <c r="F71" s="868" t="s">
        <v>1337</v>
      </c>
      <c r="G71" s="330" t="s">
        <v>100</v>
      </c>
      <c r="H71" s="330">
        <v>24.4</v>
      </c>
      <c r="I71" s="337" t="s">
        <v>1255</v>
      </c>
      <c r="J71" s="335">
        <v>80</v>
      </c>
      <c r="K71" s="2381"/>
      <c r="L71" s="330" t="s">
        <v>1338</v>
      </c>
      <c r="M71" s="538" t="s">
        <v>1243</v>
      </c>
      <c r="N71" s="57"/>
    </row>
    <row r="72" spans="1:14" ht="21" customHeight="1" x14ac:dyDescent="0.25">
      <c r="A72" s="7"/>
      <c r="B72" s="147"/>
      <c r="C72" s="148"/>
      <c r="D72" s="543"/>
      <c r="E72" s="407" t="s">
        <v>1339</v>
      </c>
      <c r="F72" s="2050" t="s">
        <v>1340</v>
      </c>
      <c r="G72" s="2051"/>
      <c r="H72" s="2051"/>
      <c r="I72" s="781" t="s">
        <v>1341</v>
      </c>
      <c r="J72" s="335">
        <v>1880</v>
      </c>
      <c r="K72" s="2381"/>
      <c r="L72" s="2376"/>
      <c r="M72" s="2377"/>
      <c r="N72" s="57"/>
    </row>
    <row r="73" spans="1:14" ht="51" customHeight="1" x14ac:dyDescent="0.25">
      <c r="A73" s="7"/>
      <c r="B73" s="147"/>
      <c r="C73" s="148"/>
      <c r="D73" s="543"/>
      <c r="E73" s="338" t="s">
        <v>1342</v>
      </c>
      <c r="F73" s="330" t="s">
        <v>1343</v>
      </c>
      <c r="G73" s="330" t="s">
        <v>23</v>
      </c>
      <c r="H73" s="937">
        <v>1540</v>
      </c>
      <c r="I73" s="330" t="s">
        <v>1344</v>
      </c>
      <c r="J73" s="670">
        <v>320</v>
      </c>
      <c r="K73" s="2381"/>
      <c r="L73" s="2231" t="s">
        <v>1345</v>
      </c>
      <c r="M73" s="2344" t="s">
        <v>1243</v>
      </c>
      <c r="N73" s="57"/>
    </row>
    <row r="74" spans="1:14" ht="25.5" x14ac:dyDescent="0.25">
      <c r="A74" s="7"/>
      <c r="B74" s="147"/>
      <c r="C74" s="148"/>
      <c r="D74" s="543"/>
      <c r="E74" s="338" t="s">
        <v>1346</v>
      </c>
      <c r="F74" s="330" t="s">
        <v>1347</v>
      </c>
      <c r="G74" s="330" t="s">
        <v>100</v>
      </c>
      <c r="H74" s="330">
        <v>188.3</v>
      </c>
      <c r="I74" s="330" t="s">
        <v>1348</v>
      </c>
      <c r="J74" s="670">
        <v>22</v>
      </c>
      <c r="K74" s="2381"/>
      <c r="L74" s="2284"/>
      <c r="M74" s="2347"/>
      <c r="N74" s="57"/>
    </row>
    <row r="75" spans="1:14" x14ac:dyDescent="0.25">
      <c r="A75" s="7"/>
      <c r="B75" s="147"/>
      <c r="C75" s="148"/>
      <c r="D75" s="543"/>
      <c r="E75" s="338" t="s">
        <v>1349</v>
      </c>
      <c r="F75" s="330" t="s">
        <v>1350</v>
      </c>
      <c r="G75" s="330" t="s">
        <v>23</v>
      </c>
      <c r="H75" s="682">
        <v>250</v>
      </c>
      <c r="I75" s="330" t="s">
        <v>1341</v>
      </c>
      <c r="J75" s="670">
        <v>400</v>
      </c>
      <c r="K75" s="2381"/>
      <c r="L75" s="2232"/>
      <c r="M75" s="2345"/>
      <c r="N75" s="57"/>
    </row>
    <row r="76" spans="1:14" ht="28.9" customHeight="1" x14ac:dyDescent="0.25">
      <c r="A76" s="7"/>
      <c r="B76" s="147"/>
      <c r="C76" s="148"/>
      <c r="D76" s="543"/>
      <c r="E76" s="338" t="s">
        <v>1351</v>
      </c>
      <c r="F76" s="544" t="s">
        <v>1352</v>
      </c>
      <c r="G76" s="586" t="s">
        <v>23</v>
      </c>
      <c r="H76" s="696">
        <v>50</v>
      </c>
      <c r="I76" s="697" t="s">
        <v>1353</v>
      </c>
      <c r="J76" s="586">
        <v>1</v>
      </c>
      <c r="K76" s="2381"/>
      <c r="L76" s="2284" t="s">
        <v>1312</v>
      </c>
      <c r="M76" s="2321" t="s">
        <v>27</v>
      </c>
      <c r="N76" s="57"/>
    </row>
    <row r="77" spans="1:14" ht="25.5" x14ac:dyDescent="0.25">
      <c r="A77" s="7"/>
      <c r="B77" s="147"/>
      <c r="C77" s="148"/>
      <c r="D77" s="543"/>
      <c r="E77" s="338" t="s">
        <v>1354</v>
      </c>
      <c r="F77" s="339" t="s">
        <v>1355</v>
      </c>
      <c r="G77" s="586" t="s">
        <v>23</v>
      </c>
      <c r="H77" s="696">
        <v>100</v>
      </c>
      <c r="I77" s="697" t="s">
        <v>1356</v>
      </c>
      <c r="J77" s="586">
        <v>45</v>
      </c>
      <c r="K77" s="2381"/>
      <c r="L77" s="2284"/>
      <c r="M77" s="2321"/>
      <c r="N77" s="57"/>
    </row>
    <row r="78" spans="1:14" ht="38.25" x14ac:dyDescent="0.25">
      <c r="A78" s="7"/>
      <c r="B78" s="147"/>
      <c r="C78" s="148"/>
      <c r="D78" s="543"/>
      <c r="E78" s="338" t="s">
        <v>1357</v>
      </c>
      <c r="F78" s="944" t="s">
        <v>1358</v>
      </c>
      <c r="G78" s="330" t="s">
        <v>100</v>
      </c>
      <c r="H78" s="586">
        <v>28.7</v>
      </c>
      <c r="I78" s="339" t="s">
        <v>1359</v>
      </c>
      <c r="J78" s="586">
        <v>7</v>
      </c>
      <c r="K78" s="2381"/>
      <c r="L78" s="2284"/>
      <c r="M78" s="2321"/>
      <c r="N78" s="57"/>
    </row>
    <row r="79" spans="1:14" ht="38.25" customHeight="1" x14ac:dyDescent="0.25">
      <c r="A79" s="7"/>
      <c r="B79" s="147"/>
      <c r="C79" s="148"/>
      <c r="D79" s="543"/>
      <c r="E79" s="2322" t="s">
        <v>1360</v>
      </c>
      <c r="F79" s="1270" t="s">
        <v>1361</v>
      </c>
      <c r="G79" s="330" t="s">
        <v>100</v>
      </c>
      <c r="H79" s="586">
        <v>7.2</v>
      </c>
      <c r="I79" s="2375" t="s">
        <v>1362</v>
      </c>
      <c r="J79" s="1340">
        <v>2</v>
      </c>
      <c r="K79" s="2381"/>
      <c r="L79" s="2284"/>
      <c r="M79" s="2321"/>
      <c r="N79" s="57"/>
    </row>
    <row r="80" spans="1:14" ht="23.25" customHeight="1" x14ac:dyDescent="0.25">
      <c r="A80" s="7"/>
      <c r="B80" s="147"/>
      <c r="C80" s="148"/>
      <c r="D80" s="543"/>
      <c r="E80" s="2322"/>
      <c r="F80" s="1270"/>
      <c r="G80" s="330" t="s">
        <v>23</v>
      </c>
      <c r="H80" s="696">
        <v>2.7</v>
      </c>
      <c r="I80" s="2375"/>
      <c r="J80" s="1340"/>
      <c r="K80" s="2372"/>
      <c r="L80" s="2232"/>
      <c r="M80" s="2321"/>
      <c r="N80" s="57"/>
    </row>
    <row r="81" spans="1:14" ht="18" customHeight="1" thickBot="1" x14ac:dyDescent="0.3">
      <c r="A81" s="7"/>
      <c r="B81" s="147"/>
      <c r="C81" s="148"/>
      <c r="D81" s="2360" t="s">
        <v>74</v>
      </c>
      <c r="E81" s="2361"/>
      <c r="F81" s="2361"/>
      <c r="G81" s="2361"/>
      <c r="H81" s="549">
        <f>SUM(H60:H80)</f>
        <v>3077.8999999999996</v>
      </c>
      <c r="I81" s="2290"/>
      <c r="J81" s="2290"/>
      <c r="K81" s="2290"/>
      <c r="L81" s="2290"/>
      <c r="M81" s="2291"/>
      <c r="N81" s="57"/>
    </row>
    <row r="82" spans="1:14" ht="19.5" customHeight="1" x14ac:dyDescent="0.25">
      <c r="A82" s="7"/>
      <c r="B82" s="147"/>
      <c r="C82" s="148"/>
      <c r="D82" s="2354" t="s">
        <v>1363</v>
      </c>
      <c r="E82" s="2355"/>
      <c r="F82" s="2355"/>
      <c r="G82" s="2355"/>
      <c r="H82" s="2355"/>
      <c r="I82" s="2355"/>
      <c r="J82" s="2355"/>
      <c r="K82" s="2356"/>
      <c r="L82" s="2355"/>
      <c r="M82" s="2357"/>
      <c r="N82" s="57"/>
    </row>
    <row r="83" spans="1:14" ht="42" customHeight="1" x14ac:dyDescent="0.25">
      <c r="A83" s="7"/>
      <c r="B83" s="147"/>
      <c r="C83" s="148"/>
      <c r="D83" s="559"/>
      <c r="E83" s="2358" t="s">
        <v>1364</v>
      </c>
      <c r="F83" s="2332" t="s">
        <v>1365</v>
      </c>
      <c r="G83" s="2333"/>
      <c r="H83" s="2333"/>
      <c r="I83" s="698" t="s">
        <v>1366</v>
      </c>
      <c r="J83" s="599">
        <v>85</v>
      </c>
      <c r="K83" s="2378" t="s">
        <v>1367</v>
      </c>
      <c r="L83" s="2052" t="s">
        <v>1298</v>
      </c>
      <c r="M83" s="2346" t="s">
        <v>1299</v>
      </c>
      <c r="N83" s="57"/>
    </row>
    <row r="84" spans="1:14" ht="54.6" customHeight="1" x14ac:dyDescent="0.25">
      <c r="A84" s="7"/>
      <c r="B84" s="147"/>
      <c r="C84" s="148"/>
      <c r="D84" s="560"/>
      <c r="E84" s="2359"/>
      <c r="F84" s="2334"/>
      <c r="G84" s="2335"/>
      <c r="H84" s="2335"/>
      <c r="I84" s="699" t="s">
        <v>1368</v>
      </c>
      <c r="J84" s="684">
        <v>75</v>
      </c>
      <c r="K84" s="2379"/>
      <c r="L84" s="2231"/>
      <c r="M84" s="1148"/>
      <c r="N84" s="57"/>
    </row>
    <row r="85" spans="1:14" ht="89.25" customHeight="1" x14ac:dyDescent="0.25">
      <c r="A85" s="7"/>
      <c r="B85" s="147"/>
      <c r="C85" s="148"/>
      <c r="D85" s="560"/>
      <c r="E85" s="358" t="s">
        <v>1369</v>
      </c>
      <c r="F85" s="894" t="s">
        <v>1370</v>
      </c>
      <c r="G85" s="357" t="s">
        <v>100</v>
      </c>
      <c r="H85" s="357">
        <v>31.2</v>
      </c>
      <c r="I85" s="330" t="s">
        <v>1371</v>
      </c>
      <c r="J85" s="695">
        <v>10</v>
      </c>
      <c r="K85" s="2380"/>
      <c r="L85" s="330" t="s">
        <v>1372</v>
      </c>
      <c r="M85" s="330" t="s">
        <v>1243</v>
      </c>
      <c r="N85" s="57"/>
    </row>
    <row r="86" spans="1:14" ht="37.5" customHeight="1" x14ac:dyDescent="0.25">
      <c r="A86" s="7"/>
      <c r="B86" s="147"/>
      <c r="C86" s="148"/>
      <c r="D86" s="559"/>
      <c r="E86" s="867" t="s">
        <v>1373</v>
      </c>
      <c r="F86" s="875" t="s">
        <v>1374</v>
      </c>
      <c r="G86" s="357" t="s">
        <v>23</v>
      </c>
      <c r="H86" s="963">
        <v>5</v>
      </c>
      <c r="I86" s="357" t="s">
        <v>1375</v>
      </c>
      <c r="J86" s="939">
        <v>1</v>
      </c>
      <c r="K86" s="2381"/>
      <c r="L86" s="357" t="s">
        <v>1256</v>
      </c>
      <c r="M86" s="537" t="s">
        <v>1243</v>
      </c>
      <c r="N86" s="57"/>
    </row>
    <row r="87" spans="1:14" ht="18" customHeight="1" x14ac:dyDescent="0.25">
      <c r="A87" s="7"/>
      <c r="B87" s="147"/>
      <c r="C87" s="148"/>
      <c r="D87" s="559"/>
      <c r="E87" s="2341" t="s">
        <v>1376</v>
      </c>
      <c r="F87" s="2327" t="s">
        <v>1377</v>
      </c>
      <c r="G87" s="330" t="s">
        <v>100</v>
      </c>
      <c r="H87" s="682">
        <v>66.8</v>
      </c>
      <c r="I87" s="2231" t="s">
        <v>1255</v>
      </c>
      <c r="J87" s="2229">
        <v>106</v>
      </c>
      <c r="K87" s="2381"/>
      <c r="L87" s="2231" t="s">
        <v>814</v>
      </c>
      <c r="M87" s="2344" t="s">
        <v>1243</v>
      </c>
      <c r="N87" s="57"/>
    </row>
    <row r="88" spans="1:14" ht="21" customHeight="1" x14ac:dyDescent="0.25">
      <c r="A88" s="7"/>
      <c r="B88" s="147"/>
      <c r="C88" s="148"/>
      <c r="D88" s="559"/>
      <c r="E88" s="2342"/>
      <c r="F88" s="2328"/>
      <c r="G88" s="330" t="s">
        <v>23</v>
      </c>
      <c r="H88" s="330">
        <v>104.5</v>
      </c>
      <c r="I88" s="2232"/>
      <c r="J88" s="2230"/>
      <c r="K88" s="2381"/>
      <c r="L88" s="2232"/>
      <c r="M88" s="2345"/>
      <c r="N88" s="57"/>
    </row>
    <row r="89" spans="1:14" ht="24" customHeight="1" x14ac:dyDescent="0.25">
      <c r="A89" s="7"/>
      <c r="B89" s="147"/>
      <c r="C89" s="148"/>
      <c r="D89" s="559"/>
      <c r="E89" s="871" t="s">
        <v>1378</v>
      </c>
      <c r="F89" s="874" t="s">
        <v>1379</v>
      </c>
      <c r="G89" s="330" t="s">
        <v>23</v>
      </c>
      <c r="H89" s="682">
        <v>25</v>
      </c>
      <c r="I89" s="330" t="s">
        <v>1255</v>
      </c>
      <c r="J89" s="599">
        <v>10</v>
      </c>
      <c r="K89" s="2381"/>
      <c r="L89" s="330" t="s">
        <v>1298</v>
      </c>
      <c r="M89" s="538" t="s">
        <v>1299</v>
      </c>
      <c r="N89" s="57"/>
    </row>
    <row r="90" spans="1:14" ht="29.25" customHeight="1" x14ac:dyDescent="0.25">
      <c r="A90" s="7"/>
      <c r="B90" s="147"/>
      <c r="C90" s="148"/>
      <c r="D90" s="559"/>
      <c r="E90" s="869" t="s">
        <v>1380</v>
      </c>
      <c r="F90" s="2327" t="s">
        <v>1381</v>
      </c>
      <c r="G90" s="330" t="s">
        <v>100</v>
      </c>
      <c r="H90" s="330">
        <v>364.9</v>
      </c>
      <c r="I90" s="2231" t="s">
        <v>1382</v>
      </c>
      <c r="J90" s="2329" t="s">
        <v>1383</v>
      </c>
      <c r="K90" s="2381"/>
      <c r="L90" s="2231" t="s">
        <v>1269</v>
      </c>
      <c r="M90" s="2344" t="s">
        <v>1270</v>
      </c>
      <c r="N90" s="57"/>
    </row>
    <row r="91" spans="1:14" ht="24.75" customHeight="1" x14ac:dyDescent="0.25">
      <c r="A91" s="7"/>
      <c r="B91" s="147"/>
      <c r="C91" s="148"/>
      <c r="D91" s="559"/>
      <c r="E91" s="870"/>
      <c r="F91" s="2328"/>
      <c r="G91" s="330" t="s">
        <v>23</v>
      </c>
      <c r="H91" s="682">
        <v>10</v>
      </c>
      <c r="I91" s="2232"/>
      <c r="J91" s="2330"/>
      <c r="K91" s="2381"/>
      <c r="L91" s="2232"/>
      <c r="M91" s="2345"/>
      <c r="N91" s="57"/>
    </row>
    <row r="92" spans="1:14" ht="42.75" customHeight="1" x14ac:dyDescent="0.25">
      <c r="A92" s="7"/>
      <c r="B92" s="147"/>
      <c r="C92" s="148"/>
      <c r="D92" s="559"/>
      <c r="E92" s="871" t="s">
        <v>1384</v>
      </c>
      <c r="F92" s="876" t="s">
        <v>1385</v>
      </c>
      <c r="G92" s="330" t="s">
        <v>23</v>
      </c>
      <c r="H92" s="682">
        <v>75</v>
      </c>
      <c r="I92" s="381" t="s">
        <v>1386</v>
      </c>
      <c r="J92" s="599">
        <v>25</v>
      </c>
      <c r="K92" s="2381"/>
      <c r="L92" s="2231" t="s">
        <v>1345</v>
      </c>
      <c r="M92" s="2344" t="s">
        <v>1243</v>
      </c>
      <c r="N92" s="57"/>
    </row>
    <row r="93" spans="1:14" ht="38.25" customHeight="1" x14ac:dyDescent="0.25">
      <c r="A93" s="7"/>
      <c r="B93" s="147"/>
      <c r="C93" s="148"/>
      <c r="D93" s="559"/>
      <c r="E93" s="871" t="s">
        <v>1387</v>
      </c>
      <c r="F93" s="874" t="s">
        <v>1388</v>
      </c>
      <c r="G93" s="330" t="s">
        <v>100</v>
      </c>
      <c r="H93" s="330">
        <v>412.8</v>
      </c>
      <c r="I93" s="330" t="s">
        <v>1389</v>
      </c>
      <c r="J93" s="670">
        <v>515</v>
      </c>
      <c r="K93" s="2381"/>
      <c r="L93" s="2284"/>
      <c r="M93" s="2347"/>
      <c r="N93" s="57"/>
    </row>
    <row r="94" spans="1:14" ht="38.25" x14ac:dyDescent="0.25">
      <c r="A94" s="7"/>
      <c r="B94" s="147"/>
      <c r="C94" s="148"/>
      <c r="D94" s="2331"/>
      <c r="E94" s="872" t="s">
        <v>1390</v>
      </c>
      <c r="F94" s="877" t="s">
        <v>1391</v>
      </c>
      <c r="G94" s="589" t="s">
        <v>23</v>
      </c>
      <c r="H94" s="700">
        <v>120</v>
      </c>
      <c r="I94" s="364" t="s">
        <v>1392</v>
      </c>
      <c r="J94" s="589">
        <v>20</v>
      </c>
      <c r="K94" s="2381"/>
      <c r="L94" s="2284"/>
      <c r="M94" s="2345"/>
      <c r="N94" s="57"/>
    </row>
    <row r="95" spans="1:14" ht="51" x14ac:dyDescent="0.25">
      <c r="A95" s="7"/>
      <c r="B95" s="147"/>
      <c r="C95" s="148"/>
      <c r="D95" s="2331"/>
      <c r="E95" s="873" t="s">
        <v>1393</v>
      </c>
      <c r="F95" s="878" t="s">
        <v>1394</v>
      </c>
      <c r="G95" s="582" t="s">
        <v>23</v>
      </c>
      <c r="H95" s="676">
        <v>242</v>
      </c>
      <c r="I95" s="28" t="s">
        <v>1255</v>
      </c>
      <c r="J95" s="677">
        <v>8</v>
      </c>
      <c r="K95" s="2379"/>
      <c r="L95" s="1237" t="s">
        <v>1298</v>
      </c>
      <c r="M95" s="2346" t="s">
        <v>1299</v>
      </c>
      <c r="N95" s="57"/>
    </row>
    <row r="96" spans="1:14" x14ac:dyDescent="0.25">
      <c r="A96" s="7"/>
      <c r="B96" s="147"/>
      <c r="C96" s="148"/>
      <c r="D96" s="560"/>
      <c r="E96" s="2338" t="s">
        <v>1395</v>
      </c>
      <c r="F96" s="2234" t="s">
        <v>1396</v>
      </c>
      <c r="G96" s="330" t="s">
        <v>100</v>
      </c>
      <c r="H96" s="330">
        <v>64.900000000000006</v>
      </c>
      <c r="I96" s="2070" t="s">
        <v>1397</v>
      </c>
      <c r="J96" s="2229">
        <v>8</v>
      </c>
      <c r="K96" s="2379"/>
      <c r="L96" s="1237"/>
      <c r="M96" s="1148"/>
      <c r="N96" s="57"/>
    </row>
    <row r="97" spans="1:14" x14ac:dyDescent="0.25">
      <c r="A97" s="7"/>
      <c r="B97" s="147"/>
      <c r="C97" s="148"/>
      <c r="D97" s="560"/>
      <c r="E97" s="2339"/>
      <c r="F97" s="2336"/>
      <c r="G97" s="545" t="s">
        <v>23</v>
      </c>
      <c r="H97" s="675">
        <v>141</v>
      </c>
      <c r="I97" s="2340"/>
      <c r="J97" s="2230"/>
      <c r="K97" s="2379"/>
      <c r="L97" s="1237"/>
      <c r="M97" s="1148"/>
      <c r="N97" s="57"/>
    </row>
    <row r="98" spans="1:14" x14ac:dyDescent="0.25">
      <c r="A98" s="7"/>
      <c r="B98" s="147"/>
      <c r="C98" s="148"/>
      <c r="D98" s="560"/>
      <c r="E98" s="1073" t="s">
        <v>1398</v>
      </c>
      <c r="F98" s="2336" t="s">
        <v>1399</v>
      </c>
      <c r="G98" s="330" t="s">
        <v>23</v>
      </c>
      <c r="H98" s="682">
        <v>163</v>
      </c>
      <c r="I98" s="2052" t="s">
        <v>1400</v>
      </c>
      <c r="J98" s="2337">
        <v>30</v>
      </c>
      <c r="K98" s="2379"/>
      <c r="L98" s="1237"/>
      <c r="M98" s="1148"/>
      <c r="N98" s="57"/>
    </row>
    <row r="99" spans="1:14" x14ac:dyDescent="0.25">
      <c r="A99" s="7"/>
      <c r="B99" s="147"/>
      <c r="C99" s="148"/>
      <c r="D99" s="560"/>
      <c r="E99" s="1073"/>
      <c r="F99" s="2336"/>
      <c r="G99" s="330" t="s">
        <v>33</v>
      </c>
      <c r="H99" s="682">
        <v>38.799999999999997</v>
      </c>
      <c r="I99" s="2052"/>
      <c r="J99" s="2337"/>
      <c r="K99" s="2382"/>
      <c r="L99" s="1237"/>
      <c r="M99" s="2383"/>
      <c r="N99" s="57"/>
    </row>
    <row r="100" spans="1:14" ht="15" customHeight="1" thickBot="1" x14ac:dyDescent="0.3">
      <c r="A100" s="7"/>
      <c r="B100" s="147"/>
      <c r="C100" s="148"/>
      <c r="D100" s="2323" t="s">
        <v>74</v>
      </c>
      <c r="E100" s="1782"/>
      <c r="F100" s="1782"/>
      <c r="G100" s="1782"/>
      <c r="H100" s="548">
        <f>SUM(H83:H99)</f>
        <v>1864.9</v>
      </c>
      <c r="I100" s="2324"/>
      <c r="J100" s="2325"/>
      <c r="K100" s="2325"/>
      <c r="L100" s="2325"/>
      <c r="M100" s="2326"/>
      <c r="N100" s="57"/>
    </row>
    <row r="101" spans="1:14" ht="17.25" customHeight="1" thickBot="1" x14ac:dyDescent="0.3">
      <c r="A101" s="7"/>
      <c r="B101" s="147"/>
      <c r="C101" s="561"/>
      <c r="D101" s="2314" t="s">
        <v>90</v>
      </c>
      <c r="E101" s="2314"/>
      <c r="F101" s="2314"/>
      <c r="G101" s="2315"/>
      <c r="H101" s="562">
        <f>H81+H58+H100</f>
        <v>11349.1</v>
      </c>
      <c r="I101" s="2319"/>
      <c r="J101" s="2319"/>
      <c r="K101" s="2319"/>
      <c r="L101" s="2319"/>
      <c r="M101" s="2320"/>
      <c r="N101" s="57"/>
    </row>
    <row r="102" spans="1:14" ht="15.75" customHeight="1" thickBot="1" x14ac:dyDescent="0.3">
      <c r="A102" s="7"/>
      <c r="B102" s="151"/>
      <c r="C102" s="2310" t="s">
        <v>136</v>
      </c>
      <c r="D102" s="2310"/>
      <c r="E102" s="2310"/>
      <c r="F102" s="2310"/>
      <c r="G102" s="2311"/>
      <c r="H102" s="546">
        <f>H101</f>
        <v>11349.1</v>
      </c>
      <c r="I102" s="87"/>
      <c r="J102" s="87"/>
      <c r="K102" s="87"/>
      <c r="L102" s="87"/>
      <c r="M102" s="88"/>
      <c r="N102" s="57"/>
    </row>
    <row r="103" spans="1:14" ht="17.25" customHeight="1" thickBot="1" x14ac:dyDescent="0.3">
      <c r="A103" s="14"/>
      <c r="B103" s="32"/>
      <c r="C103" s="2312" t="s">
        <v>745</v>
      </c>
      <c r="D103" s="2312"/>
      <c r="E103" s="2312"/>
      <c r="F103" s="2312"/>
      <c r="G103" s="2313"/>
      <c r="H103" s="547">
        <f>H102</f>
        <v>11349.1</v>
      </c>
      <c r="I103" s="152"/>
      <c r="J103" s="376"/>
      <c r="K103" s="152"/>
      <c r="L103" s="153"/>
      <c r="M103" s="154"/>
    </row>
    <row r="104" spans="1:14" ht="13.5" thickBot="1" x14ac:dyDescent="0.3"/>
    <row r="105" spans="1:14" ht="39" thickBot="1" x14ac:dyDescent="0.3">
      <c r="C105" s="1193" t="s">
        <v>138</v>
      </c>
      <c r="D105" s="1194"/>
      <c r="E105" s="1194"/>
      <c r="F105" s="1194"/>
      <c r="G105" s="1195"/>
      <c r="H105" s="17" t="s">
        <v>139</v>
      </c>
    </row>
    <row r="106" spans="1:14" ht="12.75" customHeight="1" x14ac:dyDescent="0.25">
      <c r="C106" s="1214" t="s">
        <v>140</v>
      </c>
      <c r="D106" s="1215"/>
      <c r="E106" s="1215"/>
      <c r="F106" s="1215"/>
      <c r="G106" s="1216"/>
      <c r="H106" s="716">
        <f>SUMIF($G$5:$G$99,"SB",H$5:H$99)</f>
        <v>5695.8</v>
      </c>
    </row>
    <row r="107" spans="1:14" x14ac:dyDescent="0.25">
      <c r="C107" s="1080" t="s">
        <v>141</v>
      </c>
      <c r="D107" s="1081"/>
      <c r="E107" s="1081"/>
      <c r="F107" s="1081"/>
      <c r="G107" s="1082"/>
      <c r="H107" s="715">
        <f>H108+H109+H110+H111+H112+H113</f>
        <v>5653.3000000000011</v>
      </c>
      <c r="I107" s="156"/>
      <c r="L107" s="155"/>
    </row>
    <row r="108" spans="1:14" x14ac:dyDescent="0.25">
      <c r="C108" s="1068" t="s">
        <v>142</v>
      </c>
      <c r="D108" s="1069"/>
      <c r="E108" s="1069"/>
      <c r="F108" s="1069"/>
      <c r="G108" s="1070"/>
      <c r="H108" s="722">
        <f>SUMIF($G$5:$G$99,"VB",H$5:H$99)</f>
        <v>2419.0000000000005</v>
      </c>
      <c r="L108" s="155"/>
    </row>
    <row r="109" spans="1:14" x14ac:dyDescent="0.25">
      <c r="C109" s="1065" t="s">
        <v>143</v>
      </c>
      <c r="D109" s="1066"/>
      <c r="E109" s="1066"/>
      <c r="F109" s="1066"/>
      <c r="G109" s="1067"/>
      <c r="H109" s="722">
        <f>SUMIF($G$5:$G$99,"ES",H$5:H$99)</f>
        <v>2994.3</v>
      </c>
    </row>
    <row r="110" spans="1:14" x14ac:dyDescent="0.25">
      <c r="C110" s="1065" t="s">
        <v>144</v>
      </c>
      <c r="D110" s="1066"/>
      <c r="E110" s="1066"/>
      <c r="F110" s="1066"/>
      <c r="G110" s="1067"/>
      <c r="H110" s="722">
        <f>SUMIF($G$5:$G$99,"SL",H$5:H$99)</f>
        <v>0</v>
      </c>
    </row>
    <row r="111" spans="1:14" x14ac:dyDescent="0.25">
      <c r="C111" s="1065" t="s">
        <v>145</v>
      </c>
      <c r="D111" s="1066"/>
      <c r="E111" s="1066"/>
      <c r="F111" s="1066"/>
      <c r="G111" s="1067"/>
      <c r="H111" s="722">
        <f>SUMIF($G$5:$G$99,"Kt",H$5:H$99)</f>
        <v>240</v>
      </c>
    </row>
    <row r="112" spans="1:14" x14ac:dyDescent="0.2">
      <c r="C112" s="1062" t="s">
        <v>146</v>
      </c>
      <c r="D112" s="1063"/>
      <c r="E112" s="1063"/>
      <c r="F112" s="1063"/>
      <c r="G112" s="1064"/>
      <c r="H112" s="722">
        <f>SUMIF($G$5:$G$99,"SAARP",H$5:H$99)</f>
        <v>0</v>
      </c>
    </row>
    <row r="113" spans="3:9" ht="13.5" thickBot="1" x14ac:dyDescent="0.25">
      <c r="C113" s="1196" t="s">
        <v>147</v>
      </c>
      <c r="D113" s="1197"/>
      <c r="E113" s="1197"/>
      <c r="F113" s="1197"/>
      <c r="G113" s="1198"/>
      <c r="H113" s="722">
        <f>SUMIF($G$5:$G$99,"KPP",H$5:H$99)</f>
        <v>0</v>
      </c>
    </row>
    <row r="114" spans="3:9" ht="13.5" thickBot="1" x14ac:dyDescent="0.3">
      <c r="C114" s="1187" t="s">
        <v>148</v>
      </c>
      <c r="D114" s="1188"/>
      <c r="E114" s="1188"/>
      <c r="F114" s="1188"/>
      <c r="G114" s="1189"/>
      <c r="H114" s="701">
        <f>SUM(H106,H107)</f>
        <v>11349.100000000002</v>
      </c>
      <c r="I114" s="553">
        <f>H114-H103</f>
        <v>0</v>
      </c>
    </row>
    <row r="115" spans="3:9" x14ac:dyDescent="0.25">
      <c r="G115" s="20"/>
      <c r="H115" s="263"/>
      <c r="I115" s="554" t="e">
        <f>#REF!-#REF!</f>
        <v>#REF!</v>
      </c>
    </row>
    <row r="116" spans="3:9" x14ac:dyDescent="0.25">
      <c r="G116" s="20"/>
      <c r="H116" s="263"/>
      <c r="I116" s="554" t="e">
        <f>#REF!-#REF!</f>
        <v>#REF!</v>
      </c>
    </row>
    <row r="117" spans="3:9" x14ac:dyDescent="0.25">
      <c r="G117" s="20"/>
      <c r="H117" s="263"/>
      <c r="I117" s="555"/>
    </row>
    <row r="118" spans="3:9" x14ac:dyDescent="0.25">
      <c r="G118" s="20"/>
      <c r="H118" s="263"/>
    </row>
    <row r="119" spans="3:9" x14ac:dyDescent="0.25">
      <c r="G119" s="20"/>
      <c r="H119" s="263"/>
    </row>
    <row r="120" spans="3:9" x14ac:dyDescent="0.25">
      <c r="G120" s="20"/>
      <c r="H120" s="263"/>
    </row>
  </sheetData>
  <customSheetViews>
    <customSheetView guid="{C3677654-BFE4-4497-8838-628012D82F7B}" scale="110" showPageBreaks="1" fitToPage="1" printArea="1" topLeftCell="A56">
      <selection activeCell="I69" sqref="I69"/>
      <pageMargins left="0" right="0" top="0" bottom="0" header="0" footer="0"/>
      <pageSetup paperSize="9" scale="69" fitToHeight="0" orientation="landscape" r:id="rId1"/>
    </customSheetView>
    <customSheetView guid="{3605BC3D-DA08-4E24-988A-34DA5774E919}" scale="110" showPageBreaks="1" fitToPage="1" printArea="1" topLeftCell="A43">
      <selection activeCell="F50" sqref="F50:F51"/>
      <pageMargins left="0" right="0" top="0" bottom="0" header="0" footer="0"/>
      <pageSetup paperSize="9" scale="69" fitToHeight="0" orientation="landscape" r:id="rId2"/>
    </customSheetView>
    <customSheetView guid="{E508033F-5A56-48C8-899A-7EFE9AA4EC4F}" scale="110" showPageBreaks="1" fitToPage="1" printArea="1" topLeftCell="A83">
      <selection activeCell="I72" sqref="I72"/>
      <pageMargins left="0" right="0" top="0" bottom="0" header="0" footer="0"/>
      <pageSetup paperSize="9" scale="69" fitToHeight="0" orientation="landscape" r:id="rId3"/>
    </customSheetView>
    <customSheetView guid="{4E9D4243-8691-4877-A6A6-DC88F9AD25FC}" scale="110" fitToPage="1" topLeftCell="A76">
      <selection activeCell="L79" sqref="L79"/>
      <pageMargins left="0" right="0" top="0" bottom="0" header="0" footer="0"/>
      <pageSetup paperSize="9" scale="69" fitToHeight="0" orientation="landscape" r:id="rId4"/>
    </customSheetView>
    <customSheetView guid="{39D908BC-033E-4CDB-87CE-9CC789F7C428}" scale="110" fitToPage="1" topLeftCell="A60">
      <selection activeCell="I72" sqref="I72"/>
      <pageMargins left="0" right="0" top="0" bottom="0" header="0" footer="0"/>
      <pageSetup paperSize="9" scale="69" fitToHeight="0" orientation="landscape" r:id="rId5"/>
    </customSheetView>
    <customSheetView guid="{65A9E82B-017A-4D77-911A-794254B7A6DC}" scale="110" fitToPage="1" topLeftCell="A40">
      <selection activeCell="I72" sqref="I72"/>
      <pageMargins left="0" right="0" top="0" bottom="0" header="0" footer="0"/>
      <pageSetup paperSize="9" scale="69" fitToHeight="0" orientation="landscape" r:id="rId6"/>
    </customSheetView>
    <customSheetView guid="{524848B6-13AA-426C-937E-E4D0F9D963E1}" scale="110" showPageBreaks="1" fitToPage="1" printArea="1">
      <selection activeCell="P38" sqref="P38:P39"/>
      <pageMargins left="0" right="0" top="0" bottom="0" header="0" footer="0"/>
      <pageSetup paperSize="9" scale="69" fitToHeight="0" orientation="landscape" r:id="rId7"/>
    </customSheetView>
    <customSheetView guid="{511C5918-FA8C-42C0-9248-A0F117BEEAC2}" scale="110" showPageBreaks="1" fitToPage="1" printArea="1" topLeftCell="A76">
      <selection activeCell="L79" sqref="L79"/>
      <pageMargins left="0" right="0" top="0" bottom="0" header="0" footer="0"/>
      <pageSetup paperSize="9" scale="69" fitToHeight="0" orientation="landscape" r:id="rId8"/>
    </customSheetView>
    <customSheetView guid="{7D2C5E84-2A5D-4DFF-AC94-AAA5DAF293E0}" scale="110" showPageBreaks="1" fitToPage="1" printArea="1" topLeftCell="A72">
      <selection activeCell="D72" sqref="D72:S72"/>
      <pageMargins left="0" right="0" top="0" bottom="0" header="0" footer="0"/>
      <pageSetup paperSize="9" scale="69" fitToHeight="0" orientation="landscape" r:id="rId9"/>
    </customSheetView>
  </customSheetViews>
  <mergeCells count="186">
    <mergeCell ref="L92:L94"/>
    <mergeCell ref="M92:M94"/>
    <mergeCell ref="L95:L99"/>
    <mergeCell ref="K83:K99"/>
    <mergeCell ref="M95:M99"/>
    <mergeCell ref="I68:I69"/>
    <mergeCell ref="J68:J69"/>
    <mergeCell ref="I81:M81"/>
    <mergeCell ref="L68:L69"/>
    <mergeCell ref="L73:L75"/>
    <mergeCell ref="K60:K80"/>
    <mergeCell ref="E45:E46"/>
    <mergeCell ref="F45:F46"/>
    <mergeCell ref="F43:F44"/>
    <mergeCell ref="F68:F69"/>
    <mergeCell ref="E60:E61"/>
    <mergeCell ref="F62:F63"/>
    <mergeCell ref="I62:I63"/>
    <mergeCell ref="J62:J63"/>
    <mergeCell ref="J60:J61"/>
    <mergeCell ref="I60:I61"/>
    <mergeCell ref="F60:F61"/>
    <mergeCell ref="J48:J49"/>
    <mergeCell ref="L48:L49"/>
    <mergeCell ref="D82:M82"/>
    <mergeCell ref="E83:E84"/>
    <mergeCell ref="D81:G81"/>
    <mergeCell ref="F48:F49"/>
    <mergeCell ref="D55:D58"/>
    <mergeCell ref="F52:H52"/>
    <mergeCell ref="F64:H64"/>
    <mergeCell ref="F66:H66"/>
    <mergeCell ref="E68:E69"/>
    <mergeCell ref="E48:E49"/>
    <mergeCell ref="L60:L61"/>
    <mergeCell ref="M60:M61"/>
    <mergeCell ref="I79:I80"/>
    <mergeCell ref="L66:M66"/>
    <mergeCell ref="L64:M64"/>
    <mergeCell ref="L72:M72"/>
    <mergeCell ref="L62:L63"/>
    <mergeCell ref="F72:H72"/>
    <mergeCell ref="M62:M63"/>
    <mergeCell ref="L76:L80"/>
    <mergeCell ref="M87:M88"/>
    <mergeCell ref="M90:M91"/>
    <mergeCell ref="L90:L91"/>
    <mergeCell ref="L87:L88"/>
    <mergeCell ref="L83:L84"/>
    <mergeCell ref="M83:M84"/>
    <mergeCell ref="L55:L56"/>
    <mergeCell ref="M73:M75"/>
    <mergeCell ref="M68:M69"/>
    <mergeCell ref="D59:M59"/>
    <mergeCell ref="I101:M101"/>
    <mergeCell ref="J79:J80"/>
    <mergeCell ref="M76:M80"/>
    <mergeCell ref="F79:F80"/>
    <mergeCell ref="E79:E80"/>
    <mergeCell ref="D100:G100"/>
    <mergeCell ref="I100:M100"/>
    <mergeCell ref="I87:I88"/>
    <mergeCell ref="J87:J88"/>
    <mergeCell ref="F90:F91"/>
    <mergeCell ref="I90:I91"/>
    <mergeCell ref="J90:J91"/>
    <mergeCell ref="D94:D95"/>
    <mergeCell ref="F83:H84"/>
    <mergeCell ref="E98:E99"/>
    <mergeCell ref="F98:F99"/>
    <mergeCell ref="I98:I99"/>
    <mergeCell ref="J98:J99"/>
    <mergeCell ref="E96:E97"/>
    <mergeCell ref="F96:F97"/>
    <mergeCell ref="I96:I97"/>
    <mergeCell ref="J96:J97"/>
    <mergeCell ref="E87:E88"/>
    <mergeCell ref="F87:F88"/>
    <mergeCell ref="A9:A11"/>
    <mergeCell ref="B9:B11"/>
    <mergeCell ref="C9:C11"/>
    <mergeCell ref="D9:D11"/>
    <mergeCell ref="E9:E11"/>
    <mergeCell ref="F9:F11"/>
    <mergeCell ref="G9:G11"/>
    <mergeCell ref="H9:H11"/>
    <mergeCell ref="C114:G114"/>
    <mergeCell ref="C107:G107"/>
    <mergeCell ref="C108:G108"/>
    <mergeCell ref="C109:G109"/>
    <mergeCell ref="C110:G110"/>
    <mergeCell ref="C111:G111"/>
    <mergeCell ref="C112:G112"/>
    <mergeCell ref="C102:G102"/>
    <mergeCell ref="C103:G103"/>
    <mergeCell ref="C105:G105"/>
    <mergeCell ref="C106:G106"/>
    <mergeCell ref="C113:G113"/>
    <mergeCell ref="D101:G101"/>
    <mergeCell ref="E41:E42"/>
    <mergeCell ref="E43:E44"/>
    <mergeCell ref="F41:F42"/>
    <mergeCell ref="M38:M39"/>
    <mergeCell ref="I58:M58"/>
    <mergeCell ref="E55:E56"/>
    <mergeCell ref="F55:F56"/>
    <mergeCell ref="K16:K57"/>
    <mergeCell ref="F33:F34"/>
    <mergeCell ref="I33:I34"/>
    <mergeCell ref="J33:J34"/>
    <mergeCell ref="E24:E25"/>
    <mergeCell ref="F24:F25"/>
    <mergeCell ref="I27:I28"/>
    <mergeCell ref="J27:J28"/>
    <mergeCell ref="I38:I39"/>
    <mergeCell ref="I17:I18"/>
    <mergeCell ref="J17:J18"/>
    <mergeCell ref="E19:E20"/>
    <mergeCell ref="L17:L20"/>
    <mergeCell ref="M17:M20"/>
    <mergeCell ref="E33:E34"/>
    <mergeCell ref="M45:M46"/>
    <mergeCell ref="M48:M49"/>
    <mergeCell ref="M55:M56"/>
    <mergeCell ref="L52:M52"/>
    <mergeCell ref="I48:I49"/>
    <mergeCell ref="I45:I46"/>
    <mergeCell ref="J45:J46"/>
    <mergeCell ref="M29:M31"/>
    <mergeCell ref="L29:L31"/>
    <mergeCell ref="L32:L37"/>
    <mergeCell ref="M32:M37"/>
    <mergeCell ref="L16:M16"/>
    <mergeCell ref="L21:M21"/>
    <mergeCell ref="J36:J37"/>
    <mergeCell ref="L22:L23"/>
    <mergeCell ref="L24:L25"/>
    <mergeCell ref="L45:L46"/>
    <mergeCell ref="I41:I42"/>
    <mergeCell ref="J41:J42"/>
    <mergeCell ref="I29:I30"/>
    <mergeCell ref="J29:J30"/>
    <mergeCell ref="I36:I37"/>
    <mergeCell ref="M41:M42"/>
    <mergeCell ref="M43:M44"/>
    <mergeCell ref="L38:L39"/>
    <mergeCell ref="L41:L42"/>
    <mergeCell ref="L43:L44"/>
    <mergeCell ref="M22:M23"/>
    <mergeCell ref="M24:M25"/>
    <mergeCell ref="L26:L28"/>
    <mergeCell ref="I19:I20"/>
    <mergeCell ref="J19:J20"/>
    <mergeCell ref="E29:E31"/>
    <mergeCell ref="F29:F31"/>
    <mergeCell ref="G29:G30"/>
    <mergeCell ref="C5:M5"/>
    <mergeCell ref="C6:M6"/>
    <mergeCell ref="C7:M7"/>
    <mergeCell ref="K9:K11"/>
    <mergeCell ref="L9:M10"/>
    <mergeCell ref="I10:I11"/>
    <mergeCell ref="J10:J11"/>
    <mergeCell ref="I9:J9"/>
    <mergeCell ref="B13:M13"/>
    <mergeCell ref="H29:H30"/>
    <mergeCell ref="C14:M14"/>
    <mergeCell ref="D15:M15"/>
    <mergeCell ref="E17:E18"/>
    <mergeCell ref="F17:F18"/>
    <mergeCell ref="E27:E28"/>
    <mergeCell ref="F27:F28"/>
    <mergeCell ref="J38:J39"/>
    <mergeCell ref="I43:I44"/>
    <mergeCell ref="J43:J44"/>
    <mergeCell ref="F16:H16"/>
    <mergeCell ref="F21:H21"/>
    <mergeCell ref="F26:H26"/>
    <mergeCell ref="F35:H35"/>
    <mergeCell ref="F19:F20"/>
    <mergeCell ref="E22:E23"/>
    <mergeCell ref="F22:F23"/>
    <mergeCell ref="E38:E39"/>
    <mergeCell ref="F38:F39"/>
    <mergeCell ref="E36:E37"/>
    <mergeCell ref="F36:F37"/>
  </mergeCells>
  <pageMargins left="0.25" right="0.25" top="0.75" bottom="0.75" header="0.3" footer="0.3"/>
  <pageSetup paperSize="9" scale="73" fitToHeight="0" orientation="landscape"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6B8D1-094F-46EE-B0D9-5790DE18B42D}">
  <sheetPr>
    <tabColor theme="9"/>
    <pageSetUpPr fitToPage="1"/>
  </sheetPr>
  <dimension ref="A1:M56"/>
  <sheetViews>
    <sheetView tabSelected="1" zoomScaleNormal="100" zoomScaleSheetLayoutView="70" workbookViewId="0">
      <selection activeCell="C6" sqref="C6:M6"/>
    </sheetView>
  </sheetViews>
  <sheetFormatPr defaultRowHeight="12.75" x14ac:dyDescent="0.25"/>
  <cols>
    <col min="1" max="1" width="4.42578125" style="20" customWidth="1"/>
    <col min="2" max="3" width="3.5703125" style="20" customWidth="1"/>
    <col min="4" max="4" width="4.140625" style="20" customWidth="1"/>
    <col min="5" max="5" width="12.5703125" style="20" customWidth="1"/>
    <col min="6" max="6" width="36.42578125" style="20" customWidth="1"/>
    <col min="7" max="7" width="6.42578125" style="1" customWidth="1"/>
    <col min="8" max="8" width="7.5703125" style="260" customWidth="1"/>
    <col min="9" max="9" width="28.28515625" style="20" customWidth="1"/>
    <col min="10" max="10" width="8" style="156" bestFit="1" customWidth="1"/>
    <col min="11" max="11" width="10.140625" style="20" customWidth="1"/>
    <col min="12" max="12" width="15.42578125" style="20" customWidth="1"/>
    <col min="13" max="13" width="26.140625" style="20" customWidth="1"/>
    <col min="14" max="249" width="8.85546875" style="20"/>
    <col min="250" max="250" width="4.42578125" style="20" customWidth="1"/>
    <col min="251" max="252" width="3.5703125" style="20" customWidth="1"/>
    <col min="253" max="253" width="4.140625" style="20" customWidth="1"/>
    <col min="254" max="254" width="14.42578125" style="20" bestFit="1" customWidth="1"/>
    <col min="255" max="255" width="36.42578125" style="20" customWidth="1"/>
    <col min="256" max="256" width="10.85546875" style="20" customWidth="1"/>
    <col min="257" max="259" width="9.42578125" style="20" customWidth="1"/>
    <col min="260" max="260" width="23.42578125" style="20" customWidth="1"/>
    <col min="261" max="261" width="4.85546875" style="20" customWidth="1"/>
    <col min="262" max="263" width="5.42578125" style="20" customWidth="1"/>
    <col min="264" max="264" width="12.140625" style="20" customWidth="1"/>
    <col min="265" max="265" width="19.42578125" style="20" customWidth="1"/>
    <col min="266" max="266" width="47.5703125" style="20" bestFit="1" customWidth="1"/>
    <col min="267" max="505" width="8.85546875" style="20"/>
    <col min="506" max="506" width="4.42578125" style="20" customWidth="1"/>
    <col min="507" max="508" width="3.5703125" style="20" customWidth="1"/>
    <col min="509" max="509" width="4.140625" style="20" customWidth="1"/>
    <col min="510" max="510" width="14.42578125" style="20" bestFit="1" customWidth="1"/>
    <col min="511" max="511" width="36.42578125" style="20" customWidth="1"/>
    <col min="512" max="512" width="10.85546875" style="20" customWidth="1"/>
    <col min="513" max="515" width="9.42578125" style="20" customWidth="1"/>
    <col min="516" max="516" width="23.42578125" style="20" customWidth="1"/>
    <col min="517" max="517" width="4.85546875" style="20" customWidth="1"/>
    <col min="518" max="519" width="5.42578125" style="20" customWidth="1"/>
    <col min="520" max="520" width="12.140625" style="20" customWidth="1"/>
    <col min="521" max="521" width="19.42578125" style="20" customWidth="1"/>
    <col min="522" max="522" width="47.5703125" style="20" bestFit="1" customWidth="1"/>
    <col min="523" max="761" width="8.85546875" style="20"/>
    <col min="762" max="762" width="4.42578125" style="20" customWidth="1"/>
    <col min="763" max="764" width="3.5703125" style="20" customWidth="1"/>
    <col min="765" max="765" width="4.140625" style="20" customWidth="1"/>
    <col min="766" max="766" width="14.42578125" style="20" bestFit="1" customWidth="1"/>
    <col min="767" max="767" width="36.42578125" style="20" customWidth="1"/>
    <col min="768" max="768" width="10.85546875" style="20" customWidth="1"/>
    <col min="769" max="771" width="9.42578125" style="20" customWidth="1"/>
    <col min="772" max="772" width="23.42578125" style="20" customWidth="1"/>
    <col min="773" max="773" width="4.85546875" style="20" customWidth="1"/>
    <col min="774" max="775" width="5.42578125" style="20" customWidth="1"/>
    <col min="776" max="776" width="12.140625" style="20" customWidth="1"/>
    <col min="777" max="777" width="19.42578125" style="20" customWidth="1"/>
    <col min="778" max="778" width="47.5703125" style="20" bestFit="1" customWidth="1"/>
    <col min="779" max="1017" width="8.85546875" style="20"/>
    <col min="1018" max="1018" width="4.42578125" style="20" customWidth="1"/>
    <col min="1019" max="1020" width="3.5703125" style="20" customWidth="1"/>
    <col min="1021" max="1021" width="4.140625" style="20" customWidth="1"/>
    <col min="1022" max="1022" width="14.42578125" style="20" bestFit="1" customWidth="1"/>
    <col min="1023" max="1023" width="36.42578125" style="20" customWidth="1"/>
    <col min="1024" max="1024" width="10.85546875" style="20" customWidth="1"/>
    <col min="1025" max="1027" width="9.42578125" style="20" customWidth="1"/>
    <col min="1028" max="1028" width="23.42578125" style="20" customWidth="1"/>
    <col min="1029" max="1029" width="4.85546875" style="20" customWidth="1"/>
    <col min="1030" max="1031" width="5.42578125" style="20" customWidth="1"/>
    <col min="1032" max="1032" width="12.140625" style="20" customWidth="1"/>
    <col min="1033" max="1033" width="19.42578125" style="20" customWidth="1"/>
    <col min="1034" max="1034" width="47.5703125" style="20" bestFit="1" customWidth="1"/>
    <col min="1035" max="1273" width="8.85546875" style="20"/>
    <col min="1274" max="1274" width="4.42578125" style="20" customWidth="1"/>
    <col min="1275" max="1276" width="3.5703125" style="20" customWidth="1"/>
    <col min="1277" max="1277" width="4.140625" style="20" customWidth="1"/>
    <col min="1278" max="1278" width="14.42578125" style="20" bestFit="1" customWidth="1"/>
    <col min="1279" max="1279" width="36.42578125" style="20" customWidth="1"/>
    <col min="1280" max="1280" width="10.85546875" style="20" customWidth="1"/>
    <col min="1281" max="1283" width="9.42578125" style="20" customWidth="1"/>
    <col min="1284" max="1284" width="23.42578125" style="20" customWidth="1"/>
    <col min="1285" max="1285" width="4.85546875" style="20" customWidth="1"/>
    <col min="1286" max="1287" width="5.42578125" style="20" customWidth="1"/>
    <col min="1288" max="1288" width="12.140625" style="20" customWidth="1"/>
    <col min="1289" max="1289" width="19.42578125" style="20" customWidth="1"/>
    <col min="1290" max="1290" width="47.5703125" style="20" bestFit="1" customWidth="1"/>
    <col min="1291" max="1529" width="8.85546875" style="20"/>
    <col min="1530" max="1530" width="4.42578125" style="20" customWidth="1"/>
    <col min="1531" max="1532" width="3.5703125" style="20" customWidth="1"/>
    <col min="1533" max="1533" width="4.140625" style="20" customWidth="1"/>
    <col min="1534" max="1534" width="14.42578125" style="20" bestFit="1" customWidth="1"/>
    <col min="1535" max="1535" width="36.42578125" style="20" customWidth="1"/>
    <col min="1536" max="1536" width="10.85546875" style="20" customWidth="1"/>
    <col min="1537" max="1539" width="9.42578125" style="20" customWidth="1"/>
    <col min="1540" max="1540" width="23.42578125" style="20" customWidth="1"/>
    <col min="1541" max="1541" width="4.85546875" style="20" customWidth="1"/>
    <col min="1542" max="1543" width="5.42578125" style="20" customWidth="1"/>
    <col min="1544" max="1544" width="12.140625" style="20" customWidth="1"/>
    <col min="1545" max="1545" width="19.42578125" style="20" customWidth="1"/>
    <col min="1546" max="1546" width="47.5703125" style="20" bestFit="1" customWidth="1"/>
    <col min="1547" max="1785" width="8.85546875" style="20"/>
    <col min="1786" max="1786" width="4.42578125" style="20" customWidth="1"/>
    <col min="1787" max="1788" width="3.5703125" style="20" customWidth="1"/>
    <col min="1789" max="1789" width="4.140625" style="20" customWidth="1"/>
    <col min="1790" max="1790" width="14.42578125" style="20" bestFit="1" customWidth="1"/>
    <col min="1791" max="1791" width="36.42578125" style="20" customWidth="1"/>
    <col min="1792" max="1792" width="10.85546875" style="20" customWidth="1"/>
    <col min="1793" max="1795" width="9.42578125" style="20" customWidth="1"/>
    <col min="1796" max="1796" width="23.42578125" style="20" customWidth="1"/>
    <col min="1797" max="1797" width="4.85546875" style="20" customWidth="1"/>
    <col min="1798" max="1799" width="5.42578125" style="20" customWidth="1"/>
    <col min="1800" max="1800" width="12.140625" style="20" customWidth="1"/>
    <col min="1801" max="1801" width="19.42578125" style="20" customWidth="1"/>
    <col min="1802" max="1802" width="47.5703125" style="20" bestFit="1" customWidth="1"/>
    <col min="1803" max="2041" width="8.85546875" style="20"/>
    <col min="2042" max="2042" width="4.42578125" style="20" customWidth="1"/>
    <col min="2043" max="2044" width="3.5703125" style="20" customWidth="1"/>
    <col min="2045" max="2045" width="4.140625" style="20" customWidth="1"/>
    <col min="2046" max="2046" width="14.42578125" style="20" bestFit="1" customWidth="1"/>
    <col min="2047" max="2047" width="36.42578125" style="20" customWidth="1"/>
    <col min="2048" max="2048" width="10.85546875" style="20" customWidth="1"/>
    <col min="2049" max="2051" width="9.42578125" style="20" customWidth="1"/>
    <col min="2052" max="2052" width="23.42578125" style="20" customWidth="1"/>
    <col min="2053" max="2053" width="4.85546875" style="20" customWidth="1"/>
    <col min="2054" max="2055" width="5.42578125" style="20" customWidth="1"/>
    <col min="2056" max="2056" width="12.140625" style="20" customWidth="1"/>
    <col min="2057" max="2057" width="19.42578125" style="20" customWidth="1"/>
    <col min="2058" max="2058" width="47.5703125" style="20" bestFit="1" customWidth="1"/>
    <col min="2059" max="2297" width="8.85546875" style="20"/>
    <col min="2298" max="2298" width="4.42578125" style="20" customWidth="1"/>
    <col min="2299" max="2300" width="3.5703125" style="20" customWidth="1"/>
    <col min="2301" max="2301" width="4.140625" style="20" customWidth="1"/>
    <col min="2302" max="2302" width="14.42578125" style="20" bestFit="1" customWidth="1"/>
    <col min="2303" max="2303" width="36.42578125" style="20" customWidth="1"/>
    <col min="2304" max="2304" width="10.85546875" style="20" customWidth="1"/>
    <col min="2305" max="2307" width="9.42578125" style="20" customWidth="1"/>
    <col min="2308" max="2308" width="23.42578125" style="20" customWidth="1"/>
    <col min="2309" max="2309" width="4.85546875" style="20" customWidth="1"/>
    <col min="2310" max="2311" width="5.42578125" style="20" customWidth="1"/>
    <col min="2312" max="2312" width="12.140625" style="20" customWidth="1"/>
    <col min="2313" max="2313" width="19.42578125" style="20" customWidth="1"/>
    <col min="2314" max="2314" width="47.5703125" style="20" bestFit="1" customWidth="1"/>
    <col min="2315" max="2553" width="8.85546875" style="20"/>
    <col min="2554" max="2554" width="4.42578125" style="20" customWidth="1"/>
    <col min="2555" max="2556" width="3.5703125" style="20" customWidth="1"/>
    <col min="2557" max="2557" width="4.140625" style="20" customWidth="1"/>
    <col min="2558" max="2558" width="14.42578125" style="20" bestFit="1" customWidth="1"/>
    <col min="2559" max="2559" width="36.42578125" style="20" customWidth="1"/>
    <col min="2560" max="2560" width="10.85546875" style="20" customWidth="1"/>
    <col min="2561" max="2563" width="9.42578125" style="20" customWidth="1"/>
    <col min="2564" max="2564" width="23.42578125" style="20" customWidth="1"/>
    <col min="2565" max="2565" width="4.85546875" style="20" customWidth="1"/>
    <col min="2566" max="2567" width="5.42578125" style="20" customWidth="1"/>
    <col min="2568" max="2568" width="12.140625" style="20" customWidth="1"/>
    <col min="2569" max="2569" width="19.42578125" style="20" customWidth="1"/>
    <col min="2570" max="2570" width="47.5703125" style="20" bestFit="1" customWidth="1"/>
    <col min="2571" max="2809" width="8.85546875" style="20"/>
    <col min="2810" max="2810" width="4.42578125" style="20" customWidth="1"/>
    <col min="2811" max="2812" width="3.5703125" style="20" customWidth="1"/>
    <col min="2813" max="2813" width="4.140625" style="20" customWidth="1"/>
    <col min="2814" max="2814" width="14.42578125" style="20" bestFit="1" customWidth="1"/>
    <col min="2815" max="2815" width="36.42578125" style="20" customWidth="1"/>
    <col min="2816" max="2816" width="10.85546875" style="20" customWidth="1"/>
    <col min="2817" max="2819" width="9.42578125" style="20" customWidth="1"/>
    <col min="2820" max="2820" width="23.42578125" style="20" customWidth="1"/>
    <col min="2821" max="2821" width="4.85546875" style="20" customWidth="1"/>
    <col min="2822" max="2823" width="5.42578125" style="20" customWidth="1"/>
    <col min="2824" max="2824" width="12.140625" style="20" customWidth="1"/>
    <col min="2825" max="2825" width="19.42578125" style="20" customWidth="1"/>
    <col min="2826" max="2826" width="47.5703125" style="20" bestFit="1" customWidth="1"/>
    <col min="2827" max="3065" width="8.85546875" style="20"/>
    <col min="3066" max="3066" width="4.42578125" style="20" customWidth="1"/>
    <col min="3067" max="3068" width="3.5703125" style="20" customWidth="1"/>
    <col min="3069" max="3069" width="4.140625" style="20" customWidth="1"/>
    <col min="3070" max="3070" width="14.42578125" style="20" bestFit="1" customWidth="1"/>
    <col min="3071" max="3071" width="36.42578125" style="20" customWidth="1"/>
    <col min="3072" max="3072" width="10.85546875" style="20" customWidth="1"/>
    <col min="3073" max="3075" width="9.42578125" style="20" customWidth="1"/>
    <col min="3076" max="3076" width="23.42578125" style="20" customWidth="1"/>
    <col min="3077" max="3077" width="4.85546875" style="20" customWidth="1"/>
    <col min="3078" max="3079" width="5.42578125" style="20" customWidth="1"/>
    <col min="3080" max="3080" width="12.140625" style="20" customWidth="1"/>
    <col min="3081" max="3081" width="19.42578125" style="20" customWidth="1"/>
    <col min="3082" max="3082" width="47.5703125" style="20" bestFit="1" customWidth="1"/>
    <col min="3083" max="3321" width="8.85546875" style="20"/>
    <col min="3322" max="3322" width="4.42578125" style="20" customWidth="1"/>
    <col min="3323" max="3324" width="3.5703125" style="20" customWidth="1"/>
    <col min="3325" max="3325" width="4.140625" style="20" customWidth="1"/>
    <col min="3326" max="3326" width="14.42578125" style="20" bestFit="1" customWidth="1"/>
    <col min="3327" max="3327" width="36.42578125" style="20" customWidth="1"/>
    <col min="3328" max="3328" width="10.85546875" style="20" customWidth="1"/>
    <col min="3329" max="3331" width="9.42578125" style="20" customWidth="1"/>
    <col min="3332" max="3332" width="23.42578125" style="20" customWidth="1"/>
    <col min="3333" max="3333" width="4.85546875" style="20" customWidth="1"/>
    <col min="3334" max="3335" width="5.42578125" style="20" customWidth="1"/>
    <col min="3336" max="3336" width="12.140625" style="20" customWidth="1"/>
    <col min="3337" max="3337" width="19.42578125" style="20" customWidth="1"/>
    <col min="3338" max="3338" width="47.5703125" style="20" bestFit="1" customWidth="1"/>
    <col min="3339" max="3577" width="8.85546875" style="20"/>
    <col min="3578" max="3578" width="4.42578125" style="20" customWidth="1"/>
    <col min="3579" max="3580" width="3.5703125" style="20" customWidth="1"/>
    <col min="3581" max="3581" width="4.140625" style="20" customWidth="1"/>
    <col min="3582" max="3582" width="14.42578125" style="20" bestFit="1" customWidth="1"/>
    <col min="3583" max="3583" width="36.42578125" style="20" customWidth="1"/>
    <col min="3584" max="3584" width="10.85546875" style="20" customWidth="1"/>
    <col min="3585" max="3587" width="9.42578125" style="20" customWidth="1"/>
    <col min="3588" max="3588" width="23.42578125" style="20" customWidth="1"/>
    <col min="3589" max="3589" width="4.85546875" style="20" customWidth="1"/>
    <col min="3590" max="3591" width="5.42578125" style="20" customWidth="1"/>
    <col min="3592" max="3592" width="12.140625" style="20" customWidth="1"/>
    <col min="3593" max="3593" width="19.42578125" style="20" customWidth="1"/>
    <col min="3594" max="3594" width="47.5703125" style="20" bestFit="1" customWidth="1"/>
    <col min="3595" max="3833" width="8.85546875" style="20"/>
    <col min="3834" max="3834" width="4.42578125" style="20" customWidth="1"/>
    <col min="3835" max="3836" width="3.5703125" style="20" customWidth="1"/>
    <col min="3837" max="3837" width="4.140625" style="20" customWidth="1"/>
    <col min="3838" max="3838" width="14.42578125" style="20" bestFit="1" customWidth="1"/>
    <col min="3839" max="3839" width="36.42578125" style="20" customWidth="1"/>
    <col min="3840" max="3840" width="10.85546875" style="20" customWidth="1"/>
    <col min="3841" max="3843" width="9.42578125" style="20" customWidth="1"/>
    <col min="3844" max="3844" width="23.42578125" style="20" customWidth="1"/>
    <col min="3845" max="3845" width="4.85546875" style="20" customWidth="1"/>
    <col min="3846" max="3847" width="5.42578125" style="20" customWidth="1"/>
    <col min="3848" max="3848" width="12.140625" style="20" customWidth="1"/>
    <col min="3849" max="3849" width="19.42578125" style="20" customWidth="1"/>
    <col min="3850" max="3850" width="47.5703125" style="20" bestFit="1" customWidth="1"/>
    <col min="3851" max="4089" width="8.85546875" style="20"/>
    <col min="4090" max="4090" width="4.42578125" style="20" customWidth="1"/>
    <col min="4091" max="4092" width="3.5703125" style="20" customWidth="1"/>
    <col min="4093" max="4093" width="4.140625" style="20" customWidth="1"/>
    <col min="4094" max="4094" width="14.42578125" style="20" bestFit="1" customWidth="1"/>
    <col min="4095" max="4095" width="36.42578125" style="20" customWidth="1"/>
    <col min="4096" max="4096" width="10.85546875" style="20" customWidth="1"/>
    <col min="4097" max="4099" width="9.42578125" style="20" customWidth="1"/>
    <col min="4100" max="4100" width="23.42578125" style="20" customWidth="1"/>
    <col min="4101" max="4101" width="4.85546875" style="20" customWidth="1"/>
    <col min="4102" max="4103" width="5.42578125" style="20" customWidth="1"/>
    <col min="4104" max="4104" width="12.140625" style="20" customWidth="1"/>
    <col min="4105" max="4105" width="19.42578125" style="20" customWidth="1"/>
    <col min="4106" max="4106" width="47.5703125" style="20" bestFit="1" customWidth="1"/>
    <col min="4107" max="4345" width="8.85546875" style="20"/>
    <col min="4346" max="4346" width="4.42578125" style="20" customWidth="1"/>
    <col min="4347" max="4348" width="3.5703125" style="20" customWidth="1"/>
    <col min="4349" max="4349" width="4.140625" style="20" customWidth="1"/>
    <col min="4350" max="4350" width="14.42578125" style="20" bestFit="1" customWidth="1"/>
    <col min="4351" max="4351" width="36.42578125" style="20" customWidth="1"/>
    <col min="4352" max="4352" width="10.85546875" style="20" customWidth="1"/>
    <col min="4353" max="4355" width="9.42578125" style="20" customWidth="1"/>
    <col min="4356" max="4356" width="23.42578125" style="20" customWidth="1"/>
    <col min="4357" max="4357" width="4.85546875" style="20" customWidth="1"/>
    <col min="4358" max="4359" width="5.42578125" style="20" customWidth="1"/>
    <col min="4360" max="4360" width="12.140625" style="20" customWidth="1"/>
    <col min="4361" max="4361" width="19.42578125" style="20" customWidth="1"/>
    <col min="4362" max="4362" width="47.5703125" style="20" bestFit="1" customWidth="1"/>
    <col min="4363" max="4601" width="8.85546875" style="20"/>
    <col min="4602" max="4602" width="4.42578125" style="20" customWidth="1"/>
    <col min="4603" max="4604" width="3.5703125" style="20" customWidth="1"/>
    <col min="4605" max="4605" width="4.140625" style="20" customWidth="1"/>
    <col min="4606" max="4606" width="14.42578125" style="20" bestFit="1" customWidth="1"/>
    <col min="4607" max="4607" width="36.42578125" style="20" customWidth="1"/>
    <col min="4608" max="4608" width="10.85546875" style="20" customWidth="1"/>
    <col min="4609" max="4611" width="9.42578125" style="20" customWidth="1"/>
    <col min="4612" max="4612" width="23.42578125" style="20" customWidth="1"/>
    <col min="4613" max="4613" width="4.85546875" style="20" customWidth="1"/>
    <col min="4614" max="4615" width="5.42578125" style="20" customWidth="1"/>
    <col min="4616" max="4616" width="12.140625" style="20" customWidth="1"/>
    <col min="4617" max="4617" width="19.42578125" style="20" customWidth="1"/>
    <col min="4618" max="4618" width="47.5703125" style="20" bestFit="1" customWidth="1"/>
    <col min="4619" max="4857" width="8.85546875" style="20"/>
    <col min="4858" max="4858" width="4.42578125" style="20" customWidth="1"/>
    <col min="4859" max="4860" width="3.5703125" style="20" customWidth="1"/>
    <col min="4861" max="4861" width="4.140625" style="20" customWidth="1"/>
    <col min="4862" max="4862" width="14.42578125" style="20" bestFit="1" customWidth="1"/>
    <col min="4863" max="4863" width="36.42578125" style="20" customWidth="1"/>
    <col min="4864" max="4864" width="10.85546875" style="20" customWidth="1"/>
    <col min="4865" max="4867" width="9.42578125" style="20" customWidth="1"/>
    <col min="4868" max="4868" width="23.42578125" style="20" customWidth="1"/>
    <col min="4869" max="4869" width="4.85546875" style="20" customWidth="1"/>
    <col min="4870" max="4871" width="5.42578125" style="20" customWidth="1"/>
    <col min="4872" max="4872" width="12.140625" style="20" customWidth="1"/>
    <col min="4873" max="4873" width="19.42578125" style="20" customWidth="1"/>
    <col min="4874" max="4874" width="47.5703125" style="20" bestFit="1" customWidth="1"/>
    <col min="4875" max="5113" width="8.85546875" style="20"/>
    <col min="5114" max="5114" width="4.42578125" style="20" customWidth="1"/>
    <col min="5115" max="5116" width="3.5703125" style="20" customWidth="1"/>
    <col min="5117" max="5117" width="4.140625" style="20" customWidth="1"/>
    <col min="5118" max="5118" width="14.42578125" style="20" bestFit="1" customWidth="1"/>
    <col min="5119" max="5119" width="36.42578125" style="20" customWidth="1"/>
    <col min="5120" max="5120" width="10.85546875" style="20" customWidth="1"/>
    <col min="5121" max="5123" width="9.42578125" style="20" customWidth="1"/>
    <col min="5124" max="5124" width="23.42578125" style="20" customWidth="1"/>
    <col min="5125" max="5125" width="4.85546875" style="20" customWidth="1"/>
    <col min="5126" max="5127" width="5.42578125" style="20" customWidth="1"/>
    <col min="5128" max="5128" width="12.140625" style="20" customWidth="1"/>
    <col min="5129" max="5129" width="19.42578125" style="20" customWidth="1"/>
    <col min="5130" max="5130" width="47.5703125" style="20" bestFit="1" customWidth="1"/>
    <col min="5131" max="5369" width="8.85546875" style="20"/>
    <col min="5370" max="5370" width="4.42578125" style="20" customWidth="1"/>
    <col min="5371" max="5372" width="3.5703125" style="20" customWidth="1"/>
    <col min="5373" max="5373" width="4.140625" style="20" customWidth="1"/>
    <col min="5374" max="5374" width="14.42578125" style="20" bestFit="1" customWidth="1"/>
    <col min="5375" max="5375" width="36.42578125" style="20" customWidth="1"/>
    <col min="5376" max="5376" width="10.85546875" style="20" customWidth="1"/>
    <col min="5377" max="5379" width="9.42578125" style="20" customWidth="1"/>
    <col min="5380" max="5380" width="23.42578125" style="20" customWidth="1"/>
    <col min="5381" max="5381" width="4.85546875" style="20" customWidth="1"/>
    <col min="5382" max="5383" width="5.42578125" style="20" customWidth="1"/>
    <col min="5384" max="5384" width="12.140625" style="20" customWidth="1"/>
    <col min="5385" max="5385" width="19.42578125" style="20" customWidth="1"/>
    <col min="5386" max="5386" width="47.5703125" style="20" bestFit="1" customWidth="1"/>
    <col min="5387" max="5625" width="8.85546875" style="20"/>
    <col min="5626" max="5626" width="4.42578125" style="20" customWidth="1"/>
    <col min="5627" max="5628" width="3.5703125" style="20" customWidth="1"/>
    <col min="5629" max="5629" width="4.140625" style="20" customWidth="1"/>
    <col min="5630" max="5630" width="14.42578125" style="20" bestFit="1" customWidth="1"/>
    <col min="5631" max="5631" width="36.42578125" style="20" customWidth="1"/>
    <col min="5632" max="5632" width="10.85546875" style="20" customWidth="1"/>
    <col min="5633" max="5635" width="9.42578125" style="20" customWidth="1"/>
    <col min="5636" max="5636" width="23.42578125" style="20" customWidth="1"/>
    <col min="5637" max="5637" width="4.85546875" style="20" customWidth="1"/>
    <col min="5638" max="5639" width="5.42578125" style="20" customWidth="1"/>
    <col min="5640" max="5640" width="12.140625" style="20" customWidth="1"/>
    <col min="5641" max="5641" width="19.42578125" style="20" customWidth="1"/>
    <col min="5642" max="5642" width="47.5703125" style="20" bestFit="1" customWidth="1"/>
    <col min="5643" max="5881" width="8.85546875" style="20"/>
    <col min="5882" max="5882" width="4.42578125" style="20" customWidth="1"/>
    <col min="5883" max="5884" width="3.5703125" style="20" customWidth="1"/>
    <col min="5885" max="5885" width="4.140625" style="20" customWidth="1"/>
    <col min="5886" max="5886" width="14.42578125" style="20" bestFit="1" customWidth="1"/>
    <col min="5887" max="5887" width="36.42578125" style="20" customWidth="1"/>
    <col min="5888" max="5888" width="10.85546875" style="20" customWidth="1"/>
    <col min="5889" max="5891" width="9.42578125" style="20" customWidth="1"/>
    <col min="5892" max="5892" width="23.42578125" style="20" customWidth="1"/>
    <col min="5893" max="5893" width="4.85546875" style="20" customWidth="1"/>
    <col min="5894" max="5895" width="5.42578125" style="20" customWidth="1"/>
    <col min="5896" max="5896" width="12.140625" style="20" customWidth="1"/>
    <col min="5897" max="5897" width="19.42578125" style="20" customWidth="1"/>
    <col min="5898" max="5898" width="47.5703125" style="20" bestFit="1" customWidth="1"/>
    <col min="5899" max="6137" width="8.85546875" style="20"/>
    <col min="6138" max="6138" width="4.42578125" style="20" customWidth="1"/>
    <col min="6139" max="6140" width="3.5703125" style="20" customWidth="1"/>
    <col min="6141" max="6141" width="4.140625" style="20" customWidth="1"/>
    <col min="6142" max="6142" width="14.42578125" style="20" bestFit="1" customWidth="1"/>
    <col min="6143" max="6143" width="36.42578125" style="20" customWidth="1"/>
    <col min="6144" max="6144" width="10.85546875" style="20" customWidth="1"/>
    <col min="6145" max="6147" width="9.42578125" style="20" customWidth="1"/>
    <col min="6148" max="6148" width="23.42578125" style="20" customWidth="1"/>
    <col min="6149" max="6149" width="4.85546875" style="20" customWidth="1"/>
    <col min="6150" max="6151" width="5.42578125" style="20" customWidth="1"/>
    <col min="6152" max="6152" width="12.140625" style="20" customWidth="1"/>
    <col min="6153" max="6153" width="19.42578125" style="20" customWidth="1"/>
    <col min="6154" max="6154" width="47.5703125" style="20" bestFit="1" customWidth="1"/>
    <col min="6155" max="6393" width="8.85546875" style="20"/>
    <col min="6394" max="6394" width="4.42578125" style="20" customWidth="1"/>
    <col min="6395" max="6396" width="3.5703125" style="20" customWidth="1"/>
    <col min="6397" max="6397" width="4.140625" style="20" customWidth="1"/>
    <col min="6398" max="6398" width="14.42578125" style="20" bestFit="1" customWidth="1"/>
    <col min="6399" max="6399" width="36.42578125" style="20" customWidth="1"/>
    <col min="6400" max="6400" width="10.85546875" style="20" customWidth="1"/>
    <col min="6401" max="6403" width="9.42578125" style="20" customWidth="1"/>
    <col min="6404" max="6404" width="23.42578125" style="20" customWidth="1"/>
    <col min="6405" max="6405" width="4.85546875" style="20" customWidth="1"/>
    <col min="6406" max="6407" width="5.42578125" style="20" customWidth="1"/>
    <col min="6408" max="6408" width="12.140625" style="20" customWidth="1"/>
    <col min="6409" max="6409" width="19.42578125" style="20" customWidth="1"/>
    <col min="6410" max="6410" width="47.5703125" style="20" bestFit="1" customWidth="1"/>
    <col min="6411" max="6649" width="8.85546875" style="20"/>
    <col min="6650" max="6650" width="4.42578125" style="20" customWidth="1"/>
    <col min="6651" max="6652" width="3.5703125" style="20" customWidth="1"/>
    <col min="6653" max="6653" width="4.140625" style="20" customWidth="1"/>
    <col min="6654" max="6654" width="14.42578125" style="20" bestFit="1" customWidth="1"/>
    <col min="6655" max="6655" width="36.42578125" style="20" customWidth="1"/>
    <col min="6656" max="6656" width="10.85546875" style="20" customWidth="1"/>
    <col min="6657" max="6659" width="9.42578125" style="20" customWidth="1"/>
    <col min="6660" max="6660" width="23.42578125" style="20" customWidth="1"/>
    <col min="6661" max="6661" width="4.85546875" style="20" customWidth="1"/>
    <col min="6662" max="6663" width="5.42578125" style="20" customWidth="1"/>
    <col min="6664" max="6664" width="12.140625" style="20" customWidth="1"/>
    <col min="6665" max="6665" width="19.42578125" style="20" customWidth="1"/>
    <col min="6666" max="6666" width="47.5703125" style="20" bestFit="1" customWidth="1"/>
    <col min="6667" max="6905" width="8.85546875" style="20"/>
    <col min="6906" max="6906" width="4.42578125" style="20" customWidth="1"/>
    <col min="6907" max="6908" width="3.5703125" style="20" customWidth="1"/>
    <col min="6909" max="6909" width="4.140625" style="20" customWidth="1"/>
    <col min="6910" max="6910" width="14.42578125" style="20" bestFit="1" customWidth="1"/>
    <col min="6911" max="6911" width="36.42578125" style="20" customWidth="1"/>
    <col min="6912" max="6912" width="10.85546875" style="20" customWidth="1"/>
    <col min="6913" max="6915" width="9.42578125" style="20" customWidth="1"/>
    <col min="6916" max="6916" width="23.42578125" style="20" customWidth="1"/>
    <col min="6917" max="6917" width="4.85546875" style="20" customWidth="1"/>
    <col min="6918" max="6919" width="5.42578125" style="20" customWidth="1"/>
    <col min="6920" max="6920" width="12.140625" style="20" customWidth="1"/>
    <col min="6921" max="6921" width="19.42578125" style="20" customWidth="1"/>
    <col min="6922" max="6922" width="47.5703125" style="20" bestFit="1" customWidth="1"/>
    <col min="6923" max="7161" width="8.85546875" style="20"/>
    <col min="7162" max="7162" width="4.42578125" style="20" customWidth="1"/>
    <col min="7163" max="7164" width="3.5703125" style="20" customWidth="1"/>
    <col min="7165" max="7165" width="4.140625" style="20" customWidth="1"/>
    <col min="7166" max="7166" width="14.42578125" style="20" bestFit="1" customWidth="1"/>
    <col min="7167" max="7167" width="36.42578125" style="20" customWidth="1"/>
    <col min="7168" max="7168" width="10.85546875" style="20" customWidth="1"/>
    <col min="7169" max="7171" width="9.42578125" style="20" customWidth="1"/>
    <col min="7172" max="7172" width="23.42578125" style="20" customWidth="1"/>
    <col min="7173" max="7173" width="4.85546875" style="20" customWidth="1"/>
    <col min="7174" max="7175" width="5.42578125" style="20" customWidth="1"/>
    <col min="7176" max="7176" width="12.140625" style="20" customWidth="1"/>
    <col min="7177" max="7177" width="19.42578125" style="20" customWidth="1"/>
    <col min="7178" max="7178" width="47.5703125" style="20" bestFit="1" customWidth="1"/>
    <col min="7179" max="7417" width="8.85546875" style="20"/>
    <col min="7418" max="7418" width="4.42578125" style="20" customWidth="1"/>
    <col min="7419" max="7420" width="3.5703125" style="20" customWidth="1"/>
    <col min="7421" max="7421" width="4.140625" style="20" customWidth="1"/>
    <col min="7422" max="7422" width="14.42578125" style="20" bestFit="1" customWidth="1"/>
    <col min="7423" max="7423" width="36.42578125" style="20" customWidth="1"/>
    <col min="7424" max="7424" width="10.85546875" style="20" customWidth="1"/>
    <col min="7425" max="7427" width="9.42578125" style="20" customWidth="1"/>
    <col min="7428" max="7428" width="23.42578125" style="20" customWidth="1"/>
    <col min="7429" max="7429" width="4.85546875" style="20" customWidth="1"/>
    <col min="7430" max="7431" width="5.42578125" style="20" customWidth="1"/>
    <col min="7432" max="7432" width="12.140625" style="20" customWidth="1"/>
    <col min="7433" max="7433" width="19.42578125" style="20" customWidth="1"/>
    <col min="7434" max="7434" width="47.5703125" style="20" bestFit="1" customWidth="1"/>
    <col min="7435" max="7673" width="8.85546875" style="20"/>
    <col min="7674" max="7674" width="4.42578125" style="20" customWidth="1"/>
    <col min="7675" max="7676" width="3.5703125" style="20" customWidth="1"/>
    <col min="7677" max="7677" width="4.140625" style="20" customWidth="1"/>
    <col min="7678" max="7678" width="14.42578125" style="20" bestFit="1" customWidth="1"/>
    <col min="7679" max="7679" width="36.42578125" style="20" customWidth="1"/>
    <col min="7680" max="7680" width="10.85546875" style="20" customWidth="1"/>
    <col min="7681" max="7683" width="9.42578125" style="20" customWidth="1"/>
    <col min="7684" max="7684" width="23.42578125" style="20" customWidth="1"/>
    <col min="7685" max="7685" width="4.85546875" style="20" customWidth="1"/>
    <col min="7686" max="7687" width="5.42578125" style="20" customWidth="1"/>
    <col min="7688" max="7688" width="12.140625" style="20" customWidth="1"/>
    <col min="7689" max="7689" width="19.42578125" style="20" customWidth="1"/>
    <col min="7690" max="7690" width="47.5703125" style="20" bestFit="1" customWidth="1"/>
    <col min="7691" max="7929" width="8.85546875" style="20"/>
    <col min="7930" max="7930" width="4.42578125" style="20" customWidth="1"/>
    <col min="7931" max="7932" width="3.5703125" style="20" customWidth="1"/>
    <col min="7933" max="7933" width="4.140625" style="20" customWidth="1"/>
    <col min="7934" max="7934" width="14.42578125" style="20" bestFit="1" customWidth="1"/>
    <col min="7935" max="7935" width="36.42578125" style="20" customWidth="1"/>
    <col min="7936" max="7936" width="10.85546875" style="20" customWidth="1"/>
    <col min="7937" max="7939" width="9.42578125" style="20" customWidth="1"/>
    <col min="7940" max="7940" width="23.42578125" style="20" customWidth="1"/>
    <col min="7941" max="7941" width="4.85546875" style="20" customWidth="1"/>
    <col min="7942" max="7943" width="5.42578125" style="20" customWidth="1"/>
    <col min="7944" max="7944" width="12.140625" style="20" customWidth="1"/>
    <col min="7945" max="7945" width="19.42578125" style="20" customWidth="1"/>
    <col min="7946" max="7946" width="47.5703125" style="20" bestFit="1" customWidth="1"/>
    <col min="7947" max="8185" width="8.85546875" style="20"/>
    <col min="8186" max="8186" width="4.42578125" style="20" customWidth="1"/>
    <col min="8187" max="8188" width="3.5703125" style="20" customWidth="1"/>
    <col min="8189" max="8189" width="4.140625" style="20" customWidth="1"/>
    <col min="8190" max="8190" width="14.42578125" style="20" bestFit="1" customWidth="1"/>
    <col min="8191" max="8191" width="36.42578125" style="20" customWidth="1"/>
    <col min="8192" max="8192" width="10.85546875" style="20" customWidth="1"/>
    <col min="8193" max="8195" width="9.42578125" style="20" customWidth="1"/>
    <col min="8196" max="8196" width="23.42578125" style="20" customWidth="1"/>
    <col min="8197" max="8197" width="4.85546875" style="20" customWidth="1"/>
    <col min="8198" max="8199" width="5.42578125" style="20" customWidth="1"/>
    <col min="8200" max="8200" width="12.140625" style="20" customWidth="1"/>
    <col min="8201" max="8201" width="19.42578125" style="20" customWidth="1"/>
    <col min="8202" max="8202" width="47.5703125" style="20" bestFit="1" customWidth="1"/>
    <col min="8203" max="8441" width="8.85546875" style="20"/>
    <col min="8442" max="8442" width="4.42578125" style="20" customWidth="1"/>
    <col min="8443" max="8444" width="3.5703125" style="20" customWidth="1"/>
    <col min="8445" max="8445" width="4.140625" style="20" customWidth="1"/>
    <col min="8446" max="8446" width="14.42578125" style="20" bestFit="1" customWidth="1"/>
    <col min="8447" max="8447" width="36.42578125" style="20" customWidth="1"/>
    <col min="8448" max="8448" width="10.85546875" style="20" customWidth="1"/>
    <col min="8449" max="8451" width="9.42578125" style="20" customWidth="1"/>
    <col min="8452" max="8452" width="23.42578125" style="20" customWidth="1"/>
    <col min="8453" max="8453" width="4.85546875" style="20" customWidth="1"/>
    <col min="8454" max="8455" width="5.42578125" style="20" customWidth="1"/>
    <col min="8456" max="8456" width="12.140625" style="20" customWidth="1"/>
    <col min="8457" max="8457" width="19.42578125" style="20" customWidth="1"/>
    <col min="8458" max="8458" width="47.5703125" style="20" bestFit="1" customWidth="1"/>
    <col min="8459" max="8697" width="8.85546875" style="20"/>
    <col min="8698" max="8698" width="4.42578125" style="20" customWidth="1"/>
    <col min="8699" max="8700" width="3.5703125" style="20" customWidth="1"/>
    <col min="8701" max="8701" width="4.140625" style="20" customWidth="1"/>
    <col min="8702" max="8702" width="14.42578125" style="20" bestFit="1" customWidth="1"/>
    <col min="8703" max="8703" width="36.42578125" style="20" customWidth="1"/>
    <col min="8704" max="8704" width="10.85546875" style="20" customWidth="1"/>
    <col min="8705" max="8707" width="9.42578125" style="20" customWidth="1"/>
    <col min="8708" max="8708" width="23.42578125" style="20" customWidth="1"/>
    <col min="8709" max="8709" width="4.85546875" style="20" customWidth="1"/>
    <col min="8710" max="8711" width="5.42578125" style="20" customWidth="1"/>
    <col min="8712" max="8712" width="12.140625" style="20" customWidth="1"/>
    <col min="8713" max="8713" width="19.42578125" style="20" customWidth="1"/>
    <col min="8714" max="8714" width="47.5703125" style="20" bestFit="1" customWidth="1"/>
    <col min="8715" max="8953" width="8.85546875" style="20"/>
    <col min="8954" max="8954" width="4.42578125" style="20" customWidth="1"/>
    <col min="8955" max="8956" width="3.5703125" style="20" customWidth="1"/>
    <col min="8957" max="8957" width="4.140625" style="20" customWidth="1"/>
    <col min="8958" max="8958" width="14.42578125" style="20" bestFit="1" customWidth="1"/>
    <col min="8959" max="8959" width="36.42578125" style="20" customWidth="1"/>
    <col min="8960" max="8960" width="10.85546875" style="20" customWidth="1"/>
    <col min="8961" max="8963" width="9.42578125" style="20" customWidth="1"/>
    <col min="8964" max="8964" width="23.42578125" style="20" customWidth="1"/>
    <col min="8965" max="8965" width="4.85546875" style="20" customWidth="1"/>
    <col min="8966" max="8967" width="5.42578125" style="20" customWidth="1"/>
    <col min="8968" max="8968" width="12.140625" style="20" customWidth="1"/>
    <col min="8969" max="8969" width="19.42578125" style="20" customWidth="1"/>
    <col min="8970" max="8970" width="47.5703125" style="20" bestFit="1" customWidth="1"/>
    <col min="8971" max="9209" width="8.85546875" style="20"/>
    <col min="9210" max="9210" width="4.42578125" style="20" customWidth="1"/>
    <col min="9211" max="9212" width="3.5703125" style="20" customWidth="1"/>
    <col min="9213" max="9213" width="4.140625" style="20" customWidth="1"/>
    <col min="9214" max="9214" width="14.42578125" style="20" bestFit="1" customWidth="1"/>
    <col min="9215" max="9215" width="36.42578125" style="20" customWidth="1"/>
    <col min="9216" max="9216" width="10.85546875" style="20" customWidth="1"/>
    <col min="9217" max="9219" width="9.42578125" style="20" customWidth="1"/>
    <col min="9220" max="9220" width="23.42578125" style="20" customWidth="1"/>
    <col min="9221" max="9221" width="4.85546875" style="20" customWidth="1"/>
    <col min="9222" max="9223" width="5.42578125" style="20" customWidth="1"/>
    <col min="9224" max="9224" width="12.140625" style="20" customWidth="1"/>
    <col min="9225" max="9225" width="19.42578125" style="20" customWidth="1"/>
    <col min="9226" max="9226" width="47.5703125" style="20" bestFit="1" customWidth="1"/>
    <col min="9227" max="9465" width="8.85546875" style="20"/>
    <col min="9466" max="9466" width="4.42578125" style="20" customWidth="1"/>
    <col min="9467" max="9468" width="3.5703125" style="20" customWidth="1"/>
    <col min="9469" max="9469" width="4.140625" style="20" customWidth="1"/>
    <col min="9470" max="9470" width="14.42578125" style="20" bestFit="1" customWidth="1"/>
    <col min="9471" max="9471" width="36.42578125" style="20" customWidth="1"/>
    <col min="9472" max="9472" width="10.85546875" style="20" customWidth="1"/>
    <col min="9473" max="9475" width="9.42578125" style="20" customWidth="1"/>
    <col min="9476" max="9476" width="23.42578125" style="20" customWidth="1"/>
    <col min="9477" max="9477" width="4.85546875" style="20" customWidth="1"/>
    <col min="9478" max="9479" width="5.42578125" style="20" customWidth="1"/>
    <col min="9480" max="9480" width="12.140625" style="20" customWidth="1"/>
    <col min="9481" max="9481" width="19.42578125" style="20" customWidth="1"/>
    <col min="9482" max="9482" width="47.5703125" style="20" bestFit="1" customWidth="1"/>
    <col min="9483" max="9721" width="8.85546875" style="20"/>
    <col min="9722" max="9722" width="4.42578125" style="20" customWidth="1"/>
    <col min="9723" max="9724" width="3.5703125" style="20" customWidth="1"/>
    <col min="9725" max="9725" width="4.140625" style="20" customWidth="1"/>
    <col min="9726" max="9726" width="14.42578125" style="20" bestFit="1" customWidth="1"/>
    <col min="9727" max="9727" width="36.42578125" style="20" customWidth="1"/>
    <col min="9728" max="9728" width="10.85546875" style="20" customWidth="1"/>
    <col min="9729" max="9731" width="9.42578125" style="20" customWidth="1"/>
    <col min="9732" max="9732" width="23.42578125" style="20" customWidth="1"/>
    <col min="9733" max="9733" width="4.85546875" style="20" customWidth="1"/>
    <col min="9734" max="9735" width="5.42578125" style="20" customWidth="1"/>
    <col min="9736" max="9736" width="12.140625" style="20" customWidth="1"/>
    <col min="9737" max="9737" width="19.42578125" style="20" customWidth="1"/>
    <col min="9738" max="9738" width="47.5703125" style="20" bestFit="1" customWidth="1"/>
    <col min="9739" max="9977" width="8.85546875" style="20"/>
    <col min="9978" max="9978" width="4.42578125" style="20" customWidth="1"/>
    <col min="9979" max="9980" width="3.5703125" style="20" customWidth="1"/>
    <col min="9981" max="9981" width="4.140625" style="20" customWidth="1"/>
    <col min="9982" max="9982" width="14.42578125" style="20" bestFit="1" customWidth="1"/>
    <col min="9983" max="9983" width="36.42578125" style="20" customWidth="1"/>
    <col min="9984" max="9984" width="10.85546875" style="20" customWidth="1"/>
    <col min="9985" max="9987" width="9.42578125" style="20" customWidth="1"/>
    <col min="9988" max="9988" width="23.42578125" style="20" customWidth="1"/>
    <col min="9989" max="9989" width="4.85546875" style="20" customWidth="1"/>
    <col min="9990" max="9991" width="5.42578125" style="20" customWidth="1"/>
    <col min="9992" max="9992" width="12.140625" style="20" customWidth="1"/>
    <col min="9993" max="9993" width="19.42578125" style="20" customWidth="1"/>
    <col min="9994" max="9994" width="47.5703125" style="20" bestFit="1" customWidth="1"/>
    <col min="9995" max="10233" width="8.85546875" style="20"/>
    <col min="10234" max="10234" width="4.42578125" style="20" customWidth="1"/>
    <col min="10235" max="10236" width="3.5703125" style="20" customWidth="1"/>
    <col min="10237" max="10237" width="4.140625" style="20" customWidth="1"/>
    <col min="10238" max="10238" width="14.42578125" style="20" bestFit="1" customWidth="1"/>
    <col min="10239" max="10239" width="36.42578125" style="20" customWidth="1"/>
    <col min="10240" max="10240" width="10.85546875" style="20" customWidth="1"/>
    <col min="10241" max="10243" width="9.42578125" style="20" customWidth="1"/>
    <col min="10244" max="10244" width="23.42578125" style="20" customWidth="1"/>
    <col min="10245" max="10245" width="4.85546875" style="20" customWidth="1"/>
    <col min="10246" max="10247" width="5.42578125" style="20" customWidth="1"/>
    <col min="10248" max="10248" width="12.140625" style="20" customWidth="1"/>
    <col min="10249" max="10249" width="19.42578125" style="20" customWidth="1"/>
    <col min="10250" max="10250" width="47.5703125" style="20" bestFit="1" customWidth="1"/>
    <col min="10251" max="10489" width="8.85546875" style="20"/>
    <col min="10490" max="10490" width="4.42578125" style="20" customWidth="1"/>
    <col min="10491" max="10492" width="3.5703125" style="20" customWidth="1"/>
    <col min="10493" max="10493" width="4.140625" style="20" customWidth="1"/>
    <col min="10494" max="10494" width="14.42578125" style="20" bestFit="1" customWidth="1"/>
    <col min="10495" max="10495" width="36.42578125" style="20" customWidth="1"/>
    <col min="10496" max="10496" width="10.85546875" style="20" customWidth="1"/>
    <col min="10497" max="10499" width="9.42578125" style="20" customWidth="1"/>
    <col min="10500" max="10500" width="23.42578125" style="20" customWidth="1"/>
    <col min="10501" max="10501" width="4.85546875" style="20" customWidth="1"/>
    <col min="10502" max="10503" width="5.42578125" style="20" customWidth="1"/>
    <col min="10504" max="10504" width="12.140625" style="20" customWidth="1"/>
    <col min="10505" max="10505" width="19.42578125" style="20" customWidth="1"/>
    <col min="10506" max="10506" width="47.5703125" style="20" bestFit="1" customWidth="1"/>
    <col min="10507" max="10745" width="8.85546875" style="20"/>
    <col min="10746" max="10746" width="4.42578125" style="20" customWidth="1"/>
    <col min="10747" max="10748" width="3.5703125" style="20" customWidth="1"/>
    <col min="10749" max="10749" width="4.140625" style="20" customWidth="1"/>
    <col min="10750" max="10750" width="14.42578125" style="20" bestFit="1" customWidth="1"/>
    <col min="10751" max="10751" width="36.42578125" style="20" customWidth="1"/>
    <col min="10752" max="10752" width="10.85546875" style="20" customWidth="1"/>
    <col min="10753" max="10755" width="9.42578125" style="20" customWidth="1"/>
    <col min="10756" max="10756" width="23.42578125" style="20" customWidth="1"/>
    <col min="10757" max="10757" width="4.85546875" style="20" customWidth="1"/>
    <col min="10758" max="10759" width="5.42578125" style="20" customWidth="1"/>
    <col min="10760" max="10760" width="12.140625" style="20" customWidth="1"/>
    <col min="10761" max="10761" width="19.42578125" style="20" customWidth="1"/>
    <col min="10762" max="10762" width="47.5703125" style="20" bestFit="1" customWidth="1"/>
    <col min="10763" max="11001" width="8.85546875" style="20"/>
    <col min="11002" max="11002" width="4.42578125" style="20" customWidth="1"/>
    <col min="11003" max="11004" width="3.5703125" style="20" customWidth="1"/>
    <col min="11005" max="11005" width="4.140625" style="20" customWidth="1"/>
    <col min="11006" max="11006" width="14.42578125" style="20" bestFit="1" customWidth="1"/>
    <col min="11007" max="11007" width="36.42578125" style="20" customWidth="1"/>
    <col min="11008" max="11008" width="10.85546875" style="20" customWidth="1"/>
    <col min="11009" max="11011" width="9.42578125" style="20" customWidth="1"/>
    <col min="11012" max="11012" width="23.42578125" style="20" customWidth="1"/>
    <col min="11013" max="11013" width="4.85546875" style="20" customWidth="1"/>
    <col min="11014" max="11015" width="5.42578125" style="20" customWidth="1"/>
    <col min="11016" max="11016" width="12.140625" style="20" customWidth="1"/>
    <col min="11017" max="11017" width="19.42578125" style="20" customWidth="1"/>
    <col min="11018" max="11018" width="47.5703125" style="20" bestFit="1" customWidth="1"/>
    <col min="11019" max="11257" width="8.85546875" style="20"/>
    <col min="11258" max="11258" width="4.42578125" style="20" customWidth="1"/>
    <col min="11259" max="11260" width="3.5703125" style="20" customWidth="1"/>
    <col min="11261" max="11261" width="4.140625" style="20" customWidth="1"/>
    <col min="11262" max="11262" width="14.42578125" style="20" bestFit="1" customWidth="1"/>
    <col min="11263" max="11263" width="36.42578125" style="20" customWidth="1"/>
    <col min="11264" max="11264" width="10.85546875" style="20" customWidth="1"/>
    <col min="11265" max="11267" width="9.42578125" style="20" customWidth="1"/>
    <col min="11268" max="11268" width="23.42578125" style="20" customWidth="1"/>
    <col min="11269" max="11269" width="4.85546875" style="20" customWidth="1"/>
    <col min="11270" max="11271" width="5.42578125" style="20" customWidth="1"/>
    <col min="11272" max="11272" width="12.140625" style="20" customWidth="1"/>
    <col min="11273" max="11273" width="19.42578125" style="20" customWidth="1"/>
    <col min="11274" max="11274" width="47.5703125" style="20" bestFit="1" customWidth="1"/>
    <col min="11275" max="11513" width="8.85546875" style="20"/>
    <col min="11514" max="11514" width="4.42578125" style="20" customWidth="1"/>
    <col min="11515" max="11516" width="3.5703125" style="20" customWidth="1"/>
    <col min="11517" max="11517" width="4.140625" style="20" customWidth="1"/>
    <col min="11518" max="11518" width="14.42578125" style="20" bestFit="1" customWidth="1"/>
    <col min="11519" max="11519" width="36.42578125" style="20" customWidth="1"/>
    <col min="11520" max="11520" width="10.85546875" style="20" customWidth="1"/>
    <col min="11521" max="11523" width="9.42578125" style="20" customWidth="1"/>
    <col min="11524" max="11524" width="23.42578125" style="20" customWidth="1"/>
    <col min="11525" max="11525" width="4.85546875" style="20" customWidth="1"/>
    <col min="11526" max="11527" width="5.42578125" style="20" customWidth="1"/>
    <col min="11528" max="11528" width="12.140625" style="20" customWidth="1"/>
    <col min="11529" max="11529" width="19.42578125" style="20" customWidth="1"/>
    <col min="11530" max="11530" width="47.5703125" style="20" bestFit="1" customWidth="1"/>
    <col min="11531" max="11769" width="8.85546875" style="20"/>
    <col min="11770" max="11770" width="4.42578125" style="20" customWidth="1"/>
    <col min="11771" max="11772" width="3.5703125" style="20" customWidth="1"/>
    <col min="11773" max="11773" width="4.140625" style="20" customWidth="1"/>
    <col min="11774" max="11774" width="14.42578125" style="20" bestFit="1" customWidth="1"/>
    <col min="11775" max="11775" width="36.42578125" style="20" customWidth="1"/>
    <col min="11776" max="11776" width="10.85546875" style="20" customWidth="1"/>
    <col min="11777" max="11779" width="9.42578125" style="20" customWidth="1"/>
    <col min="11780" max="11780" width="23.42578125" style="20" customWidth="1"/>
    <col min="11781" max="11781" width="4.85546875" style="20" customWidth="1"/>
    <col min="11782" max="11783" width="5.42578125" style="20" customWidth="1"/>
    <col min="11784" max="11784" width="12.140625" style="20" customWidth="1"/>
    <col min="11785" max="11785" width="19.42578125" style="20" customWidth="1"/>
    <col min="11786" max="11786" width="47.5703125" style="20" bestFit="1" customWidth="1"/>
    <col min="11787" max="12025" width="8.85546875" style="20"/>
    <col min="12026" max="12026" width="4.42578125" style="20" customWidth="1"/>
    <col min="12027" max="12028" width="3.5703125" style="20" customWidth="1"/>
    <col min="12029" max="12029" width="4.140625" style="20" customWidth="1"/>
    <col min="12030" max="12030" width="14.42578125" style="20" bestFit="1" customWidth="1"/>
    <col min="12031" max="12031" width="36.42578125" style="20" customWidth="1"/>
    <col min="12032" max="12032" width="10.85546875" style="20" customWidth="1"/>
    <col min="12033" max="12035" width="9.42578125" style="20" customWidth="1"/>
    <col min="12036" max="12036" width="23.42578125" style="20" customWidth="1"/>
    <col min="12037" max="12037" width="4.85546875" style="20" customWidth="1"/>
    <col min="12038" max="12039" width="5.42578125" style="20" customWidth="1"/>
    <col min="12040" max="12040" width="12.140625" style="20" customWidth="1"/>
    <col min="12041" max="12041" width="19.42578125" style="20" customWidth="1"/>
    <col min="12042" max="12042" width="47.5703125" style="20" bestFit="1" customWidth="1"/>
    <col min="12043" max="12281" width="8.85546875" style="20"/>
    <col min="12282" max="12282" width="4.42578125" style="20" customWidth="1"/>
    <col min="12283" max="12284" width="3.5703125" style="20" customWidth="1"/>
    <col min="12285" max="12285" width="4.140625" style="20" customWidth="1"/>
    <col min="12286" max="12286" width="14.42578125" style="20" bestFit="1" customWidth="1"/>
    <col min="12287" max="12287" width="36.42578125" style="20" customWidth="1"/>
    <col min="12288" max="12288" width="10.85546875" style="20" customWidth="1"/>
    <col min="12289" max="12291" width="9.42578125" style="20" customWidth="1"/>
    <col min="12292" max="12292" width="23.42578125" style="20" customWidth="1"/>
    <col min="12293" max="12293" width="4.85546875" style="20" customWidth="1"/>
    <col min="12294" max="12295" width="5.42578125" style="20" customWidth="1"/>
    <col min="12296" max="12296" width="12.140625" style="20" customWidth="1"/>
    <col min="12297" max="12297" width="19.42578125" style="20" customWidth="1"/>
    <col min="12298" max="12298" width="47.5703125" style="20" bestFit="1" customWidth="1"/>
    <col min="12299" max="12537" width="8.85546875" style="20"/>
    <col min="12538" max="12538" width="4.42578125" style="20" customWidth="1"/>
    <col min="12539" max="12540" width="3.5703125" style="20" customWidth="1"/>
    <col min="12541" max="12541" width="4.140625" style="20" customWidth="1"/>
    <col min="12542" max="12542" width="14.42578125" style="20" bestFit="1" customWidth="1"/>
    <col min="12543" max="12543" width="36.42578125" style="20" customWidth="1"/>
    <col min="12544" max="12544" width="10.85546875" style="20" customWidth="1"/>
    <col min="12545" max="12547" width="9.42578125" style="20" customWidth="1"/>
    <col min="12548" max="12548" width="23.42578125" style="20" customWidth="1"/>
    <col min="12549" max="12549" width="4.85546875" style="20" customWidth="1"/>
    <col min="12550" max="12551" width="5.42578125" style="20" customWidth="1"/>
    <col min="12552" max="12552" width="12.140625" style="20" customWidth="1"/>
    <col min="12553" max="12553" width="19.42578125" style="20" customWidth="1"/>
    <col min="12554" max="12554" width="47.5703125" style="20" bestFit="1" customWidth="1"/>
    <col min="12555" max="12793" width="8.85546875" style="20"/>
    <col min="12794" max="12794" width="4.42578125" style="20" customWidth="1"/>
    <col min="12795" max="12796" width="3.5703125" style="20" customWidth="1"/>
    <col min="12797" max="12797" width="4.140625" style="20" customWidth="1"/>
    <col min="12798" max="12798" width="14.42578125" style="20" bestFit="1" customWidth="1"/>
    <col min="12799" max="12799" width="36.42578125" style="20" customWidth="1"/>
    <col min="12800" max="12800" width="10.85546875" style="20" customWidth="1"/>
    <col min="12801" max="12803" width="9.42578125" style="20" customWidth="1"/>
    <col min="12804" max="12804" width="23.42578125" style="20" customWidth="1"/>
    <col min="12805" max="12805" width="4.85546875" style="20" customWidth="1"/>
    <col min="12806" max="12807" width="5.42578125" style="20" customWidth="1"/>
    <col min="12808" max="12808" width="12.140625" style="20" customWidth="1"/>
    <col min="12809" max="12809" width="19.42578125" style="20" customWidth="1"/>
    <col min="12810" max="12810" width="47.5703125" style="20" bestFit="1" customWidth="1"/>
    <col min="12811" max="13049" width="8.85546875" style="20"/>
    <col min="13050" max="13050" width="4.42578125" style="20" customWidth="1"/>
    <col min="13051" max="13052" width="3.5703125" style="20" customWidth="1"/>
    <col min="13053" max="13053" width="4.140625" style="20" customWidth="1"/>
    <col min="13054" max="13054" width="14.42578125" style="20" bestFit="1" customWidth="1"/>
    <col min="13055" max="13055" width="36.42578125" style="20" customWidth="1"/>
    <col min="13056" max="13056" width="10.85546875" style="20" customWidth="1"/>
    <col min="13057" max="13059" width="9.42578125" style="20" customWidth="1"/>
    <col min="13060" max="13060" width="23.42578125" style="20" customWidth="1"/>
    <col min="13061" max="13061" width="4.85546875" style="20" customWidth="1"/>
    <col min="13062" max="13063" width="5.42578125" style="20" customWidth="1"/>
    <col min="13064" max="13064" width="12.140625" style="20" customWidth="1"/>
    <col min="13065" max="13065" width="19.42578125" style="20" customWidth="1"/>
    <col min="13066" max="13066" width="47.5703125" style="20" bestFit="1" customWidth="1"/>
    <col min="13067" max="13305" width="8.85546875" style="20"/>
    <col min="13306" max="13306" width="4.42578125" style="20" customWidth="1"/>
    <col min="13307" max="13308" width="3.5703125" style="20" customWidth="1"/>
    <col min="13309" max="13309" width="4.140625" style="20" customWidth="1"/>
    <col min="13310" max="13310" width="14.42578125" style="20" bestFit="1" customWidth="1"/>
    <col min="13311" max="13311" width="36.42578125" style="20" customWidth="1"/>
    <col min="13312" max="13312" width="10.85546875" style="20" customWidth="1"/>
    <col min="13313" max="13315" width="9.42578125" style="20" customWidth="1"/>
    <col min="13316" max="13316" width="23.42578125" style="20" customWidth="1"/>
    <col min="13317" max="13317" width="4.85546875" style="20" customWidth="1"/>
    <col min="13318" max="13319" width="5.42578125" style="20" customWidth="1"/>
    <col min="13320" max="13320" width="12.140625" style="20" customWidth="1"/>
    <col min="13321" max="13321" width="19.42578125" style="20" customWidth="1"/>
    <col min="13322" max="13322" width="47.5703125" style="20" bestFit="1" customWidth="1"/>
    <col min="13323" max="13561" width="8.85546875" style="20"/>
    <col min="13562" max="13562" width="4.42578125" style="20" customWidth="1"/>
    <col min="13563" max="13564" width="3.5703125" style="20" customWidth="1"/>
    <col min="13565" max="13565" width="4.140625" style="20" customWidth="1"/>
    <col min="13566" max="13566" width="14.42578125" style="20" bestFit="1" customWidth="1"/>
    <col min="13567" max="13567" width="36.42578125" style="20" customWidth="1"/>
    <col min="13568" max="13568" width="10.85546875" style="20" customWidth="1"/>
    <col min="13569" max="13571" width="9.42578125" style="20" customWidth="1"/>
    <col min="13572" max="13572" width="23.42578125" style="20" customWidth="1"/>
    <col min="13573" max="13573" width="4.85546875" style="20" customWidth="1"/>
    <col min="13574" max="13575" width="5.42578125" style="20" customWidth="1"/>
    <col min="13576" max="13576" width="12.140625" style="20" customWidth="1"/>
    <col min="13577" max="13577" width="19.42578125" style="20" customWidth="1"/>
    <col min="13578" max="13578" width="47.5703125" style="20" bestFit="1" customWidth="1"/>
    <col min="13579" max="13817" width="8.85546875" style="20"/>
    <col min="13818" max="13818" width="4.42578125" style="20" customWidth="1"/>
    <col min="13819" max="13820" width="3.5703125" style="20" customWidth="1"/>
    <col min="13821" max="13821" width="4.140625" style="20" customWidth="1"/>
    <col min="13822" max="13822" width="14.42578125" style="20" bestFit="1" customWidth="1"/>
    <col min="13823" max="13823" width="36.42578125" style="20" customWidth="1"/>
    <col min="13824" max="13824" width="10.85546875" style="20" customWidth="1"/>
    <col min="13825" max="13827" width="9.42578125" style="20" customWidth="1"/>
    <col min="13828" max="13828" width="23.42578125" style="20" customWidth="1"/>
    <col min="13829" max="13829" width="4.85546875" style="20" customWidth="1"/>
    <col min="13830" max="13831" width="5.42578125" style="20" customWidth="1"/>
    <col min="13832" max="13832" width="12.140625" style="20" customWidth="1"/>
    <col min="13833" max="13833" width="19.42578125" style="20" customWidth="1"/>
    <col min="13834" max="13834" width="47.5703125" style="20" bestFit="1" customWidth="1"/>
    <col min="13835" max="14073" width="8.85546875" style="20"/>
    <col min="14074" max="14074" width="4.42578125" style="20" customWidth="1"/>
    <col min="14075" max="14076" width="3.5703125" style="20" customWidth="1"/>
    <col min="14077" max="14077" width="4.140625" style="20" customWidth="1"/>
    <col min="14078" max="14078" width="14.42578125" style="20" bestFit="1" customWidth="1"/>
    <col min="14079" max="14079" width="36.42578125" style="20" customWidth="1"/>
    <col min="14080" max="14080" width="10.85546875" style="20" customWidth="1"/>
    <col min="14081" max="14083" width="9.42578125" style="20" customWidth="1"/>
    <col min="14084" max="14084" width="23.42578125" style="20" customWidth="1"/>
    <col min="14085" max="14085" width="4.85546875" style="20" customWidth="1"/>
    <col min="14086" max="14087" width="5.42578125" style="20" customWidth="1"/>
    <col min="14088" max="14088" width="12.140625" style="20" customWidth="1"/>
    <col min="14089" max="14089" width="19.42578125" style="20" customWidth="1"/>
    <col min="14090" max="14090" width="47.5703125" style="20" bestFit="1" customWidth="1"/>
    <col min="14091" max="14329" width="8.85546875" style="20"/>
    <col min="14330" max="14330" width="4.42578125" style="20" customWidth="1"/>
    <col min="14331" max="14332" width="3.5703125" style="20" customWidth="1"/>
    <col min="14333" max="14333" width="4.140625" style="20" customWidth="1"/>
    <col min="14334" max="14334" width="14.42578125" style="20" bestFit="1" customWidth="1"/>
    <col min="14335" max="14335" width="36.42578125" style="20" customWidth="1"/>
    <col min="14336" max="14336" width="10.85546875" style="20" customWidth="1"/>
    <col min="14337" max="14339" width="9.42578125" style="20" customWidth="1"/>
    <col min="14340" max="14340" width="23.42578125" style="20" customWidth="1"/>
    <col min="14341" max="14341" width="4.85546875" style="20" customWidth="1"/>
    <col min="14342" max="14343" width="5.42578125" style="20" customWidth="1"/>
    <col min="14344" max="14344" width="12.140625" style="20" customWidth="1"/>
    <col min="14345" max="14345" width="19.42578125" style="20" customWidth="1"/>
    <col min="14346" max="14346" width="47.5703125" style="20" bestFit="1" customWidth="1"/>
    <col min="14347" max="14585" width="8.85546875" style="20"/>
    <col min="14586" max="14586" width="4.42578125" style="20" customWidth="1"/>
    <col min="14587" max="14588" width="3.5703125" style="20" customWidth="1"/>
    <col min="14589" max="14589" width="4.140625" style="20" customWidth="1"/>
    <col min="14590" max="14590" width="14.42578125" style="20" bestFit="1" customWidth="1"/>
    <col min="14591" max="14591" width="36.42578125" style="20" customWidth="1"/>
    <col min="14592" max="14592" width="10.85546875" style="20" customWidth="1"/>
    <col min="14593" max="14595" width="9.42578125" style="20" customWidth="1"/>
    <col min="14596" max="14596" width="23.42578125" style="20" customWidth="1"/>
    <col min="14597" max="14597" width="4.85546875" style="20" customWidth="1"/>
    <col min="14598" max="14599" width="5.42578125" style="20" customWidth="1"/>
    <col min="14600" max="14600" width="12.140625" style="20" customWidth="1"/>
    <col min="14601" max="14601" width="19.42578125" style="20" customWidth="1"/>
    <col min="14602" max="14602" width="47.5703125" style="20" bestFit="1" customWidth="1"/>
    <col min="14603" max="14841" width="8.85546875" style="20"/>
    <col min="14842" max="14842" width="4.42578125" style="20" customWidth="1"/>
    <col min="14843" max="14844" width="3.5703125" style="20" customWidth="1"/>
    <col min="14845" max="14845" width="4.140625" style="20" customWidth="1"/>
    <col min="14846" max="14846" width="14.42578125" style="20" bestFit="1" customWidth="1"/>
    <col min="14847" max="14847" width="36.42578125" style="20" customWidth="1"/>
    <col min="14848" max="14848" width="10.85546875" style="20" customWidth="1"/>
    <col min="14849" max="14851" width="9.42578125" style="20" customWidth="1"/>
    <col min="14852" max="14852" width="23.42578125" style="20" customWidth="1"/>
    <col min="14853" max="14853" width="4.85546875" style="20" customWidth="1"/>
    <col min="14854" max="14855" width="5.42578125" style="20" customWidth="1"/>
    <col min="14856" max="14856" width="12.140625" style="20" customWidth="1"/>
    <col min="14857" max="14857" width="19.42578125" style="20" customWidth="1"/>
    <col min="14858" max="14858" width="47.5703125" style="20" bestFit="1" customWidth="1"/>
    <col min="14859" max="15097" width="8.85546875" style="20"/>
    <col min="15098" max="15098" width="4.42578125" style="20" customWidth="1"/>
    <col min="15099" max="15100" width="3.5703125" style="20" customWidth="1"/>
    <col min="15101" max="15101" width="4.140625" style="20" customWidth="1"/>
    <col min="15102" max="15102" width="14.42578125" style="20" bestFit="1" customWidth="1"/>
    <col min="15103" max="15103" width="36.42578125" style="20" customWidth="1"/>
    <col min="15104" max="15104" width="10.85546875" style="20" customWidth="1"/>
    <col min="15105" max="15107" width="9.42578125" style="20" customWidth="1"/>
    <col min="15108" max="15108" width="23.42578125" style="20" customWidth="1"/>
    <col min="15109" max="15109" width="4.85546875" style="20" customWidth="1"/>
    <col min="15110" max="15111" width="5.42578125" style="20" customWidth="1"/>
    <col min="15112" max="15112" width="12.140625" style="20" customWidth="1"/>
    <col min="15113" max="15113" width="19.42578125" style="20" customWidth="1"/>
    <col min="15114" max="15114" width="47.5703125" style="20" bestFit="1" customWidth="1"/>
    <col min="15115" max="15353" width="8.85546875" style="20"/>
    <col min="15354" max="15354" width="4.42578125" style="20" customWidth="1"/>
    <col min="15355" max="15356" width="3.5703125" style="20" customWidth="1"/>
    <col min="15357" max="15357" width="4.140625" style="20" customWidth="1"/>
    <col min="15358" max="15358" width="14.42578125" style="20" bestFit="1" customWidth="1"/>
    <col min="15359" max="15359" width="36.42578125" style="20" customWidth="1"/>
    <col min="15360" max="15360" width="10.85546875" style="20" customWidth="1"/>
    <col min="15361" max="15363" width="9.42578125" style="20" customWidth="1"/>
    <col min="15364" max="15364" width="23.42578125" style="20" customWidth="1"/>
    <col min="15365" max="15365" width="4.85546875" style="20" customWidth="1"/>
    <col min="15366" max="15367" width="5.42578125" style="20" customWidth="1"/>
    <col min="15368" max="15368" width="12.140625" style="20" customWidth="1"/>
    <col min="15369" max="15369" width="19.42578125" style="20" customWidth="1"/>
    <col min="15370" max="15370" width="47.5703125" style="20" bestFit="1" customWidth="1"/>
    <col min="15371" max="15609" width="8.85546875" style="20"/>
    <col min="15610" max="15610" width="4.42578125" style="20" customWidth="1"/>
    <col min="15611" max="15612" width="3.5703125" style="20" customWidth="1"/>
    <col min="15613" max="15613" width="4.140625" style="20" customWidth="1"/>
    <col min="15614" max="15614" width="14.42578125" style="20" bestFit="1" customWidth="1"/>
    <col min="15615" max="15615" width="36.42578125" style="20" customWidth="1"/>
    <col min="15616" max="15616" width="10.85546875" style="20" customWidth="1"/>
    <col min="15617" max="15619" width="9.42578125" style="20" customWidth="1"/>
    <col min="15620" max="15620" width="23.42578125" style="20" customWidth="1"/>
    <col min="15621" max="15621" width="4.85546875" style="20" customWidth="1"/>
    <col min="15622" max="15623" width="5.42578125" style="20" customWidth="1"/>
    <col min="15624" max="15624" width="12.140625" style="20" customWidth="1"/>
    <col min="15625" max="15625" width="19.42578125" style="20" customWidth="1"/>
    <col min="15626" max="15626" width="47.5703125" style="20" bestFit="1" customWidth="1"/>
    <col min="15627" max="15865" width="8.85546875" style="20"/>
    <col min="15866" max="15866" width="4.42578125" style="20" customWidth="1"/>
    <col min="15867" max="15868" width="3.5703125" style="20" customWidth="1"/>
    <col min="15869" max="15869" width="4.140625" style="20" customWidth="1"/>
    <col min="15870" max="15870" width="14.42578125" style="20" bestFit="1" customWidth="1"/>
    <col min="15871" max="15871" width="36.42578125" style="20" customWidth="1"/>
    <col min="15872" max="15872" width="10.85546875" style="20" customWidth="1"/>
    <col min="15873" max="15875" width="9.42578125" style="20" customWidth="1"/>
    <col min="15876" max="15876" width="23.42578125" style="20" customWidth="1"/>
    <col min="15877" max="15877" width="4.85546875" style="20" customWidth="1"/>
    <col min="15878" max="15879" width="5.42578125" style="20" customWidth="1"/>
    <col min="15880" max="15880" width="12.140625" style="20" customWidth="1"/>
    <col min="15881" max="15881" width="19.42578125" style="20" customWidth="1"/>
    <col min="15882" max="15882" width="47.5703125" style="20" bestFit="1" customWidth="1"/>
    <col min="15883" max="16121" width="8.85546875" style="20"/>
    <col min="16122" max="16122" width="4.42578125" style="20" customWidth="1"/>
    <col min="16123" max="16124" width="3.5703125" style="20" customWidth="1"/>
    <col min="16125" max="16125" width="4.140625" style="20" customWidth="1"/>
    <col min="16126" max="16126" width="14.42578125" style="20" bestFit="1" customWidth="1"/>
    <col min="16127" max="16127" width="36.42578125" style="20" customWidth="1"/>
    <col min="16128" max="16128" width="10.85546875" style="20" customWidth="1"/>
    <col min="16129" max="16131" width="9.42578125" style="20" customWidth="1"/>
    <col min="16132" max="16132" width="23.42578125" style="20" customWidth="1"/>
    <col min="16133" max="16133" width="4.85546875" style="20" customWidth="1"/>
    <col min="16134" max="16135" width="5.42578125" style="20" customWidth="1"/>
    <col min="16136" max="16136" width="12.140625" style="20" customWidth="1"/>
    <col min="16137" max="16137" width="19.42578125" style="20" customWidth="1"/>
    <col min="16138" max="16138" width="47.5703125" style="20" bestFit="1" customWidth="1"/>
    <col min="16139" max="16378" width="8.85546875" style="20"/>
    <col min="16379" max="16384" width="8.85546875" style="20" customWidth="1"/>
  </cols>
  <sheetData>
    <row r="1" spans="1:13" ht="105" x14ac:dyDescent="0.25">
      <c r="H1" s="671"/>
      <c r="J1" s="323"/>
      <c r="M1" s="1061" t="s">
        <v>1487</v>
      </c>
    </row>
    <row r="2" spans="1:13" ht="15.75" x14ac:dyDescent="0.25">
      <c r="H2" s="671"/>
      <c r="J2" s="302"/>
    </row>
    <row r="3" spans="1:13" ht="15.75" x14ac:dyDescent="0.25">
      <c r="F3" s="1058" t="s">
        <v>1486</v>
      </c>
      <c r="G3" s="1059"/>
      <c r="H3" s="1060"/>
      <c r="I3" s="1058"/>
      <c r="J3" s="302"/>
    </row>
    <row r="4" spans="1:13" ht="16.5" thickBot="1" x14ac:dyDescent="0.3">
      <c r="H4" s="672"/>
      <c r="J4" s="302"/>
    </row>
    <row r="5" spans="1:13" ht="18" customHeight="1" x14ac:dyDescent="0.25">
      <c r="A5" s="56"/>
      <c r="B5" s="142"/>
      <c r="C5" s="1275" t="s">
        <v>1485</v>
      </c>
      <c r="D5" s="1275"/>
      <c r="E5" s="1275"/>
      <c r="F5" s="1275"/>
      <c r="G5" s="1275"/>
      <c r="H5" s="1275"/>
      <c r="I5" s="1275"/>
      <c r="J5" s="1275"/>
      <c r="K5" s="1275"/>
      <c r="L5" s="1275"/>
      <c r="M5" s="2161"/>
    </row>
    <row r="6" spans="1:13" ht="18" customHeight="1" x14ac:dyDescent="0.25">
      <c r="A6" s="33"/>
      <c r="C6" s="2433" t="s">
        <v>1478</v>
      </c>
      <c r="D6" s="2433"/>
      <c r="E6" s="2433"/>
      <c r="F6" s="2433"/>
      <c r="G6" s="2433"/>
      <c r="H6" s="2433"/>
      <c r="I6" s="2433"/>
      <c r="J6" s="2433"/>
      <c r="K6" s="2433"/>
      <c r="L6" s="2433"/>
      <c r="M6" s="2434"/>
    </row>
    <row r="7" spans="1:13" ht="18.600000000000001" customHeight="1" thickBot="1" x14ac:dyDescent="0.3">
      <c r="A7" s="34"/>
      <c r="B7" s="143"/>
      <c r="C7" s="2435"/>
      <c r="D7" s="2435"/>
      <c r="E7" s="2435"/>
      <c r="F7" s="2435"/>
      <c r="G7" s="2435"/>
      <c r="H7" s="2435"/>
      <c r="I7" s="2435"/>
      <c r="J7" s="2435"/>
      <c r="K7" s="2435"/>
      <c r="L7" s="2435"/>
      <c r="M7" s="2436"/>
    </row>
    <row r="8" spans="1:13" x14ac:dyDescent="0.25">
      <c r="A8" s="1112" t="s">
        <v>2</v>
      </c>
      <c r="B8" s="1094" t="s">
        <v>3</v>
      </c>
      <c r="C8" s="1097" t="s">
        <v>4</v>
      </c>
      <c r="D8" s="1097" t="s">
        <v>5</v>
      </c>
      <c r="E8" s="1097" t="s">
        <v>6</v>
      </c>
      <c r="F8" s="1100" t="s">
        <v>7</v>
      </c>
      <c r="G8" s="2439" t="s">
        <v>8</v>
      </c>
      <c r="H8" s="1115" t="s">
        <v>9</v>
      </c>
      <c r="I8" s="2437" t="s">
        <v>10</v>
      </c>
      <c r="J8" s="2438"/>
      <c r="K8" s="1990" t="s">
        <v>11</v>
      </c>
      <c r="L8" s="1125" t="s">
        <v>12</v>
      </c>
      <c r="M8" s="1126"/>
    </row>
    <row r="9" spans="1:13" ht="49.5" customHeight="1" x14ac:dyDescent="0.25">
      <c r="A9" s="1113"/>
      <c r="B9" s="1095"/>
      <c r="C9" s="1098"/>
      <c r="D9" s="1098"/>
      <c r="E9" s="1098"/>
      <c r="F9" s="1101"/>
      <c r="G9" s="2440"/>
      <c r="H9" s="1116"/>
      <c r="I9" s="1123" t="s">
        <v>13</v>
      </c>
      <c r="J9" s="1118" t="s">
        <v>14</v>
      </c>
      <c r="K9" s="1170"/>
      <c r="L9" s="1127"/>
      <c r="M9" s="1128"/>
    </row>
    <row r="10" spans="1:13" ht="49.5" customHeight="1" thickBot="1" x14ac:dyDescent="0.3">
      <c r="A10" s="1114"/>
      <c r="B10" s="1096"/>
      <c r="C10" s="1099"/>
      <c r="D10" s="1099"/>
      <c r="E10" s="1099"/>
      <c r="F10" s="1102"/>
      <c r="G10" s="2441"/>
      <c r="H10" s="1117"/>
      <c r="I10" s="1124"/>
      <c r="J10" s="1119"/>
      <c r="K10" s="1171"/>
      <c r="L10" s="24" t="s">
        <v>15</v>
      </c>
      <c r="M10" s="6" t="s">
        <v>16</v>
      </c>
    </row>
    <row r="11" spans="1:13" ht="13.5" thickBot="1" x14ac:dyDescent="0.3">
      <c r="A11" s="2457" t="s">
        <v>1401</v>
      </c>
      <c r="B11" s="2458"/>
      <c r="C11" s="2458"/>
      <c r="D11" s="2458"/>
      <c r="E11" s="2458"/>
      <c r="F11" s="2458"/>
      <c r="G11" s="2458"/>
      <c r="H11" s="2458"/>
      <c r="I11" s="2458"/>
      <c r="J11" s="2458"/>
      <c r="K11" s="2458"/>
      <c r="L11" s="2458"/>
      <c r="M11" s="2459"/>
    </row>
    <row r="12" spans="1:13" ht="13.5" customHeight="1" thickBot="1" x14ac:dyDescent="0.3">
      <c r="A12" s="194"/>
      <c r="B12" s="2449" t="s">
        <v>18</v>
      </c>
      <c r="C12" s="2450"/>
      <c r="D12" s="2450"/>
      <c r="E12" s="2450"/>
      <c r="F12" s="2450"/>
      <c r="G12" s="2450"/>
      <c r="H12" s="2450"/>
      <c r="I12" s="2450"/>
      <c r="J12" s="2450"/>
      <c r="K12" s="2450"/>
      <c r="L12" s="2450"/>
      <c r="M12" s="2451"/>
    </row>
    <row r="13" spans="1:13" ht="12" customHeight="1" thickBot="1" x14ac:dyDescent="0.3">
      <c r="A13" s="194"/>
      <c r="B13" s="202"/>
      <c r="C13" s="2445" t="s">
        <v>1402</v>
      </c>
      <c r="D13" s="2446"/>
      <c r="E13" s="2446"/>
      <c r="F13" s="2446"/>
      <c r="G13" s="2446"/>
      <c r="H13" s="2446"/>
      <c r="I13" s="2446"/>
      <c r="J13" s="2446"/>
      <c r="K13" s="2446"/>
      <c r="L13" s="2446"/>
      <c r="M13" s="2447"/>
    </row>
    <row r="14" spans="1:13" ht="13.5" customHeight="1" thickBot="1" x14ac:dyDescent="0.3">
      <c r="A14" s="194"/>
      <c r="B14" s="202"/>
      <c r="C14" s="514"/>
      <c r="D14" s="2415" t="s">
        <v>1403</v>
      </c>
      <c r="E14" s="2416"/>
      <c r="F14" s="2416"/>
      <c r="G14" s="2416"/>
      <c r="H14" s="2416"/>
      <c r="I14" s="2416"/>
      <c r="J14" s="2416"/>
      <c r="K14" s="2416"/>
      <c r="L14" s="2416"/>
      <c r="M14" s="2417"/>
    </row>
    <row r="15" spans="1:13" ht="30" customHeight="1" x14ac:dyDescent="0.25">
      <c r="A15" s="194"/>
      <c r="B15" s="202"/>
      <c r="C15" s="211"/>
      <c r="D15" s="203"/>
      <c r="E15" s="2422" t="s">
        <v>1404</v>
      </c>
      <c r="F15" s="2456" t="s">
        <v>1405</v>
      </c>
      <c r="G15" s="2456"/>
      <c r="H15" s="2456"/>
      <c r="I15" s="506" t="s">
        <v>1406</v>
      </c>
      <c r="J15" s="197">
        <v>2</v>
      </c>
      <c r="K15" s="2418" t="s">
        <v>1407</v>
      </c>
      <c r="L15" s="2419" t="s">
        <v>1408</v>
      </c>
      <c r="M15" s="2421" t="s">
        <v>1409</v>
      </c>
    </row>
    <row r="16" spans="1:13" ht="39.75" customHeight="1" x14ac:dyDescent="0.25">
      <c r="A16" s="194"/>
      <c r="B16" s="202"/>
      <c r="C16" s="211"/>
      <c r="D16" s="203"/>
      <c r="E16" s="2422"/>
      <c r="F16" s="2456"/>
      <c r="G16" s="2456"/>
      <c r="H16" s="2456"/>
      <c r="I16" s="377" t="s">
        <v>1410</v>
      </c>
      <c r="J16" s="124">
        <v>1</v>
      </c>
      <c r="K16" s="2418"/>
      <c r="L16" s="2420"/>
      <c r="M16" s="2421"/>
    </row>
    <row r="17" spans="1:13" ht="30" customHeight="1" x14ac:dyDescent="0.25">
      <c r="A17" s="194"/>
      <c r="B17" s="202"/>
      <c r="C17" s="211"/>
      <c r="D17" s="203"/>
      <c r="E17" s="507" t="s">
        <v>1411</v>
      </c>
      <c r="F17" s="880" t="s">
        <v>1412</v>
      </c>
      <c r="G17" s="118" t="s">
        <v>23</v>
      </c>
      <c r="H17" s="708">
        <v>5</v>
      </c>
      <c r="I17" s="117" t="s">
        <v>1413</v>
      </c>
      <c r="J17" s="117">
        <v>2</v>
      </c>
      <c r="K17" s="2418"/>
      <c r="L17" s="2420"/>
      <c r="M17" s="2421"/>
    </row>
    <row r="18" spans="1:13" ht="39.75" customHeight="1" x14ac:dyDescent="0.25">
      <c r="A18" s="194"/>
      <c r="B18" s="202"/>
      <c r="C18" s="211"/>
      <c r="D18" s="203"/>
      <c r="E18" s="212" t="s">
        <v>1414</v>
      </c>
      <c r="F18" s="879" t="s">
        <v>1415</v>
      </c>
      <c r="G18" s="117" t="s">
        <v>23</v>
      </c>
      <c r="H18" s="709">
        <v>3</v>
      </c>
      <c r="I18" s="117" t="s">
        <v>1416</v>
      </c>
      <c r="J18" s="117">
        <v>1</v>
      </c>
      <c r="K18" s="2418"/>
      <c r="L18" s="2420"/>
      <c r="M18" s="2421"/>
    </row>
    <row r="19" spans="1:13" ht="27" customHeight="1" x14ac:dyDescent="0.25">
      <c r="A19" s="194"/>
      <c r="B19" s="202"/>
      <c r="C19" s="211"/>
      <c r="D19" s="203"/>
      <c r="E19" s="2423" t="s">
        <v>1417</v>
      </c>
      <c r="F19" s="2452" t="s">
        <v>1418</v>
      </c>
      <c r="G19" s="1354" t="s">
        <v>23</v>
      </c>
      <c r="H19" s="2430">
        <v>118</v>
      </c>
      <c r="I19" s="117" t="s">
        <v>1419</v>
      </c>
      <c r="J19" s="117">
        <v>3</v>
      </c>
      <c r="K19" s="2418"/>
      <c r="L19" s="2420"/>
      <c r="M19" s="2421"/>
    </row>
    <row r="20" spans="1:13" ht="27" customHeight="1" x14ac:dyDescent="0.25">
      <c r="A20" s="194"/>
      <c r="B20" s="202"/>
      <c r="C20" s="211"/>
      <c r="D20" s="203"/>
      <c r="E20" s="2424"/>
      <c r="F20" s="2453"/>
      <c r="G20" s="2429"/>
      <c r="H20" s="2431"/>
      <c r="I20" s="117" t="s">
        <v>1420</v>
      </c>
      <c r="J20" s="117">
        <v>6</v>
      </c>
      <c r="K20" s="2418"/>
      <c r="L20" s="2420"/>
      <c r="M20" s="2421"/>
    </row>
    <row r="21" spans="1:13" ht="27" customHeight="1" x14ac:dyDescent="0.25">
      <c r="A21" s="194"/>
      <c r="B21" s="202"/>
      <c r="C21" s="211"/>
      <c r="D21" s="203"/>
      <c r="E21" s="2424"/>
      <c r="F21" s="2453"/>
      <c r="G21" s="2429"/>
      <c r="H21" s="2431"/>
      <c r="I21" s="120" t="s">
        <v>1421</v>
      </c>
      <c r="J21" s="120">
        <v>6</v>
      </c>
      <c r="K21" s="2418"/>
      <c r="L21" s="2420"/>
      <c r="M21" s="2421"/>
    </row>
    <row r="22" spans="1:13" ht="41.45" customHeight="1" x14ac:dyDescent="0.25">
      <c r="A22" s="194"/>
      <c r="B22" s="202"/>
      <c r="C22" s="211"/>
      <c r="D22" s="203"/>
      <c r="E22" s="2424"/>
      <c r="F22" s="2453"/>
      <c r="G22" s="2429"/>
      <c r="H22" s="2431"/>
      <c r="I22" s="197" t="s">
        <v>1422</v>
      </c>
      <c r="J22" s="120">
        <v>1500</v>
      </c>
      <c r="K22" s="2418"/>
      <c r="L22" s="2420"/>
      <c r="M22" s="2421"/>
    </row>
    <row r="23" spans="1:13" ht="39" customHeight="1" x14ac:dyDescent="0.25">
      <c r="A23" s="194"/>
      <c r="B23" s="202"/>
      <c r="C23" s="211"/>
      <c r="D23" s="203"/>
      <c r="E23" s="2425"/>
      <c r="F23" s="2454"/>
      <c r="G23" s="1355"/>
      <c r="H23" s="2432"/>
      <c r="I23" s="197" t="s">
        <v>1423</v>
      </c>
      <c r="J23" s="120">
        <v>8000</v>
      </c>
      <c r="K23" s="2418"/>
      <c r="L23" s="2420"/>
      <c r="M23" s="2421"/>
    </row>
    <row r="24" spans="1:13" ht="21" customHeight="1" x14ac:dyDescent="0.25">
      <c r="A24" s="194"/>
      <c r="B24" s="202"/>
      <c r="C24" s="211"/>
      <c r="D24" s="203"/>
      <c r="E24" s="1183" t="s">
        <v>1424</v>
      </c>
      <c r="F24" s="1156" t="s">
        <v>1425</v>
      </c>
      <c r="G24" s="117" t="s">
        <v>23</v>
      </c>
      <c r="H24" s="949">
        <v>3</v>
      </c>
      <c r="I24" s="1354" t="s">
        <v>801</v>
      </c>
      <c r="J24" s="1354">
        <v>8000</v>
      </c>
      <c r="K24" s="2418"/>
      <c r="L24" s="2420"/>
      <c r="M24" s="2421"/>
    </row>
    <row r="25" spans="1:13" ht="20.25" customHeight="1" x14ac:dyDescent="0.25">
      <c r="A25" s="194"/>
      <c r="B25" s="202"/>
      <c r="C25" s="211"/>
      <c r="D25" s="203"/>
      <c r="E25" s="1185"/>
      <c r="F25" s="1157"/>
      <c r="G25" s="117" t="s">
        <v>33</v>
      </c>
      <c r="H25" s="949">
        <v>17</v>
      </c>
      <c r="I25" s="1355"/>
      <c r="J25" s="1355"/>
      <c r="K25" s="2418"/>
      <c r="L25" s="2420"/>
      <c r="M25" s="2421"/>
    </row>
    <row r="26" spans="1:13" ht="41.25" customHeight="1" x14ac:dyDescent="0.25">
      <c r="A26" s="194"/>
      <c r="B26" s="202"/>
      <c r="C26" s="211"/>
      <c r="D26" s="203"/>
      <c r="E26" s="212" t="s">
        <v>1426</v>
      </c>
      <c r="F26" s="879" t="s">
        <v>1427</v>
      </c>
      <c r="G26" s="117" t="s">
        <v>23</v>
      </c>
      <c r="H26" s="709">
        <v>5</v>
      </c>
      <c r="I26" s="117" t="s">
        <v>1428</v>
      </c>
      <c r="J26" s="117">
        <v>4</v>
      </c>
      <c r="K26" s="2418"/>
      <c r="L26" s="2420"/>
      <c r="M26" s="2421"/>
    </row>
    <row r="27" spans="1:13" ht="25.5" customHeight="1" x14ac:dyDescent="0.25">
      <c r="A27" s="194"/>
      <c r="B27" s="202"/>
      <c r="C27" s="211"/>
      <c r="D27" s="203"/>
      <c r="E27" s="212" t="s">
        <v>1429</v>
      </c>
      <c r="F27" s="879" t="s">
        <v>1430</v>
      </c>
      <c r="G27" s="117" t="s">
        <v>23</v>
      </c>
      <c r="H27" s="709">
        <v>5</v>
      </c>
      <c r="I27" s="117" t="s">
        <v>1431</v>
      </c>
      <c r="J27" s="117">
        <v>2</v>
      </c>
      <c r="K27" s="2418"/>
      <c r="L27" s="2420"/>
      <c r="M27" s="2421"/>
    </row>
    <row r="28" spans="1:13" ht="40.5" customHeight="1" x14ac:dyDescent="0.25">
      <c r="A28" s="194"/>
      <c r="B28" s="202"/>
      <c r="C28" s="211"/>
      <c r="D28" s="203"/>
      <c r="E28" s="212" t="s">
        <v>1432</v>
      </c>
      <c r="F28" s="879" t="s">
        <v>1433</v>
      </c>
      <c r="G28" s="117" t="s">
        <v>23</v>
      </c>
      <c r="H28" s="709">
        <v>4</v>
      </c>
      <c r="I28" s="117" t="s">
        <v>931</v>
      </c>
      <c r="J28" s="117">
        <v>1</v>
      </c>
      <c r="K28" s="2418"/>
      <c r="L28" s="2420"/>
      <c r="M28" s="2421"/>
    </row>
    <row r="29" spans="1:13" ht="16.5" thickBot="1" x14ac:dyDescent="0.3">
      <c r="A29" s="194"/>
      <c r="B29" s="202"/>
      <c r="C29" s="211"/>
      <c r="D29" s="206"/>
      <c r="E29" s="1530" t="s">
        <v>74</v>
      </c>
      <c r="F29" s="1530"/>
      <c r="G29" s="1530"/>
      <c r="H29" s="525">
        <f>SUM(H15:H28)</f>
        <v>160</v>
      </c>
      <c r="I29" s="2455"/>
      <c r="J29" s="1499"/>
      <c r="K29" s="1499"/>
      <c r="L29" s="1499"/>
      <c r="M29" s="1500"/>
    </row>
    <row r="30" spans="1:13" ht="16.5" thickBot="1" x14ac:dyDescent="0.3">
      <c r="A30" s="194"/>
      <c r="B30" s="202"/>
      <c r="C30" s="520"/>
      <c r="D30" s="521"/>
      <c r="E30" s="522"/>
      <c r="F30" s="522"/>
      <c r="G30" s="522"/>
      <c r="H30" s="526">
        <f t="shared" ref="H30:H31" si="0">H29</f>
        <v>160</v>
      </c>
      <c r="I30" s="518"/>
      <c r="J30" s="518"/>
      <c r="K30" s="518"/>
      <c r="L30" s="518"/>
      <c r="M30" s="523"/>
    </row>
    <row r="31" spans="1:13" ht="16.5" thickBot="1" x14ac:dyDescent="0.3">
      <c r="A31" s="194"/>
      <c r="B31" s="122"/>
      <c r="C31" s="510"/>
      <c r="D31" s="511"/>
      <c r="E31" s="512"/>
      <c r="F31" s="512"/>
      <c r="G31" s="512"/>
      <c r="H31" s="527">
        <f t="shared" si="0"/>
        <v>160</v>
      </c>
      <c r="I31" s="352"/>
      <c r="J31" s="352"/>
      <c r="K31" s="352"/>
      <c r="L31" s="352"/>
      <c r="M31" s="513"/>
    </row>
    <row r="32" spans="1:13" ht="13.5" thickBot="1" x14ac:dyDescent="0.3">
      <c r="A32" s="216"/>
      <c r="B32" s="2460" t="s">
        <v>331</v>
      </c>
      <c r="C32" s="2461"/>
      <c r="D32" s="2461"/>
      <c r="E32" s="2461"/>
      <c r="F32" s="2461"/>
      <c r="G32" s="2461"/>
      <c r="H32" s="2461"/>
      <c r="I32" s="2461"/>
      <c r="J32" s="2461"/>
      <c r="K32" s="2461"/>
      <c r="L32" s="2461"/>
      <c r="M32" s="2462"/>
    </row>
    <row r="33" spans="1:13" ht="13.5" thickBot="1" x14ac:dyDescent="0.3">
      <c r="A33" s="217"/>
      <c r="B33" s="218"/>
      <c r="C33" s="2463" t="s">
        <v>1434</v>
      </c>
      <c r="D33" s="2464"/>
      <c r="E33" s="2464"/>
      <c r="F33" s="2464"/>
      <c r="G33" s="2464"/>
      <c r="H33" s="2464"/>
      <c r="I33" s="2464"/>
      <c r="J33" s="2464"/>
      <c r="K33" s="2464"/>
      <c r="L33" s="2464"/>
      <c r="M33" s="2465"/>
    </row>
    <row r="34" spans="1:13" s="55" customFormat="1" x14ac:dyDescent="0.2">
      <c r="A34" s="219"/>
      <c r="B34" s="220"/>
      <c r="C34" s="221"/>
      <c r="D34" s="2426" t="s">
        <v>668</v>
      </c>
      <c r="E34" s="2427"/>
      <c r="F34" s="2427"/>
      <c r="G34" s="2427"/>
      <c r="H34" s="2427"/>
      <c r="I34" s="2427"/>
      <c r="J34" s="2427"/>
      <c r="K34" s="2427"/>
      <c r="L34" s="2427"/>
      <c r="M34" s="2428"/>
    </row>
    <row r="35" spans="1:13" ht="26.25" customHeight="1" x14ac:dyDescent="0.25">
      <c r="A35" s="194"/>
      <c r="B35" s="202"/>
      <c r="C35" s="205"/>
      <c r="D35" s="203"/>
      <c r="E35" s="333" t="s">
        <v>669</v>
      </c>
      <c r="F35" s="2443" t="s">
        <v>1435</v>
      </c>
      <c r="G35" s="2444"/>
      <c r="H35" s="2444"/>
      <c r="I35" s="138" t="s">
        <v>671</v>
      </c>
      <c r="J35" s="705">
        <v>1</v>
      </c>
      <c r="K35" s="2448" t="s">
        <v>672</v>
      </c>
      <c r="L35" s="2442" t="s">
        <v>431</v>
      </c>
      <c r="M35" s="1687" t="s">
        <v>302</v>
      </c>
    </row>
    <row r="36" spans="1:13" ht="27" customHeight="1" x14ac:dyDescent="0.25">
      <c r="A36" s="194"/>
      <c r="B36" s="202"/>
      <c r="C36" s="204"/>
      <c r="D36" s="203"/>
      <c r="E36" s="192" t="s">
        <v>1436</v>
      </c>
      <c r="F36" s="257" t="s">
        <v>1437</v>
      </c>
      <c r="G36" s="383" t="s">
        <v>23</v>
      </c>
      <c r="H36" s="703">
        <v>15</v>
      </c>
      <c r="I36" s="384" t="s">
        <v>1438</v>
      </c>
      <c r="J36" s="706">
        <v>1</v>
      </c>
      <c r="K36" s="2448"/>
      <c r="L36" s="2442"/>
      <c r="M36" s="1687"/>
    </row>
    <row r="37" spans="1:13" ht="18" customHeight="1" x14ac:dyDescent="0.25">
      <c r="A37" s="194"/>
      <c r="B37" s="202"/>
      <c r="C37" s="205"/>
      <c r="D37" s="203"/>
      <c r="E37" s="192" t="s">
        <v>1439</v>
      </c>
      <c r="F37" s="124" t="s">
        <v>1440</v>
      </c>
      <c r="G37" s="383" t="s">
        <v>23</v>
      </c>
      <c r="H37" s="704">
        <v>0</v>
      </c>
      <c r="I37" s="383" t="s">
        <v>1441</v>
      </c>
      <c r="J37" s="707">
        <v>0</v>
      </c>
      <c r="K37" s="2448"/>
      <c r="L37" s="2442"/>
      <c r="M37" s="1687"/>
    </row>
    <row r="38" spans="1:13" ht="13.5" customHeight="1" thickBot="1" x14ac:dyDescent="0.3">
      <c r="A38" s="194"/>
      <c r="B38" s="202"/>
      <c r="C38" s="515"/>
      <c r="D38" s="206"/>
      <c r="E38" s="1530" t="s">
        <v>74</v>
      </c>
      <c r="F38" s="1530"/>
      <c r="G38" s="1530"/>
      <c r="H38" s="508">
        <f>SUM(H34:H37)</f>
        <v>15</v>
      </c>
      <c r="I38" s="509"/>
      <c r="J38" s="207"/>
      <c r="K38" s="207"/>
      <c r="L38" s="2409"/>
      <c r="M38" s="2410"/>
    </row>
    <row r="39" spans="1:13" ht="13.5" customHeight="1" thickBot="1" x14ac:dyDescent="0.3">
      <c r="A39" s="194"/>
      <c r="B39" s="202"/>
      <c r="C39" s="516"/>
      <c r="D39" s="2411" t="s">
        <v>90</v>
      </c>
      <c r="E39" s="2411"/>
      <c r="F39" s="2411"/>
      <c r="G39" s="2412"/>
      <c r="H39" s="517">
        <f>+H38</f>
        <v>15</v>
      </c>
      <c r="I39" s="518"/>
      <c r="J39" s="518"/>
      <c r="K39" s="518"/>
      <c r="L39" s="518"/>
      <c r="M39" s="519"/>
    </row>
    <row r="40" spans="1:13" ht="13.5" customHeight="1" thickBot="1" x14ac:dyDescent="0.3">
      <c r="A40" s="194"/>
      <c r="B40" s="208"/>
      <c r="C40" s="2413" t="s">
        <v>136</v>
      </c>
      <c r="D40" s="2413"/>
      <c r="E40" s="2413"/>
      <c r="F40" s="2413"/>
      <c r="G40" s="2414"/>
      <c r="H40" s="351">
        <f t="shared" ref="H40" si="1">+H39</f>
        <v>15</v>
      </c>
      <c r="I40" s="352"/>
      <c r="J40" s="352"/>
      <c r="K40" s="352"/>
      <c r="L40" s="209"/>
      <c r="M40" s="210"/>
    </row>
    <row r="41" spans="1:13" ht="15.75" customHeight="1" thickBot="1" x14ac:dyDescent="0.3">
      <c r="A41" s="195"/>
      <c r="B41" s="214"/>
      <c r="C41" s="2386" t="s">
        <v>745</v>
      </c>
      <c r="D41" s="2386"/>
      <c r="E41" s="2386"/>
      <c r="F41" s="2386"/>
      <c r="G41" s="2387"/>
      <c r="H41" s="524">
        <f>H40+H31</f>
        <v>175</v>
      </c>
      <c r="I41" s="108"/>
      <c r="J41" s="108"/>
      <c r="K41" s="108"/>
      <c r="L41" s="214"/>
      <c r="M41" s="215"/>
    </row>
    <row r="42" spans="1:13" ht="24" customHeight="1" x14ac:dyDescent="0.25">
      <c r="B42" s="94"/>
      <c r="C42" s="94"/>
      <c r="D42" s="94"/>
      <c r="E42" s="94"/>
      <c r="F42" s="94"/>
      <c r="G42" s="95"/>
      <c r="H42" s="331"/>
      <c r="I42" s="94"/>
      <c r="J42" s="332"/>
      <c r="K42" s="94"/>
      <c r="L42" s="94"/>
      <c r="M42" s="94"/>
    </row>
    <row r="43" spans="1:13" ht="18.600000000000001" customHeight="1" thickBot="1" x14ac:dyDescent="0.3">
      <c r="B43" s="94"/>
      <c r="C43" s="94"/>
      <c r="D43" s="94"/>
      <c r="E43" s="94"/>
      <c r="F43" s="94"/>
      <c r="G43" s="95"/>
      <c r="H43" s="331"/>
      <c r="I43" s="94"/>
      <c r="J43" s="332"/>
      <c r="K43" s="94"/>
      <c r="L43" s="94"/>
      <c r="M43" s="94"/>
    </row>
    <row r="44" spans="1:13" ht="48.75" customHeight="1" thickBot="1" x14ac:dyDescent="0.3">
      <c r="B44" s="94"/>
      <c r="C44" s="1653" t="s">
        <v>138</v>
      </c>
      <c r="D44" s="1654"/>
      <c r="E44" s="1654"/>
      <c r="F44" s="1654"/>
      <c r="G44" s="1655"/>
      <c r="H44" s="720" t="s">
        <v>139</v>
      </c>
      <c r="I44" s="94"/>
      <c r="J44" s="332"/>
      <c r="K44" s="94"/>
      <c r="L44" s="94"/>
      <c r="M44" s="94"/>
    </row>
    <row r="45" spans="1:13" ht="15" customHeight="1" x14ac:dyDescent="0.25">
      <c r="B45" s="94"/>
      <c r="C45" s="2391" t="s">
        <v>140</v>
      </c>
      <c r="D45" s="2392"/>
      <c r="E45" s="2392"/>
      <c r="F45" s="2392"/>
      <c r="G45" s="2393"/>
      <c r="H45" s="717">
        <f>SUMIF($G$5:$G$37,"SB",H$5:H$37)</f>
        <v>158</v>
      </c>
      <c r="I45" s="94"/>
      <c r="J45" s="332"/>
      <c r="K45" s="94"/>
      <c r="L45" s="94"/>
      <c r="M45" s="94"/>
    </row>
    <row r="46" spans="1:13" x14ac:dyDescent="0.25">
      <c r="B46" s="94"/>
      <c r="C46" s="2394" t="s">
        <v>141</v>
      </c>
      <c r="D46" s="2395"/>
      <c r="E46" s="2395"/>
      <c r="F46" s="2395"/>
      <c r="G46" s="2396"/>
      <c r="H46" s="717">
        <f>H47+H48+H49+H50+H51+H52</f>
        <v>17</v>
      </c>
      <c r="I46" s="94"/>
      <c r="J46" s="332"/>
      <c r="K46" s="94"/>
      <c r="L46" s="94"/>
      <c r="M46" s="94"/>
    </row>
    <row r="47" spans="1:13" x14ac:dyDescent="0.25">
      <c r="B47" s="94"/>
      <c r="C47" s="2397" t="s">
        <v>746</v>
      </c>
      <c r="D47" s="2398"/>
      <c r="E47" s="2398"/>
      <c r="F47" s="2398"/>
      <c r="G47" s="2399"/>
      <c r="H47" s="721">
        <f>SUMIF($G$5:$G$37,"VB",H$5:H$37)</f>
        <v>0</v>
      </c>
      <c r="I47" s="94"/>
      <c r="J47" s="332"/>
      <c r="K47" s="94"/>
      <c r="L47" s="94"/>
      <c r="M47" s="94"/>
    </row>
    <row r="48" spans="1:13" x14ac:dyDescent="0.25">
      <c r="B48" s="94"/>
      <c r="C48" s="2400" t="s">
        <v>747</v>
      </c>
      <c r="D48" s="2401"/>
      <c r="E48" s="2401"/>
      <c r="F48" s="2401"/>
      <c r="G48" s="2402"/>
      <c r="H48" s="721">
        <f>SUMIF($G$5:$G$37,"ES",H$5:H$37)</f>
        <v>17</v>
      </c>
      <c r="I48" s="94"/>
      <c r="J48" s="332"/>
      <c r="K48" s="94"/>
      <c r="L48" s="94"/>
      <c r="M48" s="94"/>
    </row>
    <row r="49" spans="2:13" x14ac:dyDescent="0.25">
      <c r="B49" s="94"/>
      <c r="C49" s="2400" t="s">
        <v>748</v>
      </c>
      <c r="D49" s="2401"/>
      <c r="E49" s="2401"/>
      <c r="F49" s="2401"/>
      <c r="G49" s="2402"/>
      <c r="H49" s="721">
        <f>SUMIF($G$5:$G$37,"SL",H$5:H$37)</f>
        <v>0</v>
      </c>
      <c r="I49" s="94"/>
      <c r="J49" s="332"/>
      <c r="K49" s="94"/>
      <c r="L49" s="94"/>
      <c r="M49" s="94"/>
    </row>
    <row r="50" spans="2:13" x14ac:dyDescent="0.25">
      <c r="B50" s="94"/>
      <c r="C50" s="2400" t="s">
        <v>749</v>
      </c>
      <c r="D50" s="2401"/>
      <c r="E50" s="2401"/>
      <c r="F50" s="2401"/>
      <c r="G50" s="2402"/>
      <c r="H50" s="721">
        <f>SUMIF($G$5:$G$37,"Kt",H$5:H$37)</f>
        <v>0</v>
      </c>
      <c r="I50" s="94"/>
      <c r="J50" s="332"/>
      <c r="K50" s="94"/>
      <c r="L50" s="94"/>
      <c r="M50" s="94"/>
    </row>
    <row r="51" spans="2:13" x14ac:dyDescent="0.2">
      <c r="B51" s="94"/>
      <c r="C51" s="2403" t="s">
        <v>750</v>
      </c>
      <c r="D51" s="2404"/>
      <c r="E51" s="2404"/>
      <c r="F51" s="2404"/>
      <c r="G51" s="2405"/>
      <c r="H51" s="721">
        <f>SUMIF($G$5:$G$37,"SAARP",H$5:H$37)</f>
        <v>0</v>
      </c>
      <c r="I51" s="528">
        <f>H41-H53</f>
        <v>0</v>
      </c>
      <c r="J51" s="332"/>
      <c r="K51" s="94"/>
      <c r="L51" s="94"/>
      <c r="M51" s="94"/>
    </row>
    <row r="52" spans="2:13" ht="13.5" thickBot="1" x14ac:dyDescent="0.25">
      <c r="B52" s="94"/>
      <c r="C52" s="2406" t="s">
        <v>751</v>
      </c>
      <c r="D52" s="2407"/>
      <c r="E52" s="2407"/>
      <c r="F52" s="2407"/>
      <c r="G52" s="2408"/>
      <c r="H52" s="721">
        <f>SUMIF($G$5:$G$37,"KPP",H$5:H$37)</f>
        <v>0</v>
      </c>
      <c r="I52" s="528" t="e">
        <f>#REF!-#REF!</f>
        <v>#REF!</v>
      </c>
      <c r="J52" s="332"/>
      <c r="K52" s="94"/>
      <c r="L52" s="94"/>
      <c r="M52" s="94"/>
    </row>
    <row r="53" spans="2:13" ht="13.5" thickBot="1" x14ac:dyDescent="0.3">
      <c r="B53" s="94"/>
      <c r="C53" s="2388" t="s">
        <v>148</v>
      </c>
      <c r="D53" s="2389"/>
      <c r="E53" s="2389"/>
      <c r="F53" s="2389"/>
      <c r="G53" s="2390"/>
      <c r="H53" s="702">
        <f>SUM(H45,H46)</f>
        <v>175</v>
      </c>
      <c r="I53" s="528" t="e">
        <f>#REF!-#REF!</f>
        <v>#REF!</v>
      </c>
      <c r="J53" s="332"/>
      <c r="K53" s="94"/>
      <c r="L53" s="94"/>
      <c r="M53" s="94"/>
    </row>
    <row r="54" spans="2:13" x14ac:dyDescent="0.25">
      <c r="B54" s="94"/>
      <c r="C54" s="94"/>
      <c r="D54" s="94"/>
      <c r="E54" s="94"/>
      <c r="F54" s="94"/>
      <c r="G54" s="95"/>
      <c r="H54" s="331"/>
      <c r="I54" s="94"/>
      <c r="J54" s="332"/>
      <c r="K54" s="94"/>
      <c r="L54" s="94"/>
      <c r="M54" s="94"/>
    </row>
    <row r="55" spans="2:13" x14ac:dyDescent="0.25">
      <c r="B55" s="94"/>
      <c r="C55" s="94"/>
      <c r="D55" s="94"/>
      <c r="E55" s="94"/>
      <c r="F55" s="94"/>
      <c r="G55" s="95"/>
      <c r="H55" s="331"/>
      <c r="I55" s="94"/>
      <c r="J55" s="332"/>
      <c r="K55" s="94"/>
      <c r="L55" s="94"/>
      <c r="M55" s="94"/>
    </row>
    <row r="56" spans="2:13" x14ac:dyDescent="0.25">
      <c r="B56" s="94"/>
      <c r="C56" s="94"/>
      <c r="D56" s="94"/>
      <c r="E56" s="94"/>
      <c r="F56" s="94"/>
      <c r="G56" s="95"/>
      <c r="H56" s="331"/>
      <c r="I56" s="94"/>
      <c r="J56" s="332"/>
      <c r="K56" s="94"/>
      <c r="L56" s="94"/>
      <c r="M56" s="94"/>
    </row>
  </sheetData>
  <customSheetViews>
    <customSheetView guid="{C3677654-BFE4-4497-8838-628012D82F7B}" showPageBreaks="1" fitToPage="1" printArea="1" hiddenRows="1" topLeftCell="A25">
      <selection activeCell="L37" sqref="L37"/>
      <pageMargins left="0" right="0" top="0" bottom="0" header="0" footer="0"/>
      <pageSetup paperSize="9" scale="57" fitToHeight="0" orientation="landscape" r:id="rId1"/>
    </customSheetView>
    <customSheetView guid="{3605BC3D-DA08-4E24-988A-34DA5774E919}" showPageBreaks="1" fitToPage="1" printArea="1" hiddenRows="1" topLeftCell="A17">
      <selection activeCell="G2" sqref="G2"/>
      <pageMargins left="0" right="0" top="0" bottom="0" header="0" footer="0"/>
      <pageSetup paperSize="9" scale="57" fitToHeight="0" orientation="landscape" r:id="rId2"/>
    </customSheetView>
    <customSheetView guid="{E508033F-5A56-48C8-899A-7EFE9AA4EC4F}" showPageBreaks="1" fitToPage="1" printArea="1" hiddenRows="1" topLeftCell="A69">
      <selection activeCell="G2" sqref="G2"/>
      <pageMargins left="0" right="0" top="0" bottom="0" header="0" footer="0"/>
      <pageSetup paperSize="9" scale="57" fitToHeight="0" orientation="landscape" r:id="rId3"/>
    </customSheetView>
    <customSheetView guid="{4E9D4243-8691-4877-A6A6-DC88F9AD25FC}" fitToPage="1" hiddenRows="1" topLeftCell="A11">
      <selection activeCell="G2" sqref="G2"/>
      <pageMargins left="0" right="0" top="0" bottom="0" header="0" footer="0"/>
      <pageSetup paperSize="9" scale="57" fitToHeight="0" orientation="landscape" r:id="rId4"/>
    </customSheetView>
    <customSheetView guid="{39D908BC-033E-4CDB-87CE-9CC789F7C428}" fitToPage="1" hiddenRows="1" topLeftCell="A11">
      <selection activeCell="G2" sqref="G2"/>
      <pageMargins left="0" right="0" top="0" bottom="0" header="0" footer="0"/>
      <pageSetup paperSize="9" scale="57" fitToHeight="0" orientation="landscape" r:id="rId5"/>
    </customSheetView>
    <customSheetView guid="{65A9E82B-017A-4D77-911A-794254B7A6DC}" fitToPage="1" hiddenRows="1" topLeftCell="A11">
      <selection activeCell="G2" sqref="G2"/>
      <pageMargins left="0" right="0" top="0" bottom="0" header="0" footer="0"/>
      <pageSetup paperSize="9" scale="57" fitToHeight="0" orientation="landscape" r:id="rId6"/>
    </customSheetView>
    <customSheetView guid="{524848B6-13AA-426C-937E-E4D0F9D963E1}" showPageBreaks="1" fitToPage="1" printArea="1" hiddenRows="1" topLeftCell="A11">
      <selection activeCell="G2" sqref="G2"/>
      <pageMargins left="0" right="0" top="0" bottom="0" header="0" footer="0"/>
      <pageSetup paperSize="9" scale="57" fitToHeight="0" orientation="landscape" r:id="rId7"/>
    </customSheetView>
    <customSheetView guid="{511C5918-FA8C-42C0-9248-A0F117BEEAC2}" showPageBreaks="1" fitToPage="1" printArea="1" hiddenRows="1" topLeftCell="A11">
      <selection activeCell="G2" sqref="G2"/>
      <pageMargins left="0" right="0" top="0" bottom="0" header="0" footer="0"/>
      <pageSetup paperSize="9" scale="57" fitToHeight="0" orientation="landscape" r:id="rId8"/>
    </customSheetView>
    <customSheetView guid="{7D2C5E84-2A5D-4DFF-AC94-AAA5DAF293E0}" showPageBreaks="1" fitToPage="1" printArea="1" hiddenRows="1" topLeftCell="A20">
      <selection activeCell="F30" sqref="F30:F31"/>
      <pageMargins left="0" right="0" top="0" bottom="0" header="0" footer="0"/>
      <pageSetup paperSize="9" scale="57" fitToHeight="0" orientation="landscape" r:id="rId9"/>
    </customSheetView>
  </customSheetViews>
  <mergeCells count="57">
    <mergeCell ref="A8:A10"/>
    <mergeCell ref="B8:B10"/>
    <mergeCell ref="L35:L37"/>
    <mergeCell ref="M35:M37"/>
    <mergeCell ref="F35:H35"/>
    <mergeCell ref="C13:M13"/>
    <mergeCell ref="K35:K37"/>
    <mergeCell ref="B12:M12"/>
    <mergeCell ref="F19:F23"/>
    <mergeCell ref="I29:M29"/>
    <mergeCell ref="F15:H16"/>
    <mergeCell ref="H8:H10"/>
    <mergeCell ref="A11:M11"/>
    <mergeCell ref="B32:M32"/>
    <mergeCell ref="C33:M33"/>
    <mergeCell ref="E29:G29"/>
    <mergeCell ref="C5:M5"/>
    <mergeCell ref="C6:M6"/>
    <mergeCell ref="C7:M7"/>
    <mergeCell ref="I8:J8"/>
    <mergeCell ref="K8:K10"/>
    <mergeCell ref="L8:M9"/>
    <mergeCell ref="I9:I10"/>
    <mergeCell ref="J9:J10"/>
    <mergeCell ref="F8:F10"/>
    <mergeCell ref="G8:G10"/>
    <mergeCell ref="C8:C10"/>
    <mergeCell ref="D8:D10"/>
    <mergeCell ref="E8:E10"/>
    <mergeCell ref="L38:M38"/>
    <mergeCell ref="D39:G39"/>
    <mergeCell ref="C40:G40"/>
    <mergeCell ref="D14:M14"/>
    <mergeCell ref="K15:K28"/>
    <mergeCell ref="L15:L28"/>
    <mergeCell ref="M15:M28"/>
    <mergeCell ref="I24:I25"/>
    <mergeCell ref="J24:J25"/>
    <mergeCell ref="E15:E16"/>
    <mergeCell ref="E24:E25"/>
    <mergeCell ref="F24:F25"/>
    <mergeCell ref="E19:E23"/>
    <mergeCell ref="D34:M34"/>
    <mergeCell ref="G19:G23"/>
    <mergeCell ref="H19:H23"/>
    <mergeCell ref="C41:G41"/>
    <mergeCell ref="C44:G44"/>
    <mergeCell ref="E38:G38"/>
    <mergeCell ref="C53:G53"/>
    <mergeCell ref="C45:G45"/>
    <mergeCell ref="C46:G46"/>
    <mergeCell ref="C47:G47"/>
    <mergeCell ref="C48:G48"/>
    <mergeCell ref="C49:G49"/>
    <mergeCell ref="C50:G50"/>
    <mergeCell ref="C51:G51"/>
    <mergeCell ref="C52:G52"/>
  </mergeCells>
  <phoneticPr fontId="27" type="noConversion"/>
  <pageMargins left="0.70866141732283472" right="0.70866141732283472" top="0.74803149606299213" bottom="0.74803149606299213" header="0.31496062992125984" footer="0.31496062992125984"/>
  <pageSetup paperSize="9" scale="64" fitToHeight="0" orientation="landscape"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Įvardytieji diapazonai</vt:lpstr>
      </vt:variant>
      <vt:variant>
        <vt:i4>16</vt:i4>
      </vt:variant>
    </vt:vector>
  </HeadingPairs>
  <TitlesOfParts>
    <vt:vector size="24" baseType="lpstr">
      <vt:lpstr>P1</vt:lpstr>
      <vt:lpstr>P2</vt:lpstr>
      <vt:lpstr>P3</vt:lpstr>
      <vt:lpstr>P4</vt:lpstr>
      <vt:lpstr>P5</vt:lpstr>
      <vt:lpstr>P6</vt:lpstr>
      <vt:lpstr>P7</vt:lpstr>
      <vt:lpstr>P8</vt:lpstr>
      <vt:lpstr>'P8'!_Hlk180759830</vt:lpstr>
      <vt:lpstr>'P1'!Print_Area</vt:lpstr>
      <vt:lpstr>'P2'!Print_Area</vt:lpstr>
      <vt:lpstr>'P3'!Print_Area</vt:lpstr>
      <vt:lpstr>'P4'!Print_Area</vt:lpstr>
      <vt:lpstr>'P5'!Print_Area</vt:lpstr>
      <vt:lpstr>'P6'!Print_Area</vt:lpstr>
      <vt:lpstr>'P7'!Print_Area</vt:lpstr>
      <vt:lpstr>'P8'!Print_Area</vt:lpstr>
      <vt:lpstr>'P1'!Print_Titles</vt:lpstr>
      <vt:lpstr>'P2'!Print_Titles</vt:lpstr>
      <vt:lpstr>'P3'!Print_Titles</vt:lpstr>
      <vt:lpstr>'P4'!Print_Titles</vt:lpstr>
      <vt:lpstr>'P5'!Print_Titles</vt:lpstr>
      <vt:lpstr>'P6'!Print_Titles</vt:lpstr>
      <vt:lpstr>'P7'!Print_Titles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Leišienė Janina</dc:creator>
  <cp:keywords/>
  <dc:description/>
  <cp:lastModifiedBy>Živilė Žalienė</cp:lastModifiedBy>
  <cp:revision/>
  <cp:lastPrinted>2025-01-30T07:46:11Z</cp:lastPrinted>
  <dcterms:created xsi:type="dcterms:W3CDTF">2015-06-05T18:19:34Z</dcterms:created>
  <dcterms:modified xsi:type="dcterms:W3CDTF">2025-03-03T09:52:16Z</dcterms:modified>
  <cp:category/>
  <cp:contentStatus/>
</cp:coreProperties>
</file>