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filterPrivacy="1" defaultThemeVersion="124226"/>
  <xr:revisionPtr revIDLastSave="0" documentId="8_{B8BB585B-22A7-4055-BE7F-363AD9938769}" xr6:coauthVersionLast="47" xr6:coauthVersionMax="47" xr10:uidLastSave="{00000000-0000-0000-0000-000000000000}"/>
  <bookViews>
    <workbookView xWindow="-120" yWindow="-120" windowWidth="20730" windowHeight="11160" tabRatio="699" firstSheet="1" activeTab="7" xr2:uid="{00000000-000D-0000-FFFF-FFFF00000000}"/>
  </bookViews>
  <sheets>
    <sheet name="Titulinis" sheetId="14" r:id="rId1"/>
    <sheet name="Įvadas" sheetId="3" r:id="rId2"/>
    <sheet name="Teritorija ir gyventojai" sheetId="4" r:id="rId3"/>
    <sheet name="Teritorijos analizė" sheetId="5" r:id="rId4"/>
    <sheet name="Tikslai, uždaviniai, rodikliai" sheetId="6" r:id="rId5"/>
    <sheet name="Bendruomenės dalyvavimas" sheetId="7" r:id="rId6"/>
    <sheet name="Finansinis veiksmų planas" sheetId="1" r:id="rId7"/>
    <sheet name="VPS valdymas ir stebėsena" sheetId="8" r:id="rId8"/>
    <sheet name="Priedų sąrašas" sheetId="13" r:id="rId9"/>
    <sheet name="1 Pr. Lentelės ir paveikslėliai" sheetId="9" r:id="rId10"/>
    <sheet name="2 Pr. Apklausos anketa" sheetId="11" r:id="rId11"/>
    <sheet name="3 Pr. Išnašos" sheetId="10"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6" i="6" l="1"/>
  <c r="P55" i="6"/>
  <c r="P54" i="6"/>
  <c r="K14" i="1" l="1"/>
  <c r="K32" i="1" l="1"/>
  <c r="K30" i="1"/>
  <c r="K29" i="1"/>
  <c r="F30" i="1"/>
  <c r="F32" i="1"/>
  <c r="F29" i="1"/>
  <c r="D74" i="1"/>
  <c r="D70" i="1" l="1"/>
  <c r="K9" i="1" l="1"/>
  <c r="F14" i="1"/>
  <c r="F13" i="1"/>
  <c r="E13" i="1"/>
  <c r="F11" i="1"/>
  <c r="E11" i="1"/>
  <c r="F9" i="1"/>
  <c r="G9" i="1"/>
  <c r="K40" i="1"/>
  <c r="K37" i="1"/>
  <c r="K39" i="1"/>
  <c r="K35" i="1"/>
  <c r="F40" i="1"/>
  <c r="G40" i="1"/>
  <c r="E40" i="1"/>
  <c r="F39" i="1"/>
  <c r="G39" i="1"/>
  <c r="E39" i="1"/>
  <c r="F37" i="1"/>
  <c r="G37" i="1"/>
  <c r="E37" i="1"/>
  <c r="G35" i="1"/>
  <c r="F35" i="1"/>
  <c r="E35" i="1"/>
  <c r="E9" i="1" s="1"/>
  <c r="K52" i="1"/>
  <c r="K49" i="1"/>
  <c r="K51" i="1"/>
  <c r="K47" i="1"/>
  <c r="F47" i="1"/>
  <c r="G47" i="1"/>
  <c r="E47" i="1"/>
  <c r="F49" i="1"/>
  <c r="G49" i="1"/>
  <c r="E49" i="1"/>
  <c r="F51" i="1"/>
  <c r="G51" i="1"/>
  <c r="E51" i="1"/>
  <c r="E23" i="1"/>
  <c r="E17" i="1" s="1"/>
  <c r="E10" i="1" s="1"/>
  <c r="E24" i="1"/>
  <c r="E18" i="1" s="1"/>
  <c r="E26" i="1"/>
  <c r="E20" i="1" s="1"/>
  <c r="G29" i="1"/>
  <c r="G17" i="1" s="1"/>
  <c r="G10" i="1" s="1"/>
  <c r="G30" i="1"/>
  <c r="G18" i="1" s="1"/>
  <c r="G11" i="1" s="1"/>
  <c r="K11" i="1" s="1"/>
  <c r="G32" i="1"/>
  <c r="F41" i="1"/>
  <c r="G41" i="1"/>
  <c r="E41" i="1"/>
  <c r="F43" i="1"/>
  <c r="G43" i="1"/>
  <c r="E43" i="1"/>
  <c r="K43" i="1" s="1"/>
  <c r="F45" i="1"/>
  <c r="G45" i="1"/>
  <c r="E45" i="1"/>
  <c r="F53" i="1"/>
  <c r="G53" i="1"/>
  <c r="E53" i="1"/>
  <c r="K53" i="1"/>
  <c r="F55" i="1"/>
  <c r="G55" i="1"/>
  <c r="E55" i="1"/>
  <c r="F57" i="1"/>
  <c r="G57" i="1"/>
  <c r="E57" i="1"/>
  <c r="K57" i="1"/>
  <c r="K55" i="1"/>
  <c r="K45" i="1"/>
  <c r="K41" i="1"/>
  <c r="K19" i="1"/>
  <c r="G20" i="1"/>
  <c r="G13" i="1" s="1"/>
  <c r="K13" i="1" s="1"/>
  <c r="G14" i="1" l="1"/>
  <c r="K33" i="1"/>
  <c r="K10" i="1"/>
  <c r="E14" i="1"/>
  <c r="K17" i="1"/>
  <c r="K18" i="1"/>
  <c r="G21" i="1"/>
  <c r="K20" i="1"/>
  <c r="K46" i="1"/>
  <c r="K58" i="1"/>
  <c r="E21" i="1"/>
  <c r="K23" i="1"/>
  <c r="K24" i="1"/>
  <c r="K26" i="1"/>
  <c r="K21" i="1" l="1"/>
  <c r="K27" i="1"/>
</calcChain>
</file>

<file path=xl/sharedStrings.xml><?xml version="1.0" encoding="utf-8"?>
<sst xmlns="http://schemas.openxmlformats.org/spreadsheetml/2006/main" count="456" uniqueCount="307">
  <si>
    <t>2023 m.</t>
  </si>
  <si>
    <t>2024 m.</t>
  </si>
  <si>
    <t>2025 m.</t>
  </si>
  <si>
    <t>2026 m.</t>
  </si>
  <si>
    <t>2027 m.</t>
  </si>
  <si>
    <t>2028 m.</t>
  </si>
  <si>
    <t>2029 m.</t>
  </si>
  <si>
    <t>iš viso:</t>
  </si>
  <si>
    <t>Europos socialinis fondas +</t>
  </si>
  <si>
    <t>Europos regioninės plėtros fondas</t>
  </si>
  <si>
    <t>LR valstybės biudžetas</t>
  </si>
  <si>
    <t>Savivaldybės biudžeto lėšos</t>
  </si>
  <si>
    <t>Privačios lėšos</t>
  </si>
  <si>
    <t>1.1.1. Veiksmas</t>
  </si>
  <si>
    <t>Iš viso uždaviniui:</t>
  </si>
  <si>
    <t>Iš viso veiksmui:</t>
  </si>
  <si>
    <t>Iš viso tikslui:</t>
  </si>
  <si>
    <t>1.1.2. Veiksmas</t>
  </si>
  <si>
    <t>1.2.1. Veiksmas</t>
  </si>
  <si>
    <t>1.2.2. Veiksmas</t>
  </si>
  <si>
    <t>Lėšos strategijos įgyvendinimui</t>
  </si>
  <si>
    <t>Lėšos strategijos administravimui</t>
  </si>
  <si>
    <t>Iš viso vietos plėtros strategijai:</t>
  </si>
  <si>
    <t>ĮVADAS</t>
  </si>
  <si>
    <t>VIETOS PLĖTROS STRATEGIJOS ĮGYVENDINIMO TERITORIJA IR GYVENTOJŲ, KURIEMS TAIKOMA VIETOS PLĖTROS STRATEGIJA, APIBRĖŽTIS</t>
  </si>
  <si>
    <t>TERITORIJA</t>
  </si>
  <si>
    <t>GYVENTOJAI</t>
  </si>
  <si>
    <t>TERITORIJOS, KURIAI RENGIAMA VIETOS PLĖTROS STRATEGIJA, ANALIZĖ</t>
  </si>
  <si>
    <t>POREIKIŲ IR GALIMYBIŲ ANALIZĖ</t>
  </si>
  <si>
    <t>STIPRYBIŲ, SILPNYBIŲ, GALIMYBIŲ IR GRĖSMIŲ ANALIZĖ</t>
  </si>
  <si>
    <t>STIPRYBĖS</t>
  </si>
  <si>
    <t>SILPNYBĖS</t>
  </si>
  <si>
    <t>GALIMYBĖS</t>
  </si>
  <si>
    <t>GRĖSMĖS</t>
  </si>
  <si>
    <t>VIETOS PLĖTROS STRATEGIJOS TIKSLAI, UŽDAVINIAI IR JŲ ĮGYVENDINIMO STEBĖSENOS RODIKLIAI, ĮSKAITANT IŠMATUOJAMAS REZULTATO SIEKTINAS REIKŠMES</t>
  </si>
  <si>
    <t>1.</t>
  </si>
  <si>
    <t>2.</t>
  </si>
  <si>
    <t>3.</t>
  </si>
  <si>
    <t>4.</t>
  </si>
  <si>
    <t>Rezultato rodiklio pavadinimas</t>
  </si>
  <si>
    <t>Pradinė reikšmė</t>
  </si>
  <si>
    <t>Siekiama reikšmė</t>
  </si>
  <si>
    <t>Produkto rodiklio pavadinimas</t>
  </si>
  <si>
    <t>GYVENAMOSIOS VIETOVĖS BENDRUOMENĖS DALYVAVIMO RENGIANT STRATEGIJĄ EIGA</t>
  </si>
  <si>
    <t>VIEŠIEJI PRISTATYMAI IR KONSULTACIJOS</t>
  </si>
  <si>
    <t>VIETOS PLĖTROS STRATEGIJOS VALDYMO, STEBĖSENOS IR VERTINIMO TVARKA</t>
  </si>
  <si>
    <t>VPS VALDYMAS, STEBĖSENA, VERTINIMAS IR KEITIMAI</t>
  </si>
  <si>
    <t>viso 2022-2029 m.</t>
  </si>
  <si>
    <t>Neigiama natūrali gyventojų kaita</t>
  </si>
  <si>
    <t>5.</t>
  </si>
  <si>
    <t>BIVP projektai, kuriuos įgyvendino NVO ir (arba) kurie įgyvendinti kartu su partneriu</t>
  </si>
  <si>
    <t>Socialinio verslo subjektai, per BIVP projektus gavę paramą socialinio verslo kūrimui ar plėtrai / skaičius</t>
  </si>
  <si>
    <t>MOLĖTŲ MIESTO 2024-2028 M. VIETOS PLĖTROS STRATEGIJA</t>
  </si>
  <si>
    <t>Augantis gyventojų skaičius Molėtų mieste</t>
  </si>
  <si>
    <t>Stabiliai mažėjantis nedarbo lygis</t>
  </si>
  <si>
    <t>Auganti darbingo amžiaus gyventojų dalis</t>
  </si>
  <si>
    <t>Teigiama ir didėjanti neto migracija</t>
  </si>
  <si>
    <t>Skatinti savivaldos ir privataus verslo bendradarbiavimą siekiant išspręsti Molėtų rajono savivaldybėje vyraujančias problemas</t>
  </si>
  <si>
    <t>Molėtų rajono savivaldybės valdžios, verslo ir gyventojų nesusikalbėjimas</t>
  </si>
  <si>
    <t>Gyventojų politinis ir socialinis pasyvumas – nenoras prisidėti prie aktualių problemų sprendimo.</t>
  </si>
  <si>
    <t>1. TIKSLAS – Skatinti integruotą socioekonominę plėtrą Molėtų mieste</t>
  </si>
  <si>
    <t>TIKSLO 1 ALTERNATYVA</t>
  </si>
  <si>
    <t>TIKSLO 2 ALTERNATYVA</t>
  </si>
  <si>
    <t>Pilietinės visuomenės ir privačiojo sektoriaus subjektai, dalyvavę rengiant ir (ar) įgyvendinant vietos plėtros strategijas / asmenys</t>
  </si>
  <si>
    <t>Bendruomenės inicijuotos vietos plėtros (BIVP) projektų veiklų dalyvių, kurie po dalyvavimo veiklose toliau dalyvauja socialinei integracijai skirtose veiklose ir (ar) darbo rinkoje, dalis / proc</t>
  </si>
  <si>
    <t>Į vietos plėtros strategijos veiksmų įgyvendinimą įtrauktų asmenų skačius, žm</t>
  </si>
  <si>
    <t xml:space="preserve">4. </t>
  </si>
  <si>
    <t>Paramą gavusiuose subjektuose sukurtos darbo vietos / skaičius</t>
  </si>
  <si>
    <t>1.1 UŽDAVINYS – Skatinti darnų Molėtų miesto vystymąsi (kompleksiniu požiūriu)</t>
  </si>
  <si>
    <t>1.1 UŽDAVINIO 1 ALTERNATYVA</t>
  </si>
  <si>
    <t>1.1 UŽDAVINIO 2 ALTERNATYVA</t>
  </si>
  <si>
    <t>Paramą gavusios įmonės (iš jų: labai mažos, mažosios) / įmonės</t>
  </si>
  <si>
    <t>1.2 UŽDAVINIO 1 ALTERNATYVA</t>
  </si>
  <si>
    <t>1.2 UŽDAVINIO 2 ALTERNATYVA</t>
  </si>
  <si>
    <t>MOLĖTŲ MIESTO 2024-2028 M. VIETOS PLĖTROS STRATEGIJOS FINANSINIS VEIKSMŲ PLANAS</t>
  </si>
  <si>
    <r>
      <t xml:space="preserve">1 lentelė. </t>
    </r>
    <r>
      <rPr>
        <sz val="11"/>
        <color rgb="FF002060"/>
        <rFont val="Arial"/>
        <family val="2"/>
        <charset val="186"/>
      </rPr>
      <t>Natūrali gyventojų kaita (gimusiųjų ir mirusiųjų gyventojų skirtumas)</t>
    </r>
  </si>
  <si>
    <t>Lietuvos Respublika</t>
  </si>
  <si>
    <t>Utenos apskritis</t>
  </si>
  <si>
    <t>Molėtų r. sav.</t>
  </si>
  <si>
    <t>Šaltinis: Lietuvos statistikos departamentas, 2023</t>
  </si>
  <si>
    <r>
      <t xml:space="preserve">2 lentelė. </t>
    </r>
    <r>
      <rPr>
        <i/>
        <sz val="11"/>
        <color rgb="FF002060"/>
        <rFont val="Arial"/>
        <family val="2"/>
        <charset val="186"/>
      </rPr>
      <t>Neto</t>
    </r>
    <r>
      <rPr>
        <sz val="11"/>
        <color rgb="FF002060"/>
        <rFont val="Arial"/>
        <family val="2"/>
        <charset val="186"/>
      </rPr>
      <t xml:space="preserve"> migracija</t>
    </r>
  </si>
  <si>
    <t>Atvykusieji ir imigrantai</t>
  </si>
  <si>
    <t>Išvykusieji ir emigrantai</t>
  </si>
  <si>
    <t>Neto migracija</t>
  </si>
  <si>
    <t>Sudarė patys autoriai</t>
  </si>
  <si>
    <t>Savivaldybės žemėlapis. Žiūrėta [2023-03-15]. Prieiga internete: https://www.geoportal.lt/savivaldybes/moletai</t>
  </si>
  <si>
    <t xml:space="preserve">Lietuvos statistikos departamentas. Statistinių rodiklių analizė - nuolatinių gyventojų skaičius metų pradžioje. Žiūrėta  [2023-03-15]. Prieigai internete: https://osp.stat.gov.lt/statistiniu-rodikliu-analize#/ </t>
  </si>
  <si>
    <t xml:space="preserve">Lietuvos statistikos departamentas. Statistinių rodiklių analizė - nuolatinių gyventojų amžiaus struktūra metų pradžioje. Žiūrėta  [2023-03-15]. Prieigai internete: https://osp.stat.gov.lt/statistiniu-rodikliu-analize#/ </t>
  </si>
  <si>
    <t xml:space="preserve">Lietuvos statistikos departamentas. Statistinių rodiklių analizė - natūrali gyventojų kaita. Žiūrėta  [2023-03-15]. Prieigai internete: https://osp.stat.gov.lt/statistiniu-rodikliu-analize#/ </t>
  </si>
  <si>
    <t xml:space="preserve">Lietuvos statistikos departamentas. Statistinių rodiklių analizė - atvykusieji ir imigrantai; išvykusieji ir emigrantai. Žiūrėta  [2023-03-15]. Prieigai internete: https://osp.stat.gov.lt/statistiniu-rodikliu-analize#/ </t>
  </si>
  <si>
    <t>Molėtų savivaldybės socialinių paslaugų planas</t>
  </si>
  <si>
    <t xml:space="preserve">Lietuvos statistikos departamentas. Statistinių rodiklių analizė - veikiančių mažų ir vidutinių įmonių skaičius metų pradžioje; veikiantys ūkio subjektai metų pradžioje. Žiūrėta  [2023-03-15]. Prieigai internete: https://osp.stat.gov.lt/statistiniu-rodikliu-analize#/ </t>
  </si>
  <si>
    <t xml:space="preserve">Lietuvos statistikos departamentas. Statistinių rodiklių analizė - registruotų bedarbių ir darbingo amžiaus gyventojų santykis. Žiūrėta  [2023-03-15]. Prieigai internete: https://osp.stat.gov.lt/statistiniu-rodikliu-analize#/ </t>
  </si>
  <si>
    <t>1.1 UŽDAVINYS - Skatinti darnų Molėtų miesto vystymąsi (kompleksiniu požiūriu)</t>
  </si>
  <si>
    <t>1. TIKSLAS - Skatinti integruotą socioekonominę plėtrą Molėtų mieste</t>
  </si>
  <si>
    <t>1.2.3. Veiksmas</t>
  </si>
  <si>
    <t>Anketos statistika</t>
  </si>
  <si>
    <t>Viso</t>
  </si>
  <si>
    <t>Peržiūrėjimų</t>
  </si>
  <si>
    <t>Atsakymų</t>
  </si>
  <si>
    <t>1.      Jūs esate patenkintas (-a), kad gyvenate Molėtų mieste</t>
  </si>
  <si>
    <t>Atsakymo variantai</t>
  </si>
  <si>
    <t>Kiekis</t>
  </si>
  <si>
    <t>Santykis</t>
  </si>
  <si>
    <t> 59.3% </t>
  </si>
  <si>
    <t> 27.5% </t>
  </si>
  <si>
    <t>3. Nepatenkintas(-a), bet išvykti neketinu</t>
  </si>
  <si>
    <t> 9.0% </t>
  </si>
  <si>
    <t>4. Nepatenkintas(-a) ir, esant galimybei, išvažiuočiau gyventi kitur</t>
  </si>
  <si>
    <t> 4.2% </t>
  </si>
  <si>
    <t>2. Kokiu būdu, Jūsų manymu, galima būtų pagerinti gyventojų padėtį Molėtų mieste? (pažymėkite ne daugiau 3 atsakymų)</t>
  </si>
  <si>
    <t> 22.8% </t>
  </si>
  <si>
    <t>2. Didinti jaunų šeimų apsirūpinimo nuosavu būstu (nuoma, įsigijimas, statyba ir kt.) galimybes</t>
  </si>
  <si>
    <t> 15.0% </t>
  </si>
  <si>
    <t>3. Sudaryti geresnes laisvalaikio praleidimo galimybes jaunimui ir vaikams, ypač tiems kurie turi mažesnes galimybes</t>
  </si>
  <si>
    <t> 14.0% </t>
  </si>
  <si>
    <t> 10.9% </t>
  </si>
  <si>
    <t>5. Didinti Molėtų miesto estetinį patrauklumą</t>
  </si>
  <si>
    <t> 6.8% </t>
  </si>
  <si>
    <t>6. Didinti šiuolaikinių technologijų prieinamumą (interneto ryšys)</t>
  </si>
  <si>
    <t> 2.1% </t>
  </si>
  <si>
    <t>7. Remti jaunimo verslo iniciatyvas</t>
  </si>
  <si>
    <t> 6.6% </t>
  </si>
  <si>
    <t>8. Didinti jaunimo įsitraukimą į bendruomeninį vietos gyvenimą, skatinant patiems spręsti kylančias problemas, savanoriauti</t>
  </si>
  <si>
    <t> 9.4% </t>
  </si>
  <si>
    <t>9. Didinti laisvalaikio (kultūros, sporto ir kt.) galimybes</t>
  </si>
  <si>
    <t> 12.5% </t>
  </si>
  <si>
    <t> 25.7% </t>
  </si>
  <si>
    <t> 23.9% </t>
  </si>
  <si>
    <t>3. Siūlomas nepatrauklus, turimą kvalifikaciją neatitinkantis darbas</t>
  </si>
  <si>
    <t> 15.8% </t>
  </si>
  <si>
    <t> 0.2% </t>
  </si>
  <si>
    <t> 7.6% </t>
  </si>
  <si>
    <t>6. Baimė kurti nuosavą verslą</t>
  </si>
  <si>
    <t> 10.6% </t>
  </si>
  <si>
    <t>7. Negebėjimas sėkmingai plėtoti įkurtą verslą</t>
  </si>
  <si>
    <t> 4.4% </t>
  </si>
  <si>
    <t>8. Nenoras dirbti</t>
  </si>
  <si>
    <t>Kitas variantas</t>
  </si>
  <si>
    <t> 1.4% </t>
  </si>
  <si>
    <t>3. Kokios, Jūsų manymu, priežastys lemia Molėtų miesto gyventojų užimtumo problemas?(Pažymėkite ne daugiau 3 svarbiausių atsakymų</t>
  </si>
  <si>
    <t>4. Kokios socialinės paslaugos, Jūsų manymu, šiuo metu yra svarbiausios Molėtų miesto gyventojams? (Pažymėkite ne daugiau 3 svarbiausių atsakymų)</t>
  </si>
  <si>
    <t> 27.7% </t>
  </si>
  <si>
    <t> 18.9% </t>
  </si>
  <si>
    <t> 17.9% </t>
  </si>
  <si>
    <t> 11.5% </t>
  </si>
  <si>
    <t> 11.8% </t>
  </si>
  <si>
    <t>8. Pagalba benamiams;</t>
  </si>
  <si>
    <t> 1.0% </t>
  </si>
  <si>
    <t>9. Pagalba pabėgėliams, tautinėms mažumoms</t>
  </si>
  <si>
    <t> 2.0% </t>
  </si>
  <si>
    <t> 1.5% </t>
  </si>
  <si>
    <t> 15.1% </t>
  </si>
  <si>
    <t> 9.2% </t>
  </si>
  <si>
    <t> 10.4% </t>
  </si>
  <si>
    <t> 7.8% </t>
  </si>
  <si>
    <t> 7.3% </t>
  </si>
  <si>
    <t> 5.0% </t>
  </si>
  <si>
    <t> 2.4% </t>
  </si>
  <si>
    <t> 1.7% </t>
  </si>
  <si>
    <t> 5.8% </t>
  </si>
  <si>
    <t> 4.9% </t>
  </si>
  <si>
    <t> 2.7% </t>
  </si>
  <si>
    <t> 3.5% </t>
  </si>
  <si>
    <t> 7.1% </t>
  </si>
  <si>
    <t> 3.3% </t>
  </si>
  <si>
    <t> 3.6% </t>
  </si>
  <si>
    <t>3. 40-64 metai</t>
  </si>
  <si>
    <t> 53.9% </t>
  </si>
  <si>
    <t>2. 30-39 metai</t>
  </si>
  <si>
    <t>1. Iki 29 metai</t>
  </si>
  <si>
    <t>4. 65 metai ir daugiau</t>
  </si>
  <si>
    <t> 8.4% </t>
  </si>
  <si>
    <t>Neatsakė į klausimą</t>
  </si>
  <si>
    <t> 1.2%</t>
  </si>
  <si>
    <t>7. Koks šiuo metu yra pagrindinis Jūsų užsiėmimas?</t>
  </si>
  <si>
    <t>3. Samdomas darbuotojas</t>
  </si>
  <si>
    <t> 65.9% </t>
  </si>
  <si>
    <t>2. Pats sau darbdavys (verslininkas, ūkininkas ir pan.)</t>
  </si>
  <si>
    <t> 13.8% </t>
  </si>
  <si>
    <t>1. Moksleivis / studentas</t>
  </si>
  <si>
    <t> 1.8% </t>
  </si>
  <si>
    <t>4.Namų šeimininkė</t>
  </si>
  <si>
    <t>5. Senatvės pensininkas (-ė)</t>
  </si>
  <si>
    <t>6. Bedarbis (-ė)</t>
  </si>
  <si>
    <t>7. Negalią turintis asmuo</t>
  </si>
  <si>
    <t> 1.2% </t>
  </si>
  <si>
    <t>8. Kitas variantas</t>
  </si>
  <si>
    <t>Ne</t>
  </si>
  <si>
    <t> 85.6% </t>
  </si>
  <si>
    <t>Taip</t>
  </si>
  <si>
    <t> 0.6% </t>
  </si>
  <si>
    <t> 82.6% </t>
  </si>
  <si>
    <t> 16.8% </t>
  </si>
  <si>
    <t>1 Priedas. Lentelės ir paveikslėliai</t>
  </si>
  <si>
    <t>Priedų sąrašas</t>
  </si>
  <si>
    <t>1 Priedas</t>
  </si>
  <si>
    <t>2 Priedas</t>
  </si>
  <si>
    <t>3 Priedas</t>
  </si>
  <si>
    <t>4 Priedas</t>
  </si>
  <si>
    <t>5 Priedas</t>
  </si>
  <si>
    <r>
      <rPr>
        <b/>
        <sz val="11"/>
        <color theme="1"/>
        <rFont val="Calibri"/>
        <family val="2"/>
        <charset val="186"/>
        <scheme val="minor"/>
      </rPr>
      <t>3 pav.</t>
    </r>
    <r>
      <rPr>
        <sz val="11"/>
        <color theme="1"/>
        <rFont val="Calibri"/>
        <family val="2"/>
        <scheme val="minor"/>
      </rPr>
      <t xml:space="preserve"> Gyventojai pagal amžiaus grupes Molėtų r. sav. (proc.)
Šaltinis: Lietuvos statistikos departamento duomenys, 2023</t>
    </r>
  </si>
  <si>
    <r>
      <rPr>
        <b/>
        <sz val="11"/>
        <color theme="1"/>
        <rFont val="Calibri"/>
        <family val="2"/>
        <charset val="186"/>
        <scheme val="minor"/>
      </rPr>
      <t>2 pav.</t>
    </r>
    <r>
      <rPr>
        <sz val="11"/>
        <color theme="1"/>
        <rFont val="Calibri"/>
        <family val="2"/>
        <scheme val="minor"/>
      </rPr>
      <t xml:space="preserve"> Gyventojų skaičius 2018–2023 m. pradžioje
Šaltinis: Lietuvos statistikos departamento duomenys, 2023</t>
    </r>
  </si>
  <si>
    <r>
      <rPr>
        <b/>
        <sz val="11"/>
        <color theme="1"/>
        <rFont val="Calibri"/>
        <family val="2"/>
        <charset val="186"/>
        <scheme val="minor"/>
      </rPr>
      <t>4 pav</t>
    </r>
    <r>
      <rPr>
        <sz val="11"/>
        <color theme="1"/>
        <rFont val="Calibri"/>
        <family val="2"/>
        <scheme val="minor"/>
      </rPr>
      <t>. Nedarbo lygis (proc.)
Šaltinis: Lietuvos statistikos departamentas, 2023</t>
    </r>
  </si>
  <si>
    <r>
      <rPr>
        <b/>
        <sz val="11"/>
        <color theme="1"/>
        <rFont val="Calibri"/>
        <family val="2"/>
        <charset val="186"/>
        <scheme val="minor"/>
      </rPr>
      <t>5 pav.</t>
    </r>
    <r>
      <rPr>
        <sz val="11"/>
        <color theme="1"/>
        <rFont val="Calibri"/>
        <family val="2"/>
        <scheme val="minor"/>
      </rPr>
      <t xml:space="preserve"> Ūkio subjektai, tenkantys 10 tūkst. gyventojų
Šaltinis: Lietuvos statistikos departamentas, 2023
</t>
    </r>
  </si>
  <si>
    <t>1. Besilaukianti moteris
2. Savanorė
3. VPA
4. Tarnautojas
5. Vaiko priežiūros atostogose
6. Neapmokomose vaiko priežiūros atostogose
7. vaiko priežiūros atostogos</t>
  </si>
  <si>
    <r>
      <rPr>
        <b/>
        <sz val="16"/>
        <color theme="1"/>
        <rFont val="Calibri"/>
        <family val="2"/>
        <charset val="186"/>
        <scheme val="minor"/>
      </rPr>
      <t xml:space="preserve">Molėtų miesto gyventojų, organizacijų, įstaigų ar įmonių poreikių ir lūkesčių išaiškinimo anketa
</t>
    </r>
    <r>
      <rPr>
        <sz val="11"/>
        <color theme="1"/>
        <rFont val="Calibri"/>
        <family val="2"/>
        <scheme val="minor"/>
      </rPr>
      <t xml:space="preserve">
Gerbiami Molėtų miesto gyventojai ir Molėtų mieste veikiančių organizacijų nariai, įstaigų, įmonių  darbuotojai, labai prašome Jūsų atsakyti į keletą anketos klausimų. Manome, kad truksite iki 10 minučių.
Molėtų miesto vietos veiklos grupė (toliau - VVG) rengia vietos plėtros strategiją 2023-2027  metų laikotarpiui, pagal kurią bus finansuojami socialinę atskirtį mažinantys projektai ir iniciatyvos. Didelis dėmesys bus teikiamas socialinio verslo, vykdomo tiek viešųjų, tiek privačių juridinių asmenų, kūrimuisi ir plėtrai, padedančiam vietoje spręsti pažeidžiamų grupių atskirties problemas  (t. y. kuriančio darbo vietas, paslaugas ir (ar) prekes sunkiau integruojamoms bendruomenės gyventojų grupėms). Anketos tikslas – išsiaiškinti Molėtų miesto gyventojų, organizacijų, įstaigų ar įmonių poreikius ir lūkesčius, paskatinti įsitraukti į naujo laikotarpio vietos plėtros strategijos rengimą ir jos įgyvendinimą. 
Kiekvieno Jūsų dalyvavimas apklausoje ir pateiktas požiūris yra labai svarbus. Jūsų atsakymų anonimiškumą garantuojame.</t>
    </r>
  </si>
  <si>
    <t>4. Sudaryti jaunoms šeimoms aktualias vaikų priežiūros, lavinimo galimybes (vaikų darželiai, prailgintos grupės mokyklose, vaikų popamokinio ugdymo įvairovė, kt.)</t>
  </si>
  <si>
    <t>1. Parama ir pagalba pagyvenusiems, ligotiems, neįgaliesiems (paslaugų namuose teikimas, dienos centrų kūrimas, infrastruktūros pritaikymas ir kt.);</t>
  </si>
  <si>
    <t>2. Vaikų priežiūros ir globos paslaugos (pvz., Vaikų dienos centrai, popamokinio užimtumo grupės, kt.);</t>
  </si>
  <si>
    <t>3. Pagalba skurdo rizikoje atsidūrusiems gyventojams;</t>
  </si>
  <si>
    <t>4. Pagalba smurtą šeimose patiriantiems, jų reabilitacija, smurto apraiškų prevencija;</t>
  </si>
  <si>
    <t>5. Parama daugiavaikėms šeimoms;</t>
  </si>
  <si>
    <t>6. Pagalba turintiems priklausomybę nuo alkoholio, narkotikų, psichotropinių medžiagų;</t>
  </si>
  <si>
    <t>5. Pagalba grįžusiems iš įkalinimo įstaigų;</t>
  </si>
  <si>
    <t>1. Samdomiems darbuotojams mokami maži atlyginimai</t>
  </si>
  <si>
    <t>2. Trūksta darbo pasiūlymų</t>
  </si>
  <si>
    <t>4. Tokių problemų nėra</t>
  </si>
  <si>
    <t>5. Nepakankama / netinkama gyventojų profesinė kompetencija</t>
  </si>
  <si>
    <t>1. Matau trūkumų, bet kitur gyventi nenorėčiau</t>
  </si>
  <si>
    <t>2. Visiškai patenkintas(-a)</t>
  </si>
  <si>
    <t>1. Darbo vietų kūrimas ir/ ar sudarymas sąlygų darbo vietų kūrimui</t>
  </si>
  <si>
    <t>2. Socialinių paslaugų infrastruktūros didinimas (slaugos/ senjorų namų, psichologinės ir socialinės reabilitacijos centrų, psichologinės pagalbos įstaigų, krizių ir specializuotos pagalbos centrų, jaunimo centrų ir pan. steigimas ir/ paslaugų plėtra)</t>
  </si>
  <si>
    <t>3. Smulkaus ir vidutinio verslo skatinimas ir rėmimas</t>
  </si>
  <si>
    <t>4. Švietimo, kultūros, laisvalaikio prieinamumo didinimas ir galimybių plėtra Molėtų mieste</t>
  </si>
  <si>
    <t>5. Jaunimo užimtumo (įsidarbinimo) galimybių gerinimas</t>
  </si>
  <si>
    <t>6. Jaunimo aktyvinimas, iniciatyvų rėmimas, veiklų įvairovės didinimas</t>
  </si>
  <si>
    <t>7. Gyventojų aktyvinimas, bendrų iniciatyvų rėmimas, gyventojų interesus atstovaujančių organizacijų stiprinimas</t>
  </si>
  <si>
    <t>8. Socialinio verslo rėmimas ir skatinimas</t>
  </si>
  <si>
    <t>9. Saugumo situacijos mieste gerinimas</t>
  </si>
  <si>
    <t>10. Gyventojų fizinio ir/ar psichologinio sveikatingumo skatinimas, didinimas</t>
  </si>
  <si>
    <t>11. Viešųjų paslaugų prieinamumo didinimas ir kokybės gerinimas (pvz., susisiekimo ir pavėžėjimo, vaikų priežiūros ir kt. paslaugų kūrimas ir vystymas)</t>
  </si>
  <si>
    <t>12. Kultūros tradicijų, tautinės tapatybės puoselėjimas</t>
  </si>
  <si>
    <t>13. Tautinių mažumų, migrantų, pabėgėlių integracijos į Molėtų miesto bendruomeninį gyvenimą gerinimą</t>
  </si>
  <si>
    <t>14. Naujų ir/ar patobulinti produktų (paslaugų) kūrimo ir/ar diegimo skatinimas (skaitmenizacijos, automatizacijos ir robotizacijos priemonėmis taupyti žmonių laiką ir finansinius išteklius)</t>
  </si>
  <si>
    <t>15. Gyventojų mokymo, kvalifikacijos tobulinimo organizavimas</t>
  </si>
  <si>
    <t>16. Socialinės įtraukties skatinimas per savanorystę ir kt.</t>
  </si>
  <si>
    <t>17. Senjorų užimtumo (įsidarbinimo) ir / ar veiklumo galimybių gerinimas</t>
  </si>
  <si>
    <t>1. Sveikatos apsauga. Prieinamumo didinimas pas specialistus. Poliklinikoje teikiamų paslaugų kokybė ir kiekis.
2. Grįžusiems iš emigracijos
3. Įkurti vaikų žaidimų kambarį
4. Pagalba ligoniams. Visiškai nėra gydytojų!
5. Viskas susiję tik su jaunomis šeimomis, arba su senjorams, pamirštami asmenis 40 m ir vyresni, kaip sakau tas viduriukas
6. Vėl gi, itin aktualu vaikų užimtumo programos, ne dienos skyrių kūrimas, bet sporto būrelių pasiūla su KOMPETENCIJĄ turinčiais treneriais. Taip pat kitos užklasinės veiklos susijusios su menais ir pan. Vėl gi, kur kursus, pamokas vestų savo srities žinovai su atitinkamu pasiruošimu. Neužtenka tiesiog sukurti dienos centrus kuriuose vaikai nenori būti ir užsiima visai kita veikla teritorijoje arba miesto erdvėse</t>
  </si>
  <si>
    <t xml:space="preserve">1. Nesudarytos tinkamos sąlygos verslui kurti
2. Siaura, provinciali pasaulėžiūra. Pvz palangiškiai jau atsikratė provincialaus požiūrio
3. Į darbą priimama dažniausiai per pažintis
4. Maža savivaldybėse parama verslui
5. Tiesiog bendro išsilavinimo stoka, reikėtų stiprinti švietimo sritį, mokyklas daryti patrauklias moksleiviams pasiūlant patrauklias užklasines veiklas mokykloje. Keičiant vaikų požiūrį į užimtumą jau nuo pradinių klasių siūlant užklasines veiklas patogiu laiku.
</t>
  </si>
  <si>
    <t>1. Didinti įsidarbinimo galimybes</t>
  </si>
  <si>
    <t>8. Ar esate Molėtų mieste veikiančios nevyriausybinės organizacijos narys?</t>
  </si>
  <si>
    <t>5. Kokios, Jūsų manymu, plėtros sritys turėtų būti ateityje remiamos (įtrauktos į naują Molėtų miesto vietos plėtros strategiją), siekiant, kad gyvenimas Molėtų mieste pagerėtų?</t>
  </si>
  <si>
    <t>6. Jūsų amžius?</t>
  </si>
  <si>
    <t>9. Ar esate Molėtų mieste veikiančios Biudžetinės įstaigos darbuotojas?</t>
  </si>
  <si>
    <t>2 Priedas. Gyventojų apklausos anketa</t>
  </si>
  <si>
    <t>2 Priedas. Išnašos</t>
  </si>
  <si>
    <t>Lentelės ir paveikslėliai</t>
  </si>
  <si>
    <t>Gyventojų apklausos anketa</t>
  </si>
  <si>
    <t>Išnašos</t>
  </si>
  <si>
    <t>Idėjų lentelės forma</t>
  </si>
  <si>
    <t>Idėjų suvestinė</t>
  </si>
  <si>
    <t>Veiksmų biudžeto pagrindimas</t>
  </si>
  <si>
    <t>6 Priedas</t>
  </si>
  <si>
    <t>7 Priedas</t>
  </si>
  <si>
    <t xml:space="preserve"> </t>
  </si>
  <si>
    <t>8 Priedas</t>
  </si>
  <si>
    <t>9 Priedas</t>
  </si>
  <si>
    <t>10 Priedas</t>
  </si>
  <si>
    <t>Dalyvių sąrašai</t>
  </si>
  <si>
    <t>Molėtų miesto VVG visuotinio narių susirinkimo protokolas (Taiysklių 23.punktas)</t>
  </si>
  <si>
    <t>Utenos regiono plėtros tarybos sprendimas 
(Taiysklių 23.2. papunktis)</t>
  </si>
  <si>
    <t>Informacija apie Molėtų miesto 2024-2028 m. vietos plėtros strategijos viešinimas (Taiysklių 23.1. papunktis)</t>
  </si>
  <si>
    <t>Gyventojų apklausos anketa ir analizė</t>
  </si>
  <si>
    <t xml:space="preserve">2023 m. </t>
  </si>
  <si>
    <t>Patvirtinta Molėtų miesto vietos veiklos grupės "Aitvarai" 2023 ..... Protokolu Nr. ,,,,</t>
  </si>
  <si>
    <r>
      <t xml:space="preserve">Molėtų miesto vietos veiklos grupės „Aitvarai“  (Toliau - Molėtų miesto VVG) vietos plėtros strategija skirta mažinti nedarbą ir socialinę atskirtį Molėtų mieste, pasitelkiant bendruomenių, nevyriausybinių organizacijų, verslo ir vietos valdžios ryšius. Susitelkimas į socialinės integracijos didinimą apjungiant skirtingus sektorius prisidės prie neigiamų Molėtų miesto socialinių ir ekonominių tendencijų mažėjimo. 
Molėtų miesto vietos veiklos grupės vietos plėtros strategijos rengėjas – Molėtų miesto vietos veiklos grupė „Aitvarai“, juridinio asmens kodas 304057941. Molėtų miesto vietos veiklos grupė buvo įregistruota 2015 m. 
</t>
    </r>
    <r>
      <rPr>
        <b/>
        <sz val="12"/>
        <rFont val="Times New Roman"/>
        <family val="1"/>
        <charset val="186"/>
      </rPr>
      <t>Vietos plėtros strategijos rengimo tikslas</t>
    </r>
    <r>
      <rPr>
        <sz val="12"/>
        <rFont val="Times New Roman"/>
        <family val="1"/>
        <charset val="186"/>
      </rPr>
      <t xml:space="preserve"> – pagerinti vietines įsidarbinimo galimybes ir didinti bendruomenių socialinę integraciją, išnaudojant vietos bendruomenių, verslo ir vietos valdžios ryšius, pagal savo veiklos kompetenciją ir galimybes skatinti Molėtų miesto plėtrą, aktyviai dalyvauti rengiant ir įgyvendinant miesto plėtros planus bei programas Molėtų miesto teritorijoje.
Molėtų rajono savivaldybė išsidėsčiusi rytinėje Lietuvos dalyje, Utenos apskrityje. Savivaldybėje yra vienas miestas – Molėtai. Molėtų rajono savivaldybės administracinis centras yra Molėtų miestas, kuriame 2023 m. pradžios duomenimis gyveno 5 783 gyventojai. Tai sudaro 34,2 proc. visų savivaldybės gyventojų.  Molėtų mieste susiduriama su daugeliu socialinių problemų: socialine diferenciacija, socialiniu neteisingumu, skurdu, nedarbu, migracijos keliamomis problemomis tiek pačiam asmeniui, tiek jo šeimai bei bendruomenei, bendruomenių nykimu ir su tuo susijusiu asmens nesaugumu ir t.t.
Verslo prasme - Molėtų r. savivaldybė dominuoja smulkios, mažos bei vidutinės įmonės. Vadovaujantis statistiniais duomenimis, krašte nėra didelių įmonių, kuriose būtų įdarbinti 250 arba daugiau darbuotojų. Didžioji dalis įmonių yra klasifikuojamos kaip mikro – iki 10 žmonių (tokio dydžio įmonės sudaro 79,3 proc. visų įmonių). Pažymėtina, kad Molėtų r. savivaldybė nuosekliai plečiasi veikiančių įmonių skaičiumi, kai Lietuvoje ne visiems rajonams pavyksta išlaikyti šį rodiklį – Molėtų r. savivaldybėje tūkstančiui gyventojų tenka 17,1 veikiančių įmonių. Nors Molėtuose ir kuriasi naujos įmonės, tačiau Molėtų rajono savivaldybė atsilieka nuo Lietuvos vidurkio: materialinės investicijos, tenkančios vienam gyventojui Molėtų r. sav. 2021 m. siekė 1 135 Eur, aukštesnes materialines investicijas, iš Utenos regiono, turėjo tik Utenos rajono savivaldybė (Lietuvoje – 3 847 Eur). Visai kitokia situacija Molėtų rajono savivaldybėje yra su tiesioginėmis užsienio investicijomis, 2021 m. Molėtų r. sav. tiesioginės užsienio investicijos, tenkančios vienam gyventojui siekė 412 Eur, mažesnį rodiklį Utenos regione turėjo tik Zarasų r. sav. – 273 Eur (Lietuvos rodiklis – 9 661 Eur). Mažos tiesioginės užsienio investicijos suponuoja apie užsienio investuotojams nepatrauklią savivaldybę, nepaisant artimo atstumo iki sostinės Vilniaus. Pažymėtina, jog UAB „Teltotnika IoT GROUP“ 2022 m. pabaigoje Molėtuose atidarė 34 mln. EUR kainavusį aukštųjų technologijų centrą. Šiame centre, per artimiausius dvejus metus, yra planuojama įdarbinti apie 500 darbuotojų. Centre bus gaminami aukštos kokybės įranga, kuri bus eksportuojama ir į užsienio, ir į Lietuvos rinkas. 
Atsižvelgiant į esamas problemas Molėtų mieste bei siekiant paskatinti Molėtų mieste egzistuojančių socialinių problemų sprendimą, Molėtų miesto VVG parengė vietos plėtros strategiją, </t>
    </r>
    <r>
      <rPr>
        <b/>
        <i/>
        <sz val="12"/>
        <rFont val="Times New Roman"/>
        <family val="1"/>
        <charset val="186"/>
      </rPr>
      <t>kurios tikslas - skatinti integruotą socioekonominę plėtrą Molėtų mieste</t>
    </r>
    <r>
      <rPr>
        <sz val="12"/>
        <rFont val="Times New Roman"/>
        <family val="1"/>
        <charset val="186"/>
      </rPr>
      <t>. 
Į strategijos rengimą aktyviai įsitraukė ir miesto bendruomenė, gyventojai, organizacijos, įmonės bei veikiančios savivaldybės įstaigos. Strategijoje svarstytos ir įtrauktos veiklos, skirtos socialinei atskirčiai mažinti, užimtumui bei verslumui skatinti, bendradarbiavimo ir informacijos sklaidos tinklui kurti. Strategijos veiksmai buvo priimti bendru sutarimu, pasirenkant aktualiausias miestui veiklas. Molėtų miesto vietos veiklos grupės vietos plėtros strategijos parengimui buvo gauta ES struktūrinių fondų investicijų parama. Vietos plėtros strategijos įgyvendinimui numatoma prašyti ES struktūrinių fondų investicijų paramos, kadangi be šios paramos Molėtų miesto vietos veiklos grupė nebūtų pajėgi finansiškai įgyvendinti visų užsibrėžtų siekių. 
Parengta Molėtų miesto VVG  vietos plėtros strategija pasižymi neįprastu problemų sprendimu, kadangi į strategijos formavimą buvo įtraukti visi suinteresuoti miesto bendruomenės atstovai, t. y. formuluojant strategiją buvo atsižvelgta į visų trijų lygmenų (bendruomenės, viešojo ir privataus sektorių) poreikius, kurie buvo surinkti atliekant anketinę apklausą.  Molėtų miesto VVG vietos plėtros strategijoje numatyti veiksmai yra integruoti ir inovatyvūs. Siekiant spręsti mieste egzistuojančias problemas taikomas kompleksas veiksmų, kurie apibrėžti išanalizavus ir įvertinus vietovės specifiką. Strategija siekiama priartėti prie modernių, Vakarų Europos šalių požiūrio į socialinių problemų ir užimtumo problemų sprendimo, kai skatinamas asmens gebėjimas integruotis į visuomenę ir ugdomi gebėjimai pasirūpinti savimi ir savo šeimos nariais. 
S</t>
    </r>
    <r>
      <rPr>
        <b/>
        <sz val="12"/>
        <rFont val="Times New Roman"/>
        <family val="1"/>
        <charset val="186"/>
      </rPr>
      <t xml:space="preserve">trategijos įgyvendinimu siekiame teigiamo teritorijos poveikio tiek socialiniu, tiek ekonominiu požiūriu. Įgyvendinant socialinio verslo ir kitas iniciatyvas tikimės pasiekti kuo didesnį skaičių tikslinės grupės atstovų, ne kurdami darbo vietas socialiai pažeidžiamai grupei, bet teikdami paslaugas, kurios paskatintu patiems lengviau integruotis tiek visuomenę (plačiąją prasme) gyvenimą, tiek užimtumo, tiek švietimo, tiek socialinės integracijos kontekste. </t>
    </r>
  </si>
  <si>
    <r>
      <t xml:space="preserve">Molėtų miestas yra įsikūręs rytų Lietuvoje, Utenos apskrityje. Miestas yra Molėtų rajono savivaldybės administracinis centras, jame yra įsikūrusi Molėtų rajono savivaldybės administracija bei kiti savivaldybės valdymo organai. Molėtų rajono savivaldybės teritorija driekiasi rytų Lietuvos pasienyje su Baltarusija, rajono plotas – 1 366,8 kv. km., miesto plotas – 4,9 kv. km.
 Pagal Ekonominio bendradarbiavimo ir plėtros organizacijos (EBPO) taikomas kiekybines ribas ir atsižvelgiant į tai, kad Molėtų rajono savivaldybėje gyventojų skaičius miesteliuose ir kaimuose sudaro 65,4 proc., Molėtų rajono savivaldybė priskiriama „pusiau kaimo“ savivaldybių kategorijai. Remiantis 2023 m. Lietuvos statistiko departamento duomenimis, Molėtų mieste gyveno 5 783 gyventojai, tai sudarė 34,2 proc. visų Molėtų rajono savivaldybės gyventojų.
</t>
    </r>
    <r>
      <rPr>
        <b/>
        <sz val="11"/>
        <color theme="1"/>
        <rFont val="Times New Roman"/>
        <family val="1"/>
        <charset val="186"/>
      </rPr>
      <t>1 pav.</t>
    </r>
    <r>
      <rPr>
        <sz val="11"/>
        <color theme="1"/>
        <rFont val="Times New Roman"/>
        <family val="1"/>
        <charset val="186"/>
      </rPr>
      <t xml:space="preserve"> Molėtų rajono savivaldybės ir Molėtų miesto VVG teritorija
Šaltinis: https://www.geoportal.lt/savivaldybes/moletai</t>
    </r>
  </si>
  <si>
    <r>
      <t xml:space="preserve">Molėtų mieste 2023 m. gyveno 5 783 gyventojai, palyginimui 2018 m. gyveno 5 587 gyventojų (t. y . 3,5 proc. padidėjimas) (R3). Palyginimui, Molėtų rajono savivaldybėje gyventojų skaičius mažėjo sparčiai – 8,0 proc. Utenos apskrityje pastebimas lėtesnis gyventojų kiekio mažėjimas: 2018 m. – 133 481 gyventojai, 2023 m. – 125 644 (t. y. 5,9 proc. mažėjimas) Tuo tarpu, bendrai šalyje, pastebimas gyventojų augimas: 2018 m. – 2 808 901 gyventojai, 2023 m. – 2 860 002 gyventojai (t. y. 1,8 proc. padidėjimas).
</t>
    </r>
    <r>
      <rPr>
        <b/>
        <sz val="11"/>
        <color theme="1"/>
        <rFont val="Times New Roman"/>
        <family val="1"/>
        <charset val="186"/>
      </rPr>
      <t>Tikslinės gyventojų grupės, į kurias bus orientuota vietos plėtros strategija:</t>
    </r>
    <r>
      <rPr>
        <sz val="11"/>
        <color theme="1"/>
        <rFont val="Times New Roman"/>
        <family val="1"/>
        <charset val="186"/>
      </rPr>
      <t xml:space="preserve">
</t>
    </r>
    <r>
      <rPr>
        <b/>
        <i/>
        <sz val="11"/>
        <color theme="1"/>
        <rFont val="Times New Roman"/>
        <family val="1"/>
        <charset val="186"/>
      </rPr>
      <t>4.9. konkretaus uždavinio „Didinant socialinę ir ekonominę marginalizuotų bendruomenių, migrantų ir nepalankias sąlygas turinčių grupių integraciją įgyvendinant integruotas priemones, įskaitant aprūpinimą būstu ir socialinių paslaugų teikimą“ tikslinė grupė:</t>
    </r>
    <r>
      <rPr>
        <sz val="11"/>
        <color theme="1"/>
        <rFont val="Times New Roman"/>
        <family val="1"/>
        <charset val="186"/>
      </rPr>
      <t xml:space="preserve">
1) gausios šeimos; 
2) neįgalūs asmenys;  asmenys, turintys intelekto ir (ar) psichikos negalią, jų šeimos (globėjai, rūpintojai); 
3) socialiai pažeidžiami, socialinę riziką (atskirtį) patiriantys asmenys (pvz., nusikaltimų aukos, benamiai, priklausomybėmis sergantys asmenys, grįžę iš įkalinimo įstaigų asmenys, mažiau galimybių turintys jaunuoliai ir kt.); 
4) asmenys, kuriems nustatytas socialinių paslaugų poreikis; 
5) migrantai, priklausantys pažeidžiamų asmenų grupėms; 
6) nepalankias sąlygas turintys vietos gyventojai; 
7) nepalankias sąlygas turintys vaikai, mokiniai, ikimokyklinio ir priešmokyklinio amžiaus vaikai.
</t>
    </r>
    <r>
      <rPr>
        <b/>
        <i/>
        <sz val="11"/>
        <color theme="1"/>
        <rFont val="Times New Roman"/>
        <family val="1"/>
        <charset val="186"/>
      </rPr>
      <t>4.7. konkretaus uždavinio „Skatinti aktyvią įtrauktį, siekiant propaguoti lygias galimybes ir aktyvų dalyvavimą ir gerinti įsidarbinamumą“ tikslinė grupė:</t>
    </r>
    <r>
      <rPr>
        <sz val="11"/>
        <color theme="1"/>
        <rFont val="Times New Roman"/>
        <family val="1"/>
        <charset val="186"/>
      </rPr>
      <t xml:space="preserve">
1) socialiai pažeidžiami, socialinę riziką (atskirtį) patiriantys asmenys; 
2) asmenys, besiruošiantys išeiti ir išėję iš įkalinimo vietų; 
3) tautinės mažumos; 
4) mažiau galimybių turintis jaunimas; 
5) migrantai; 
6) apsaugos nuo smurto artimoje aplinkoje srityje dirbantys asmenys; 
7) smurtą patiriantys asmenys;
8) savivaldos, verslo, NVO, visuomenė;
9) organizacijos ir asmenys, dalyvaujantys įgyvendinant nacionalinį savanoriškos veiklos modelį.</t>
    </r>
  </si>
  <si>
    <r>
      <rPr>
        <b/>
        <sz val="12"/>
        <color theme="1"/>
        <rFont val="Times New Roman"/>
        <family val="1"/>
        <charset val="186"/>
      </rPr>
      <t>DEMOGRAFINĖ APŽVALGA</t>
    </r>
    <r>
      <rPr>
        <sz val="12"/>
        <color theme="1"/>
        <rFont val="Times New Roman"/>
        <family val="1"/>
        <charset val="186"/>
      </rPr>
      <t xml:space="preserve">
Molėtų mieste 2023 m. gyveno 5 783 gyventojai, palyginimui 2018 m. gyveno 5 587 gyventojų (t. y . 3,5 proc. padidėjimas). Molėtų rajono savivaldybėje gyventojų skaičius mažėjo sparčiai – 8,0 proc. Utenos apskrityje pastebimas lėtesnis gyventojų kiekio mažėjimas: 2018 m. – 133 481 gyventojai, 2023 m. – 125 644 (t. y. 5,9 proc. mažėjimas) Tuo tarpu, bendrai šalyje, pastebimas gyventojų augimas: 2018 m. – 2 808 901 gyventojai, 2023 m. – 2 860 002 gyventojai (t. y. 1,8 proc. padidėjimas).
2023 m. pradžioje Molėtų rajono savivaldybėje gyveno 1 855 vaikų iki 14 metų amžiaus (arba 10,90 proc.), 11 103 darbingo amžiaus asmenys (arba 65,60 proc.) ir 3 961 pensinio amžiaus gyventojas (arba 23,40 proc.). Lyginant su 2018 m. informacija, vaikų skaičiaus dalis Molėtų rajono savivaldybėje sumažėjo 0,6 proc. p., darbingo amžiaus gyventojų dalis padidėjo 1,5 proc. p., pensinio amžiaus gyventojų dalis sumažėjo 1,0 proc. p.
Lietuvoje 2023 m. pradžioje gyveno 14,9 proc. vaikų, 65,0 proc. darbingo amžiaus gyventojų ir 20,0 proc. pensinio amžiaus gyventojų. Tarp Utenos apskrities savivaldybių didžiausia vaikų dalimi pasižymi Visagino savivaldybė – 13,0 proc., didžiausią dalį darbingo amžiaus gyventojų turi Molėtų rajono savivaldybė – 65,6 proc., o pensinio amžiaus gyventojų daugiausiai turi Ignalinos rajono savivaldybė – 26,4 proc.
</t>
    </r>
    <r>
      <rPr>
        <i/>
        <sz val="12"/>
        <color theme="1"/>
        <rFont val="Times New Roman"/>
        <family val="1"/>
        <charset val="186"/>
      </rPr>
      <t xml:space="preserve">Apibendrintai galima būtų teigti, jog nepaisant sumažėjusių vaikų ir pensinio amžiaus gyventojų dalių Molėtų rajono savivaldybėje, rodikliai rodo, kad Molėtų rajono savivaldybėje gyventojai jaunėja. Tai suponuoja, jog jaunos šeimos nori čia kurti gyvenimą. 
Tačiau, darbingo amžiaus asmenys išvyksta į didžiuosius šalies miestus ar užsienio valstybes, o jaunimas pabaigęs studijas nebesugrįžta gyventi į Molėtų rajono savivaldybę ir ypatingai miestą, o tai susiję su užimtumo ir įsidarbinamumo galimybių trūkumu, socialinės infrastruktūros ir paslaugų stoka. Mažėjant darbingo amžiaus asmenų skaičiui, mažėja gimstamumas. Asmenys kuria mažesnes šeimas ir daugeliu atveju tai susiję su gaunamomis pajamomis ir įsidarbinimo galimybėmis.
</t>
    </r>
    <r>
      <rPr>
        <sz val="12"/>
        <color theme="1"/>
        <rFont val="Times New Roman"/>
        <family val="1"/>
        <charset val="186"/>
      </rPr>
      <t xml:space="preserve">
Remiantis Lietuvos statistikos departamento duomenimis, 2018–2022 m. laikotarpiu Molėtų rajono savivaldybėje fiksuojama neigiama natūrali gyventojų kaita (t. y. miršta daugiau žmonių nei gimsta). Pažymėtina, jog visose nagrinėjamose teritorijose natūrali gyventoju kaita padidėjo (t. y. kiekvienais metais prarandame daugiau gyventojų negu gimstą) (žr. 1 lentelę). Nuo 2020 m. pastebimas staigus natūralios gyventojų kaitos didėjimas. Šis kylimas, tikėtina, jog atsirado dėl Covid-19 pandemijos.
Siekiant mažinti mirtingumą Molėtų rajono savivaldybėje yra svarbu tobulinti sveikatos priežiūros, socialines ir viešojo saugumo paslaugas. Gyventojų mirtingumą lemia sveikatos priežiūros paslaugų prieinamumas ir kokybė, o taip pat kriminogeninė situacija, susisiekimo saugumas ir pan. Tačiau nemažiau svarbios ir teikiamos socialinės paslaugos, socialinės integracijos galimybės mieste, mažinančios socialinės rizikos žmonių atskirtį bei didinančios galimybes gyventi sveikesnį ir saugesnį gyvenimą.
Molėtų gyventojų skaičiaus augimui įtakos turėjo ir mažesnis išvykstančiųjų gyventi svetur nei atvykstančiųjų skaičius. Molėtų rajono savivaldybėje neto migracija buvo neigiama 2018-2020 m. laikotarpiu, o nuo 2021 m. tapo teigiama. Utenos apskrityje neto migracija buvo neigiama 2018-2019 m. laikotarpiu, o nuo 2020 m. tapo teigiama.  Lietuvos Respublikoje tik 2018 m. neto migracija buvo neigiama, o nuo 2019 m. tapo teigiama (žr. 2 lentelę). Tiriamuoju laikotarpiu Molėtų rajono savivaldybėje atvykusių žmonių skaičius išaugo 24,5 proc., o išvykusių sumažėjo 6,8 proc. 
Neto tarptautinės migracija Molėtų rajone (kaip ir bendrai šalyje bei apskrityje) yra teigiama bei auga: 2018 m. tarptautinė migracija Molėtų rajone buvo neigiama – 152 žmonės, o 2022 m. teigiama – 46. Šalyje bei 
</t>
    </r>
    <r>
      <rPr>
        <b/>
        <sz val="12"/>
        <color theme="1"/>
        <rFont val="Times New Roman"/>
        <family val="1"/>
        <charset val="186"/>
      </rPr>
      <t>SOCIALINĖS SITUACIJOS APŽVALGA</t>
    </r>
    <r>
      <rPr>
        <sz val="12"/>
        <color theme="1"/>
        <rFont val="Times New Roman"/>
        <family val="1"/>
        <charset val="186"/>
      </rPr>
      <t xml:space="preserve">
</t>
    </r>
    <r>
      <rPr>
        <b/>
        <i/>
        <sz val="12"/>
        <color theme="1"/>
        <rFont val="Times New Roman"/>
        <family val="1"/>
        <charset val="186"/>
      </rPr>
      <t>Pagrindinis socialinių paslaugų teikimo tikslas</t>
    </r>
    <r>
      <rPr>
        <sz val="12"/>
        <color theme="1"/>
        <rFont val="Times New Roman"/>
        <family val="1"/>
        <charset val="186"/>
      </rPr>
      <t xml:space="preserve"> – sudaryti sąlygas asmeniui (šeimai) ugdyti ar stiprinti gebėjimus ir galimybes savarankiškai spręsti savo socialines problemas, palaikyti socialinius ryšius su visuomene, taip pat padėti įveikti socialinę atskirtį. Socialinė atskirtis siejama su įvairiomis priežastimis – žalingais įpročiais (socialinės rizikos grupės), sveikatos sutrikimais (neįgalieji), socialinių įgūdžių trūkumu, taip pat su socialinės infrastruktūros ir socialinių paslaugų trūkumu bei skurdu, kurį sąlygoja ne tik socialiniai dalykai, tačiau ir kvalifikacijos ar motyvacijos dirbti trūkumu, informuotumu ir kitais socialiniais veiksniais.
Pagal 2022 m. Molėtų r. savivaldybės socialinių paslaugų planą, savivaldybėje 2021 m. buvo 70 socialinę riziką patiriančios šeimos, o jose augo 153 vaikai (abudu šie rodikliai smarkiai nukrito, palyginus su 2017 m.: 102 ir 189 atitinkamai). Pažymėtina, jog neįgalių asmenų Molėtų rajono savivaldybėje yra 8,2 proc. Didžiausia dalis neįgaliųjų yra suaugę asmenys (989 gyv.), pensinio amžiaus – 305, o vaikų – 90 . Pažymėtina, jog Molėtų rajono savivaldybėje visų amžių neįgaliųjų asmenų kiekiai sumažėjo, išskyrus pensinio amžiaus neįgaliuosius. 
2021 m., Lietuvos statistikos departamento duomenimis policijoje buvo užregistruota 714 pranešimų dėl smurto artimoje aplinkoje (2020 m. – 740, 2019 m. – 716). Nors smurto artimoje aplinkoje sumažėjo, tačiau moterys vis dar dažniau patiria smurtą, tiriamuoju laikotarpiu apie 70 proc. smurto artimoje aplinkoje atveju, moterys būdavo nukentėjusioji pusė. 
</t>
    </r>
    <r>
      <rPr>
        <i/>
        <sz val="12"/>
        <color theme="1"/>
        <rFont val="Times New Roman"/>
        <family val="1"/>
        <charset val="186"/>
      </rPr>
      <t>Socialinių paslaugų poreikio augimas suponuoja, jog išaugs pagalbos į namus, pervežimo bei namie budinčio personalo poreikis. Taip pat įvairių neformalių paslaugų ir iniciatyvų, kurios skirtos ne tik tiesiogiai socialinę atskirtį patiriantiems asmenims, tačiau ir jų šeimos nariams.</t>
    </r>
    <r>
      <rPr>
        <sz val="12"/>
        <color theme="1"/>
        <rFont val="Times New Roman"/>
        <family val="1"/>
        <charset val="186"/>
      </rPr>
      <t xml:space="preserve"> 
Turimais duomenimis, pagrindinė globos (rūpybos) vaikams nustatymo priežastis išlieka – vaiko nepriežiūra, netinkamas auklėjimas. Dėl tėvų ligos ar kitų sveikatos problemų 2021 m. vaikams globa (rūpyba) buvo nustatyta 2 atvejais. Per 2021 m. nauji laikinosios globos (rūpybos) atvejai nustatyti 12 vaikų, nuolatinė globa nustatyta 3 vaikams (lyginant su 2019 m., abu šie rodikliai nukrito).
Šeima užima svarbiausią vietą vaiko socializacijos procese. Tai pagrindinė institucija, kurioje rengiamas žmogus pilnaverčiam gyvenimui visuomenėje, formuojamos jo dorinės nuostatos ir vertybės. Šeima yra vaiko gyvenimo pradžia, tačiau ne kiekvienas vaikas savo gyvenimą pradeda šeimoje. Dažniausiai likę be tėvų vaikai apgyvendinami pas artimus giminaičius, rečiau – pas svetimus asmenis ar budinčius globėjus, įvaikinimo atvejai dar retesni. 2021 m. buvo įvaikinti 2 vaikai, palyginimui 2020 m. buvo įvaikinti 0 vaikų, tuo tarpu 2017 m. – 2.
Už socialinių paslaugų teikimą gyventojams atsakingas Molėtų r. sav. Socialinės paramos skyrius. </t>
    </r>
    <r>
      <rPr>
        <b/>
        <sz val="12"/>
        <color theme="1"/>
        <rFont val="Times New Roman"/>
        <family val="1"/>
        <charset val="186"/>
      </rPr>
      <t xml:space="preserve">Savivaldybėje socialines paslaugas teikia: </t>
    </r>
    <r>
      <rPr>
        <sz val="12"/>
        <color theme="1"/>
        <rFont val="Times New Roman"/>
        <family val="1"/>
        <charset val="186"/>
      </rPr>
      <t xml:space="preserve">Molėtų socialinės paramos centras, Alantos senelių globos namai, Molėtų vaikų savarankiško gyvenimo namai, Molėtų rajono kultūros centro padalinys Molėtų atviro jaunimo centras, VšĮ Molėtų rajono neįgaliųjų integracijos ir darbinio užimtumo centras, Molėtų krašto žmonių su negalia sąjunga, Lietuvos aklųjų ir silpnaregių sąjungos Molėtų filialas bei kitos nevyriausybinės organizacijos. 
Bendrosios socialinės paslaugos teikiamos asmeniui (šeimai), kurio gebėjimai savarankiškai rūpintis asmeniniu (šeimos) gyvenimu ir dalyvauti visuomenės gyvenime gali būti ugdomi ar kompensuojami atskiromis, be nuolatinės specialistų pagalbos teikiamomis paslaugomis. Bendrosioms socialinėms paslaugoms priskiriamos informavimo, konsultavimo, tarpininkavimo ir atstovavimo, sociokultūrinės paslaugos, transporto organizavimo, maitinimo organizavimo, aprūpinimo būtiniausiais drabužiais ir avalyne bei kitos paslaugos. Molėtų socialinės paramos centras teikia bendrąsias socialines paslaugas rajono gyventojams. Teikiamos konsultavimo, informavimo, tarpininkavimo, aprūpinimo būtiniausiais drabužiais ir avalyne. Molėtų socialinės paramos centre teikiamos transporto organizavimo paslaugos, aprūpinimas techninės pagalbos priemonėmis. Didelę dalį bendrųjų socialinių paslaugų suteikia nevyriausybinės organizacijos (VšĮ Neįgaliųjų integracijos ir darbinio užimtumo centras, Molėtų krašto žmonių su negalia sąjunga ir kt.).
2021 m. Molėtų r. savivaldybėje buvo 70 socialinę riziką patiriančių šeimų, kai palyginimui 2016 m. – 110 (t. y. 36,4 proc. sumažėjimas). Vaikų, augančių tokiose šeimose, 2021 m. buvo 153, o 2017 m. – 192 (t. y. 20,3 proc. sumažėjimas). Šių rodiklių mažėjimas suponuoja apie tinkamas savivaldybės priemones mažinant socialinę riziką patiriančių šeimų ir jose augančių vaikų kiekį. Šiai grupei ypatingai reikalingos įvairiapusės socialinės paslaugos ypač skatinamas socialinių inovacijų įgyvendinimas, gerosios praktikos perėmimas ir pritaikymas. Skatinamas asmenų švietimas ir informuotumas. 
</t>
    </r>
    <r>
      <rPr>
        <i/>
        <sz val="12"/>
        <color theme="1"/>
        <rFont val="Times New Roman"/>
        <family val="1"/>
        <charset val="186"/>
      </rPr>
      <t>Savivaldybės socialinių paslaugų įstaigų infrastruktūra yra patenkinama, pastatai atitinka higienos normas, saugumo ir technikos reikalavimus, patalpos pritaikytos neįgalių žmonių poreikiams, tačiau visa tai tik patenkinama, socialinė infrastruktūra ir įranga neatitinka šių dienų iššūkių t.y. modernių, skaitmeninių, išmanių technologijų panaudojimo. Šios įstaigos nuolat dalyvauja projektinėje veikloje ir ieško finansavimo galimybių įstaigų materialinei bazei gerinti.</t>
    </r>
    <r>
      <rPr>
        <sz val="12"/>
        <color theme="1"/>
        <rFont val="Times New Roman"/>
        <family val="1"/>
        <charset val="186"/>
      </rPr>
      <t xml:space="preserve">
Vienas iš kertinių aspektų didinantis globojamų asmenų įtrauktį bei visuomenės priėmimą yra perėjimas nuo institucinės globos prie šeimoje ir bendruomenėje teikiamų paslaugų. Siekiant užtikrinti sklandų perėjimą, Lietuvos Respublikos socialinės apsaugos ir darbo ministerija sudarė veiksmų planą . Perėjimo nuo institucinės globos prie šeimoje ir bendruomenėje teikiamų paslaugų neįgaliesiems ir likusiems be tėvų globos vaikams veiksmų planu siekiama 2014–2023 m. laikotarpiu numatyti nuoseklius ir koordinuotus veiksmus, skatinančius kurti perėjimo nuo institucinės socialinės globos prie paslaugų neįgaliems suaugusiems asmenims, turintiems proto ir (ar) psichikos negalią, vaikams ir jaunimui, turintiems proto ir (ar) psichikos negalią, likusiems be tėvų globos vaikams, įskaitant kūdikius, šeimoms bendruomenėje ir pagalbos šeimai, globėjams (rūpintojams) sistemą. 
</t>
    </r>
    <r>
      <rPr>
        <b/>
        <i/>
        <sz val="12"/>
        <color theme="1"/>
        <rFont val="Times New Roman"/>
        <family val="1"/>
        <charset val="186"/>
      </rPr>
      <t>Rengiant Molėtų miesto VVG strategiją siekiame prisidėti prie šių tikslų įgyvendinimo, skatinant bendruomeninių paslaugų ir  socialinio verslo kūrimąsi ir plėtrą bei kitas socialiai atsakingas iniciatyvas.</t>
    </r>
    <r>
      <rPr>
        <sz val="12"/>
        <color theme="1"/>
        <rFont val="Times New Roman"/>
        <family val="1"/>
        <charset val="186"/>
      </rPr>
      <t xml:space="preserve">
Molėtų r. sav. nėra veikiančių socialinės globos namų. Visame Utenos regione veikiančiuose socialinės globos namuose gyveno 63 proc. darbingo amžiaus asmenų su negalia (543 asmenys). 12,9 proc. šių asmenų (70) buvo nustatytas specialus nuolatinės slaugos poreikis. 37,3 proc. proc. įstaigų gyventojų buvo senyvo amžiaus asmenys, iš kurių – 21 proc. nustatytas specialusis nuolatinės slaugos poreikis.
Siekiant statistiškai apskaičiuoti kiekvienoje savivaldybėje gyvenančius darbingo amžiaus intelekto ir (ar) psichikos negalią turinčius asmenis, remiamasi higienos instituto duomenimis, kurie preliminariai leidžia įvertinti kiek kiekvienoje savivaldybėje gyvena tikslinės grupės asmenų. Svarbu pažymėti, kad iš higienos instituto statistikoje pateiktų duomenų yra atimami socialinės globos namuose gyvenantys asmenys, todėl tai leidžia apytiksliai įvertinti, kiek kiekvienoje savivaldybėje (bendruomenėje) gyvena tikslinės grupės asmenų. Tai, savo ruožtu, leidžia apskaičiuoti kiek tikslinės grupės asmenų naudojasi socialinėmis paslaugomis. Remiantis Higienos instituto duomenimis, Molėtų rajono savivaldybėje registruoti 93 asmenys, kuriems priskirta diagnozė F20-F29, dėl kurios dažniausiai yra nustatoma psichikos negalia. 60 asmenų priskirta diagnozė F70-F79, dėl kurios dažniausiai nustatoma intelekto negalia. Susumuojant šiuos du skaičius, asmenų, turinčių psichikos ir (ar) intelekto negalią Molėtų rajono savivaldybėje registruota 153.
Siekiant identifikuoti asmenis, turinčius psichikos ir (ar) intelekto negalią bei jų artimuosius kaip atskirą socialinių paslaugų gavėjų grupę, savivaldybės analizavo Socialinių paslaugų kataloge reglamentuotų paslaugų teikimo mastus, t. y. tyrė kiek tam tikros paslaugos gavėjų tarpe yra tikslinės grupės asmenų. Socialinės priežiūros paslaugose, tik maža dalis gavusių paslaugas yra tikslinės grupės nariai. Molėtų r. sav. iš pagalbos į namus paslaugos gavėjų tik 0,7 proc. priklausė tikslinei grupei (t. y. turi psichikos ir (ar) intelekto negalią bei yra jų artimieji). Tuo tarpu tikslinės grupės nariai sudarė 31,4 proc. socialinių įgūdžių ugdymo paslaugos gavėjų, šios paslaugos patenka į socialinės priežiūros paslaugų kategoriją. Tuo tarpu socialinės globos paslaugos: visi, dienos socialinės globos namuose paslaugos, gavėjai buvo tikslinės grupės nariai. Socialinių paslaugų prieinamumo analizė atskleidė, kad intelekto ir (ar) psichikos negalią turintys asmenys menkai naudojasi  socialinėmis paslaugomis. Lyginant socialinės priežiūros ir socialinės globos paslaugas, socialinės globos paslaugos teikiamos didesne  apimtimi.  Vertinant socialinės priežiūros paslaugų įvairovę, daugiausia  regiono savivaldybėse organizuojama ir teikiama  socialinių įgūdžių ugdymo, palaikymo ir (ar) atkūrimo paslauga. Lyginant kiekvienoje savivaldybėje teikiamų paslaugų kiekį (ne unikalių gavėjų sk.), socialinės priežiūros ir socialinės globos paslaugos pasiskirstytu tokiu santykiu (vaikų dienos socialinė priežiūra netraukiama dėl amžiaus grupės). 
Utenos regiono savivaldybės, rengdamos individualius savivaldybių Žemėlapius, siekė identifikuoti jų savivaldybėse gyvenančių asmenų, kurie šiuo metu nedalyvauja socialinių paslaugų sistemoje poreikius. Poreikiai buvo identifikuoti trimis pagrindiniais pjūviais – apgyvendinimo, užimtumo ir laikino atokvėpio paslaugų. Kiekviena individuali savivaldybė pasirinko skirtingas strategijas dėl šios informacijos gavimo. Dažniausiai savivaldybėse, per seniūnijų socialinius darbuotojus, buvo atliktos gyventojų apklausos. Neišsprendus šių problemų ir laiku nesuteikus individualių paslaugų, ateityje šiai daliai asmenų atsiras ilgalaikės globos poreikis, todėl Molėtų r. savivaldybėje yra būtina plėsti ne tik alternatyvias ir prevencines institucinei globai paslaugas, tačiau ir skatinti jų informacinį prieinamumą, plėtoti atvejo vadybą, skatinti socialinio darbo plėtrą, kad būtų suteikta savalaikė pagalba ir ugdomas asmenų bei jų artimųjų savarankiškas gyvenimas ir didinama įtrauktis į bendruomenę.
Inovatyvios paslaugos šio Žemėlapio rėmuose suvokiamos kaip paslaugos, kurios nėra reglamentuotos ir kurioms reikia „minkštųjų“ investicijų, daugiausia investicijų į žmogiškuosius resursus. Socialinių paslaugų teikimo statistika atskleidžia, kad asmenys, turintys intelekto ir (ar) psichikos negalią mažai naudojasi bendruomenėje teikiamomis socialinėmis paslaugomis, t. y.  Žemėlapio tikslinė grupė sudaro mažą paslaugos gavėjų dalį. Tuo tarpu beveik visos savivaldybės identifikuoja  šią tikslinę grupę  per apgyvendinimo ir užimtumo  bei laikino atokvėpio paslaugų poreikį. Galima daryti prielaidą, kad didžioji dauguma šių asmenų gyvena namuose su savo artimaisiais ir nedalyvauja socialinių paslaugų sistemoje – nėra ugdomi šių asmenų savarankiško gyvenimo įgūdžiai dėl ko asmenys mažai įsitraukia į bendruomenės gyvenimą, kitas gyvenimui svarbias sritis – užimtumą, sveikatos sritį, kultūrinį gyvenimą ir kt. Tuo tarpu artimieji, nuolatos prižiūrėdami negalią turinčius asmenis, negali ar pilnai negali dalyvauti darbo rinkoje, susiduria su kitais psichologiniais, darbo ir šeimos įsipareigojimų derinimo iššūkiais. Šių asmenų įtraukimui į savarankišką ir bendruomenės gyvenimą yra būtina užtikrinti informacinį prieinamumą,  t. y. suteikti visą reikiamą informaciją  apie socialines ir kitas paslaugas, palydėti asmenį (šeimą) socialinių paslaugų ir  kituose sektorių teikiamų paslaugų sistemoje. Individualių asmens poreikių užtikrinimui būtina diegti atvejo vadybos mechanizmą, suteikiant pagalbą, palydėjimą ir atstovavimą užtikrinant asmens norus  ir poreikius tarpinstitucinėje  erdvėje.
Molėtų rajono savivaldybė identifikavo, kad apsaugoto būsto plėtra bus įgyvendinama savivaldybėje įsigyjant 4 apsaugotus būstus, kuriuose gyvens 10 asmenų. Socialinės apsaugos ir darbo ministerija pasiūlė savivaldybei įsteigti papildomai 1 apsaugotą būstą, nekeičiant vietų skaičiaus. Savivaldybė pritarė Socialinės apsaugos ir darbo ministerijos siūlymui steigti 5 apsaugotus būstus, sukuriant 10 vietas paslaugų teikimui. Molėtų rajono savivaldybė identifikavo poreikį savivaldybėje steigti: 1 grupinio gyvenimo namus, kuriuose bus apgyvendinama iki 10 asmenų; 10 vietų savarankiško gyvenimo namus bei 1 grupinio gyvenimo namai. Molėtų rajono savivaldybė nurodė, kad reikalinga įkurti vieną dienos užimtumo centrą (20 paslaugų gavėjų).
</t>
    </r>
    <r>
      <rPr>
        <b/>
        <sz val="12"/>
        <color theme="1"/>
        <rFont val="Times New Roman"/>
        <family val="1"/>
        <charset val="186"/>
      </rPr>
      <t>EKONOMINĖ APŽVALGA</t>
    </r>
    <r>
      <rPr>
        <sz val="12"/>
        <color theme="1"/>
        <rFont val="Times New Roman"/>
        <family val="1"/>
        <charset val="186"/>
      </rPr>
      <t xml:space="preserve">
Registruotų bedarbių ir darbingo amžiaus gyventojų santykis apibūdina nedarbo lygį nagrinėjamoje teritorijoje. Molėtų r. savivaldybėje 2022 m. nedarbo lygis siekė 10,1 proc., didesnis nei šalyje (9,0 proc.), tačiau mažesnis nei Utenos apskrityje (10,8 proc.). Palyginus su 2018 m. lygiu, nedarbo lygis Molėtų rajone nukrito 1,5 proc. p. Lietuvoje nedarbo lygis paaugo 0,5 proc. p., o Utenos apskrityje nedarbo lygis nukrito 1,1 proc. p. (žr. 4 pav.). Taigi, Molėtų rajono savivaldybės kritimo tempas buvo sparčiausias iš visų nagrinėjamų teritorijų.
2021 m. Molėtų rajone buvo 6 600 (38,3 proc.) užimtų gyventojų ir 1 552,3 (9,0 proc.) bedarbių. Šalies mastu Molėtų rajono padėtis buvo prasta, nes vidutiniškai Lietuvoje buvo daugiau užimtų (48,7 proc.) gyventojų, bet daugiau bedarbių (8,0 proc.), panaši situacija buvo ir apskrityje: 38,3 proc. užimtų gyventojų bei 8,9 proc. bedarbių.
Norėdama padidinti užimtumą, Molėtų rajono savivaldybė, parengė užimtumo didinimo programą. Programos parengimą lėmė poreikis mažinti skurdą ir ilgalaikį nedarbą, nes su sunkumais darbo rinkoje dažnai susiduria žemą išsilavinimą turintys asmenys, kuriems sudėtinga rasti jų kompetenciją atitinkantį darbą. Ilgalaikis nedarbas turi įtakos bedarbių asmenų motyvacijos stokai, socialinę riziką ir skurdą patiriantys asmenys taip pat labai sunkiai integruojami į darbo rinką, nes būdami ilgą laiką ekonomiškai neaktyvūs, praranda socialinius ir darbinius įgūdžius. Šios priežastys neretai nulemia tai, kad šie socialiai pažeidžiami asmenys tampa ilgalaikiais piniginės socialinės paramos gavėjais. Įvertinus šių asmenų grupių integravimo į darbo rinką galimybes, </t>
    </r>
    <r>
      <rPr>
        <b/>
        <sz val="12"/>
        <color theme="1"/>
        <rFont val="Times New Roman"/>
        <family val="1"/>
        <charset val="186"/>
      </rPr>
      <t xml:space="preserve">svarbu: </t>
    </r>
    <r>
      <rPr>
        <sz val="12"/>
        <color theme="1"/>
        <rFont val="Times New Roman"/>
        <family val="1"/>
        <charset val="186"/>
      </rPr>
      <t xml:space="preserve">vykdant darbdavių atranką laikino pobūdžio darbams atlikti, prioritetą teikti nekvalifikuotiems, ilgalaikiams ir vyresnio amžiaus bedarbiams; organizuojant nenuolatinio pobūdžio darbus, siekti tvaraus įsidarbinimo po dalyvavimo užimtumo didinimo programoje; taikyti atvejo vadybą, numatant paslaugų, padėsiančių šalinti įsidarbinimą ribojančias aplinkybes taikymą, užimtumą skatinančių paslaugų taikymą darbo rinkai besirengiantiems asmenims; spręsti kaimiškose teritorijose gyvenančių darbo ieškančių asmenų mobilumo problemas. </t>
    </r>
    <r>
      <rPr>
        <b/>
        <i/>
        <sz val="12"/>
        <color theme="1"/>
        <rFont val="Times New Roman"/>
        <family val="1"/>
        <charset val="186"/>
      </rPr>
      <t xml:space="preserve">Rengiant Molėtų miesto VVG 2024-2028 m. vietos plėtros strategiją išsamiai įvertinome užimtumo didinimo programos iškeltus tikslus ir formuluodami VPS veiksmus siekiame prisidėti prie šios užimtumo programos įgyvendinimo, kadangi tam reikia ne tik lėšų, bet žmogiškųjų išteklių.  Norint, kad programa būtų sėkminga, yra būtini tikslūs ir pasiekiami tikslai. 
</t>
    </r>
    <r>
      <rPr>
        <sz val="12"/>
        <color theme="1"/>
        <rFont val="Times New Roman"/>
        <family val="1"/>
        <charset val="186"/>
      </rPr>
      <t xml:space="preserve">
Molėtų rajono savivaldybėje 2022 m., neįskaitant žemės ūkio, miškininkystės ir žuvininkystės sektoriaus, veikė 437 ūkio subjektai, o 2018 m. – 392 subjektų, t. y. ūkio subjektų per 5 metus padaugėjo 11,5 proc. Ūkio subjektų skaičius, tenkantis 10 tūkst. gyventojų Molėtų r. savivaldybėje 2022 m. siekė 258,2, 2018 m. – 219,5 (t. y. 17,6 proc. augimas). Utenos apskrityje 2022 m. 10 tūkst. gyventojų teko 237,5 ūkio subjektai, 2018 m.  – 215,7 (10,1 proc. augimas). Šalyje 2022 m. 10 tūkst. gyventojų teko 396,2 ūkio subjektai, 2018 m. teko 362,1 (t. y. 9,4 proc. augimas). Pažymėtina, jog Molėtų rajono savivaldybės rodiklis augo sparčiausiai. 
Pagal 2018-2024 m. Molėtų rajono savivaldybės strateginį plėtros planą, ūkio subjektų skaičius padeda nustatyti ekonominį aktyvumą savivaldybėje, kuo daugiau jų veikia, tuo palankesnės sąlygos joms veikti yra sudarytos, neribojama konkurencija. Molėtų r. savivaldybė pasižymi smulkiomis, mažomis bei vidutinėmis įmonėmis. Vadovaujantis statistiniais duomenimis, krašte nėra didelių įmonių, kuriose būtų įdarbinti 250 arba daugiau darbuotojų. Didžioji dalis organizacijų yra klasifikuojamos kaip mikro – iki 10 žmonių (2023 m. veikė 370 įmonių, mikro įmonės sudarė 87,0 proc. visų įmonių). Pažymėtina, kad Molėtų r. savivaldybė nuosekliai plečiasi veikiančių įmonių skaičiumi, kai Lietuvoje ne visiems rajonams pavyksta išlaikyti šį rodiklį - Molėtų r. savivaldybėje tūkstančiui gyventojų tenka 27,4 veikiančių įmonių (2022 m.). Šis santykinis rodiklis atspindi savivaldybės verslumo lygį, kuris, lyginant su kitomis regione savivaldybėmis, yra gana aukštas.
Analizuojamu laikotarpiu įregistruotų juridinių asmenų skaičius kito nepastoviai. Galima teigti, kad Molėtų r. savivaldybės gyventojai dažniausiai renkasi verslo veiklą vykdyti pagal verslo liudijimą ar kitas vykdymo formas. Gyventojų įsigijusių/prasitęsusių verslo liudijimus skaičius padeda įvertinti ekonominį aktyvumą savivaldybėje ir tai rodo, kad savivaldybėje sudarytos palankios sąlygos savarankiškai veiklai ir verslumui skatinti. 
Daugiausia darbo vietų Molėtų r. savivaldybėje sukuria pramonės sektorius, nuo jo mažai atsilieka paslaugų ir prekybos sektorius. Daugiausia pridėtinės vertės savivaldybei taip pat sukuria pramonės sektorius, net 33,9 proc., o paslaugos, sukuriančios 27,2 proc. darbo vietų, atsilieka su pridėtinės vertės rodikliu (20,8 proc.). 
2022 m. duomenimis, Molėtų rajono savivaldybėje buvo 97 ūkio subjektai, užsiimantys didmenine ir mažmenine prekyba, kai 2018 m. – 92 ūkio subjektai, taigi per 5 metus tokių ūkio subjektų skaičius padidėjo 5,4 proc.
Molėtų rajone veikia 34 nevyriausybinės organizacijos , didesnę pusę kurių sudaro bendruomenės bei jų centrai. Nemaža rajono NVO dalis veikia socialinės paramos ir sveikatingumo srityje, taip pat NVO aktyviai atstovauja profesinius interesus, užsiima kultūros veikla, buria gyventojus pagal pomėgius Rajone veikia jaunimo organizacijos, kurių veikla daugiausiai susijusi su pilietinėmis ir kultūrinėmis iniciatyvomis.
2022-2023 m. m. Molėtų rajone veikė 8 bendrojo ugdymo įstaigų. Mokyklose besimokančių  vaikų skaičius, nors ir neženkliai, tačiau mažėja: 2022-2023 m. m. mokyklose mokėsi 1 530 vaikų , o 2018-2019 m. m. – 1 697, taigi per šį laikotarpį mokinių sumažėjo 9,8 proc. 2022-2023 m. m. neformaliajame ugdyme dalyvavo 70,04 proc. rajono mokinių, o 2018-2019 m. m. 72,87 proc. (t. y. 2,83 proc. p. sumažėjimas). 
</t>
    </r>
    <r>
      <rPr>
        <b/>
        <i/>
        <sz val="12"/>
        <color theme="1"/>
        <rFont val="Times New Roman"/>
        <family val="1"/>
        <charset val="186"/>
      </rPr>
      <t xml:space="preserve">*Lentelės ir paveikslėliai pateikiami VPS 1 Priede. </t>
    </r>
  </si>
  <si>
    <t>Mažėjanti vaikų dalis nuo bendrų gyventojų saičiaus</t>
  </si>
  <si>
    <t>Neigiama natūrali gyventojų kaitą (miršta daugaiu nei gimsta)</t>
  </si>
  <si>
    <t>Vertinant visą socialinę situaciją didėja socialinių paslaugų poreikis</t>
  </si>
  <si>
    <t>Visų amžių neįgaliųjų asmenų kiekiai sumažėjo, išskyrus pensinio amžiaus neįgaliuosius</t>
  </si>
  <si>
    <t>Pakankamai platus (lyginnat su gyventojų skaičiumi) socialines paslaugas teikiančių įstaigų ir organizacijų skaičius, galimybė vystyti socialinių inovacijų iniciatyas ir kitas veiklas</t>
  </si>
  <si>
    <t xml:space="preserve">Savivaldybės socialinių paslaugų įstaigų infrastruktūra yra patenkinama, tačiau neatitinka šių dienų iššūkių t.y. modernių, skaitmeninių, išmanių technologijų panaudojimo. </t>
  </si>
  <si>
    <t>6.</t>
  </si>
  <si>
    <t>Plėtoti darnią socialinę  paslaugų infrastruktūrą, vystyti skaitmenizuotas, socialiai ir ekologiškai atsakingas paslaugas</t>
  </si>
  <si>
    <t>Didžioji dalis gyventojų (daugiau nei 60  proc.) darbingo amžiaus - galimybė vystyti socialinius verslus ir neformalias iniciatyvas, skirtas užimtumui ir profesiniam orientavimui</t>
  </si>
  <si>
    <t>Didinti žemą išsilavinimą turinčių asmenų, kuriems sudėtinga rasti jų kompetenciją atitinkantį darbą kvalifikaciją ir (arba) kompetencijas, arba vystyti veiklas, skatinančias įsidarbinamumą</t>
  </si>
  <si>
    <t>Kompetencijos ir (arba) kvalifikacijos neturintys gyventojai tampa ilgalaikiais piniginės socialinės paramos gavėjais</t>
  </si>
  <si>
    <t>Augantis verslo ūkio subjektų skaičius</t>
  </si>
  <si>
    <t>1.2 UŽDAVINYS - Plėtoti veiklas, susijusias su  socialine, ekonomine ir ekologine plėtra Molėtų mieste</t>
  </si>
  <si>
    <r>
      <rPr>
        <b/>
        <sz val="11"/>
        <color theme="1"/>
        <rFont val="Times New Roman"/>
        <family val="1"/>
        <charset val="186"/>
      </rPr>
      <t>Tikslo 2 alternatyva  - skatinti sveiką ir darnią ekonomiką Molėtų mieste</t>
    </r>
    <r>
      <rPr>
        <sz val="11"/>
        <color theme="1"/>
        <rFont val="Times New Roman"/>
        <family val="1"/>
        <charset val="186"/>
      </rPr>
      <t xml:space="preserve">
Geresnė: Sveika ir darni ekonomika skatina Molėtų miesto ekonomikos augimą, taip atsiranda daugiau galimybių įsidarbinti, generuoti vietos pajamas, kartu mažinti socialinę atskirtį.
Blogesnė: ne visada ekonomikos plėtra siekia gerinti gyventojų socialinę padėtį ir turi naudos gyventojams, kuriems reikalinga pagalba. Ekonomikos pėtra yra orientuota tik į verslo subjektus, kurie gautų naudą vystant ekonomiką Molėtų mieste. Įgyveninant šį tikslą būtų pasiekiama žymiai mažesnė tikslinės grupės dalis Molėtų miete. </t>
    </r>
  </si>
  <si>
    <r>
      <rPr>
        <b/>
        <sz val="11"/>
        <color theme="1"/>
        <rFont val="Times New Roman"/>
        <family val="1"/>
        <charset val="186"/>
      </rPr>
      <t>UŽDAVINIO 2 ALTERNATYVA</t>
    </r>
    <r>
      <rPr>
        <sz val="11"/>
        <color theme="1"/>
        <rFont val="Times New Roman"/>
        <family val="1"/>
        <charset val="186"/>
      </rPr>
      <t xml:space="preserve"> - skatinti ekonominį vietos įmonių vystymąsį Molėtų mieste
Geresnis: skatina ekonomikos augimą Molėtų mieste, taip kuria darbo vietas bei gerina ekonominę, kartu ir socialinę miesto situaciją.
Blogesnė: orientuota tik į vieną tikslinę grupę - darbingus asmenis, bei orientuota tik į pelno siekimą, teikia mažai naudos socialinę atskirtį patiriantiems asmenims. Beveik neįmanoma kontroliuoti, kad verslo subjektai neštų maksimalią naudą socialiniai miesto gyventojų grupei. </t>
    </r>
  </si>
  <si>
    <t xml:space="preserve">1.2 UŽDAVINYS – Plėtoti veiklas, susijusias su  socialine, ekonomine ir ekologine plėtra Molėtų mieste
</t>
  </si>
  <si>
    <t xml:space="preserve">Eil. Nr. </t>
  </si>
  <si>
    <r>
      <t xml:space="preserve">UŽDAVINIO 1 ALTERNATYVA - bendruomenės socialinio potencialo stiprinimas
</t>
    </r>
    <r>
      <rPr>
        <sz val="11"/>
        <color theme="1"/>
        <rFont val="Times New Roman"/>
        <family val="1"/>
        <charset val="186"/>
      </rPr>
      <t>Geresnė: Siekia prisidėti prie socialinės atskirties mažinimo bendruomenėje. Iš esmės uždavinio alternatyva yra panaši ir siekianti to paties tikslo tačiau siauresnė nei mūsų pasirinkta Uždavinio Alternatyva su siauresne tiksline grupe - bendruomene.</t>
    </r>
  </si>
  <si>
    <t>1.1. uždavinys
Viso planuojama įgyvendinti 4 projektus</t>
  </si>
  <si>
    <r>
      <rPr>
        <b/>
        <sz val="12"/>
        <rFont val="Times New Roman"/>
        <family val="1"/>
        <charset val="186"/>
      </rPr>
      <t xml:space="preserve">Naujų ekonominių galimybių kūrimas, skatinant kūrybiškumą, inovacijas, bei kuriant draugišką visuomenei aplinką
</t>
    </r>
    <r>
      <rPr>
        <sz val="12"/>
        <rFont val="Times New Roman"/>
        <family val="1"/>
        <charset val="186"/>
      </rPr>
      <t xml:space="preserve">
Planuojama įgvendinti 3 projektus.
Vieno projekto vertė ne daugiau 100 000,00 eur.
</t>
    </r>
    <r>
      <rPr>
        <b/>
        <sz val="12"/>
        <rFont val="Times New Roman"/>
        <family val="1"/>
        <charset val="186"/>
      </rPr>
      <t xml:space="preserve">Tinkami pareiškėjai:  </t>
    </r>
    <r>
      <rPr>
        <sz val="12"/>
        <rFont val="Times New Roman"/>
        <family val="1"/>
        <charset val="186"/>
      </rPr>
      <t xml:space="preserve">                                                                                                                                                                                                                                                                                                                                                                          
1) NVO (VšĮ arba Asociacija)
2) Privatus juridinis amsuo                                                                                                                                                             
</t>
    </r>
    <r>
      <rPr>
        <b/>
        <sz val="12"/>
        <rFont val="Times New Roman"/>
        <family val="1"/>
        <charset val="186"/>
      </rPr>
      <t xml:space="preserve">Partneriai nebūtini. </t>
    </r>
    <r>
      <rPr>
        <sz val="12"/>
        <rFont val="Times New Roman"/>
        <family val="1"/>
        <charset val="186"/>
      </rPr>
      <t xml:space="preserve">
</t>
    </r>
    <r>
      <rPr>
        <b/>
        <sz val="12"/>
        <rFont val="Times New Roman"/>
        <family val="1"/>
        <charset val="186"/>
      </rPr>
      <t xml:space="preserve">Tinkami partneriai (jei pasirenkama): </t>
    </r>
    <r>
      <rPr>
        <sz val="12"/>
        <rFont val="Times New Roman"/>
        <family val="1"/>
        <charset val="186"/>
      </rPr>
      <t xml:space="preserve">
1)  NVO (Asociacija arba VŠĮ)
2)  Savivaldybės administracija
3) BĮ
4) Privatus juridinis asmuo</t>
    </r>
  </si>
  <si>
    <t>1.2. uždavinys
Viso planuojama įgyvendinti 13 projektų</t>
  </si>
  <si>
    <r>
      <rPr>
        <b/>
        <sz val="12"/>
        <rFont val="Times New Roman"/>
        <family val="1"/>
        <charset val="186"/>
      </rPr>
      <t>Gerinti NVO gebėjimus ir sąlygas perimti ir teikti socialines paslaugas ir (arba) vystyti ekonomines veiklas</t>
    </r>
    <r>
      <rPr>
        <sz val="12"/>
        <rFont val="Times New Roman"/>
        <family val="1"/>
        <charset val="186"/>
      </rPr>
      <t xml:space="preserve">
Planuojama įgyvendinti 4 projektus. 
Vieno projekto vertė ne daugiau 85 000,00 Eur.                                                                                                                                                                      
</t>
    </r>
    <r>
      <rPr>
        <b/>
        <sz val="12"/>
        <rFont val="Times New Roman"/>
        <family val="1"/>
        <charset val="186"/>
      </rPr>
      <t xml:space="preserve">Tinkami pareiškėjai: </t>
    </r>
    <r>
      <rPr>
        <sz val="12"/>
        <rFont val="Times New Roman"/>
        <family val="1"/>
        <charset val="186"/>
      </rPr>
      <t xml:space="preserve">
1) NVO (VšĮ arba Asociacija)
2) Kitos VšĮ ar Asociacijos
3) BĮ 
</t>
    </r>
    <r>
      <rPr>
        <b/>
        <sz val="12"/>
        <rFont val="Times New Roman"/>
        <family val="1"/>
        <charset val="186"/>
      </rPr>
      <t>Partneriai privalomi.</t>
    </r>
    <r>
      <rPr>
        <sz val="12"/>
        <rFont val="Times New Roman"/>
        <family val="1"/>
        <charset val="186"/>
      </rPr>
      <t xml:space="preserve"> 
</t>
    </r>
    <r>
      <rPr>
        <b/>
        <sz val="12"/>
        <rFont val="Times New Roman"/>
        <family val="1"/>
        <charset val="186"/>
      </rPr>
      <t>Veiksmu siekiama partnerystės tarp vietos veiklos grupių, t.y. pareiškėjo vienas iš partenrių - kito miesto vietos veiklos grupė.</t>
    </r>
    <r>
      <rPr>
        <sz val="12"/>
        <rFont val="Times New Roman"/>
        <family val="1"/>
        <charset val="186"/>
      </rPr>
      <t xml:space="preserve">
</t>
    </r>
    <r>
      <rPr>
        <b/>
        <sz val="12"/>
        <rFont val="Times New Roman"/>
        <family val="1"/>
        <charset val="186"/>
      </rPr>
      <t>Tinkami partneriai:</t>
    </r>
    <r>
      <rPr>
        <sz val="12"/>
        <rFont val="Times New Roman"/>
        <family val="1"/>
        <charset val="186"/>
      </rPr>
      <t xml:space="preserve">
1) NVO (VšĮ arba Asociacija)
2) Kitos VšĮ ar Asociacijos
3) BĮ 
4) Privatus juridinis asmuo
5) Kito Lietuvos miesto VVG, turinti patvirtintą vietos plėtros strategiją</t>
    </r>
  </si>
  <si>
    <r>
      <rPr>
        <b/>
        <sz val="12"/>
        <rFont val="Times New Roman"/>
        <family val="1"/>
        <charset val="186"/>
      </rPr>
      <t>Remti veiklas, siekiant plėsti socialinių paslaugų ir užimtumo įvairovę bei pasiekiamumą Molėtų mieste</t>
    </r>
    <r>
      <rPr>
        <sz val="12"/>
        <rFont val="Times New Roman"/>
        <family val="1"/>
        <charset val="186"/>
      </rPr>
      <t xml:space="preserve">
Planuojama finansuoti 6 projektus. 
Vieno projekto vertė ne daugiau 60 000,00 Eur.                                                                                                                                                                      
</t>
    </r>
    <r>
      <rPr>
        <b/>
        <sz val="12"/>
        <rFont val="Times New Roman"/>
        <family val="1"/>
        <charset val="186"/>
      </rPr>
      <t xml:space="preserve">Tinkami pareiškėjai: </t>
    </r>
    <r>
      <rPr>
        <sz val="12"/>
        <rFont val="Times New Roman"/>
        <family val="1"/>
        <charset val="186"/>
      </rPr>
      <t xml:space="preserve">
1) NVO (VšĮ arba Asociacija)
2) Kitos VšĮ ar Asociacijos
3) BĮ 
4) Privatus juridinis asmuo
</t>
    </r>
    <r>
      <rPr>
        <b/>
        <sz val="12"/>
        <rFont val="Times New Roman"/>
        <family val="1"/>
        <charset val="186"/>
      </rPr>
      <t xml:space="preserve">
Partneriai privalomi. 
Veiksmu siekiama partnerystės tarp vietos veiklos grupių, t.y. pareiškėjo vienas iš partenrių - kito miesto vietos veiklos grupė. 
</t>
    </r>
    <r>
      <rPr>
        <sz val="12"/>
        <rFont val="Times New Roman"/>
        <family val="1"/>
        <charset val="186"/>
      </rPr>
      <t xml:space="preserve">
</t>
    </r>
    <r>
      <rPr>
        <b/>
        <sz val="12"/>
        <rFont val="Times New Roman"/>
        <family val="1"/>
        <charset val="186"/>
      </rPr>
      <t>Tinkami partneriai:</t>
    </r>
    <r>
      <rPr>
        <sz val="12"/>
        <rFont val="Times New Roman"/>
        <family val="1"/>
        <charset val="186"/>
      </rPr>
      <t xml:space="preserve">
1) NVO (VšĮ arba Asociacija)
2) Kitos VšĮ ar Asociacijos
3) BĮ 
4) Privatus juridinis asmuo
5) Kito Lietuvos miesto VVG, turinti patvirtintą vietos plėtros strategiją</t>
    </r>
  </si>
  <si>
    <t>BIVP projektai, kuriuos įgyvendino Molėtų miesto savivaldybės biudžetinės įstaigos</t>
  </si>
  <si>
    <r>
      <rPr>
        <b/>
        <sz val="12"/>
        <rFont val="Times New Roman"/>
        <family val="1"/>
        <charset val="186"/>
      </rPr>
      <t>Skaitinti darnių paslaugų plėtrą, vystyti skaitmenizuotas, socialiai ir ekologiškai atsakingas paslaugas</t>
    </r>
    <r>
      <rPr>
        <sz val="12"/>
        <rFont val="Times New Roman"/>
        <family val="1"/>
        <charset val="186"/>
      </rPr>
      <t xml:space="preserve">
Planuojama finansuoti 3 projektus. 
Vieno projekto vertė ne daugiau 100 000,00 Eur.                                                                                                                                                                      
</t>
    </r>
    <r>
      <rPr>
        <b/>
        <sz val="12"/>
        <rFont val="Times New Roman"/>
        <family val="1"/>
        <charset val="186"/>
      </rPr>
      <t xml:space="preserve">Tinkami pareiškėjai: </t>
    </r>
    <r>
      <rPr>
        <sz val="12"/>
        <rFont val="Times New Roman"/>
        <family val="1"/>
        <charset val="186"/>
      </rPr>
      <t xml:space="preserve">
1) NVO (VšĮ arba Asociacija)
2) Kitos VšĮ ar Asociacijos
3) BĮ 
4) Privatus juridinis asmuo
</t>
    </r>
    <r>
      <rPr>
        <b/>
        <sz val="12"/>
        <rFont val="Times New Roman"/>
        <family val="1"/>
        <charset val="186"/>
      </rPr>
      <t xml:space="preserve">Partneriai neprivalomi
</t>
    </r>
    <r>
      <rPr>
        <sz val="12"/>
        <rFont val="Times New Roman"/>
        <family val="1"/>
        <charset val="186"/>
      </rPr>
      <t xml:space="preserve">
</t>
    </r>
    <r>
      <rPr>
        <b/>
        <sz val="12"/>
        <rFont val="Times New Roman"/>
        <family val="1"/>
        <charset val="186"/>
      </rPr>
      <t>Jei pasirenkami, partenrių tinkamumas:</t>
    </r>
    <r>
      <rPr>
        <sz val="12"/>
        <rFont val="Times New Roman"/>
        <family val="1"/>
        <charset val="186"/>
      </rPr>
      <t xml:space="preserve">
1) NVO (VšĮ arba Asociacija)
2) Kitos VšĮ ar Asociacijos
3) BĮ 
4) Privatus juridinis asmuo</t>
    </r>
  </si>
  <si>
    <r>
      <rPr>
        <b/>
        <sz val="11"/>
        <color theme="1"/>
        <rFont val="Times New Roman"/>
        <family val="1"/>
        <charset val="186"/>
      </rPr>
      <t>Miesto VVG organai, atsakingi už veiksmų, skirtų vietos plėtros strategijai įgyvendinti atranką, strategijos įgyvendinimo koordinavimą ir stebėseną:</t>
    </r>
    <r>
      <rPr>
        <sz val="11"/>
        <color theme="1"/>
        <rFont val="Times New Roman"/>
        <family val="1"/>
        <charset val="186"/>
      </rPr>
      <t xml:space="preserve">
1) Miesto VVG nariai (visuotinis susirinkimas) atsakingi už Molėtų miesto VVG vietos plėtros strategijos parengimą ir įgyvendinimą bei įgyvendina kitas įstatuose nustatytas pareigas.
2) Molėtų miesto VVG kolegialaus valdymo organo nariai (VVG valdyba): nustato VVG finansinės veiklos vidaus kontrolės tvarką, laikantis įstatymų ir kitų teisės aktų nustatytos tvarkos, išklauso ir įvertina revizoriaus patikrinimo rezultatus, imasi priemonių revizoriaus nustatytiems trūkumams ir pažeidimams pašalinti, vykdo iš dalies ar visiškai VVG lėšomis finansuojamų projektų atranką, teikia visuotiniam narių susirinkimui tvirtinti dokumentų projektus, svarsto ir įgyvendina VVG veiklos programą ir kitus narių priimtus sprendimus.  
</t>
    </r>
    <r>
      <rPr>
        <b/>
        <sz val="11"/>
        <color theme="1"/>
        <rFont val="Times New Roman"/>
        <family val="1"/>
        <charset val="186"/>
      </rPr>
      <t>Molėtų miesto VVG vietos plėtros strategijos (toliau – VPS) administravimo vadovas:</t>
    </r>
    <r>
      <rPr>
        <sz val="11"/>
        <color theme="1"/>
        <rFont val="Times New Roman"/>
        <family val="1"/>
        <charset val="186"/>
      </rPr>
      <t xml:space="preserve">
1) atlieka Molėtų miesto VVG vietos plėtros strategijos įgyvendinimo stebėseną ir teikia kasmetines ataskaitas visuotiniam narių susirinkimui;
2) rengia ir Molėtų miesto VVG valdymo organui tvirtinti teikia kvietimų teikti vietos projektus dokumentus;
3) registruoja ir vertina pateiktus vietos projektus, juos administruoja, atlieka projektų vykdytojų veiklų grafikų priežiūrą, priima ir tikrina vietos projektų ataskaitas, mokėjimo prašymus ir kitus dokumentus projekto įgyvendinimo ir priežiūros laikotarpiu; 
4) aktyviai dalyvauja VPS įgyvendinime, rengia pranešimus apie esamas ar būsimas problemas, vėlavimus vietos projektų rengime/įgyvendinime;
5) vadovauja VPS administravimą atliekantiems darbuotojams, kurie pildo Molėtų miesto VVG vietos plėtros strategijos įgyvendinimo ataskaitas ir kartu su papildomais dokumentais pateikia juos LR Vidaus reikalų ministerijai;
6) organizuoja vietos projektų atrankos posėdžius;
7) vykdo nuolatinį Molėtų miesto VVG teritorijos gyventojų, organizacijų, verslo subjektų informavimą apie parengtą Molėtų miesto VVG VPS, jos tikslus, prioritetus bei veiksmus;
8) konsultuoja Molėtų miesto VVG teritorijos gyventojus, organizacijas, verslo subjektus projektinių idėjų atitikimo Molėtų miesto VVG VPS klausimais;
9) vykdo potencialių vietos projektų vykdytojų mokymus paraiškų, ataskaitų pildymo ir su tuo susijusių papildomų dokumentų rengimo klausimais;
10) vykdo viešųjų ryšių kampanijas,  bendrauja su vietos žiniasklaida, rengia straipsnius, palaiko ryšius su valstybės ir vietos įstaigomis;
11) kviečia Molėtų miesto VVG narius į visuotinius ir valdybos posėdžius, rengia posėdžių protokolus; organizuoja susitikimus su potencialiais projektų vykdytojais ir vykdo reguliarius Molėtų miesto VVG VPS įgyvendinimo pristatymus, užtikrina, kad įgyvendinant strategiją būtų laikomasi visų BIVP bei horizontaliųjų principų;
12) administruoja internetinę svetainę ir socialinius tinklus;
Molėtų miesto VVG vietos plėtros strategijos finansininkas: vykdo Molėtų miesto VVG apskaitos politiką; organizuoja finansinę ir buhalterinę apskaitą ir kontroliuoja, kad ataskaitinių metų duomenys būtų teisingai ir laiku pateikti finansų bei statistikos organams; registruoja ir vertina Molėtų miesto VVG finansinius dokumentus, konsultuoja pareiškėjus vietos projektų įgyvendinimo klausimais, vykdo administravimo vadovo pavedimus.
</t>
    </r>
    <r>
      <rPr>
        <b/>
        <sz val="11"/>
        <color theme="1"/>
        <rFont val="Times New Roman"/>
        <family val="1"/>
        <charset val="186"/>
      </rPr>
      <t>Įgyvendinimo procedūra, nustatant, kaip bus atrenkami veiksmų ir juos įgyvendinančių projektų vykdytojai, užtikrinant Taisyklių 4.5 papunktyje nurodytų principų įgyvendinimą:</t>
    </r>
    <r>
      <rPr>
        <sz val="11"/>
        <color theme="1"/>
        <rFont val="Times New Roman"/>
        <family val="1"/>
        <charset val="186"/>
      </rPr>
      <t xml:space="preserve">
Molėtų miesto VVG pavedama atsakomybė užtikrinti, jog vietos plėtros projektų atrankos kriterijai ir atrankos procedūros būtų nediskriminuojantys ir skaidrūs. Šiuos atrankos kriterijus tvirtina Molėtų miesto VVG valdyba. Atrenkant veiksmus ir juos įgyvendinančių projektų vykdytojus bus laikomasi horizontaliųjų principų.
Horizontalieji principai reiškia vertybių ir praktikos rinkinį, kuriame pirmenybė teikiama teisingumui, įtraukčiai ir demokratiniam sprendimų priėmimui. Jie bus naudojami kuriant ir įgyvendinant projektus ir strategiją. Vertinant projektus ir atrenkant projektų vykdytojus </t>
    </r>
    <r>
      <rPr>
        <b/>
        <sz val="11"/>
        <color theme="1"/>
        <rFont val="Times New Roman"/>
        <family val="1"/>
        <charset val="186"/>
      </rPr>
      <t>bus vadovaujamasi šiais principais:</t>
    </r>
    <r>
      <rPr>
        <sz val="11"/>
        <color theme="1"/>
        <rFont val="Times New Roman"/>
        <family val="1"/>
        <charset val="186"/>
      </rPr>
      <t xml:space="preserve">
1) </t>
    </r>
    <r>
      <rPr>
        <i/>
        <sz val="11"/>
        <color theme="1"/>
        <rFont val="Times New Roman"/>
        <family val="1"/>
        <charset val="186"/>
      </rPr>
      <t xml:space="preserve">lygybė: </t>
    </r>
    <r>
      <rPr>
        <sz val="11"/>
        <color theme="1"/>
        <rFont val="Times New Roman"/>
        <family val="1"/>
        <charset val="186"/>
      </rPr>
      <t xml:space="preserve">į vietos projektų atrankos procedūras bus įtraukiami visų lyčių atstovai ir siekiama pašalinti disbalansą bei diskriminaciją. Taip pat bus sudaromos sąlygos visiems teikti vietos projektus neatsižvelgiant į projekto vykdytojų ir tikslinės grupės atstovų lytį.
2) </t>
    </r>
    <r>
      <rPr>
        <i/>
        <sz val="11"/>
        <color theme="1"/>
        <rFont val="Times New Roman"/>
        <family val="1"/>
        <charset val="186"/>
      </rPr>
      <t>įtraukimas:</t>
    </r>
    <r>
      <rPr>
        <sz val="11"/>
        <color theme="1"/>
        <rFont val="Times New Roman"/>
        <family val="1"/>
        <charset val="186"/>
      </rPr>
      <t xml:space="preserve"> visiems asmenims bus siekiama suteikti vienodas galimybes dalyvauti projektų teikime ir vertinime, turėti lygias teises ir galimybes užimti darbo vietas, gauti švietimą, naudotis VVG paslaugomis ir kt. Vadovaujantis šiuo principu bus siekiama skatinti socialinę integraciją ir užkirsti kelią socialinei atskirčiai.
3) </t>
    </r>
    <r>
      <rPr>
        <i/>
        <sz val="11"/>
        <color theme="1"/>
        <rFont val="Times New Roman"/>
        <family val="1"/>
        <charset val="186"/>
      </rPr>
      <t>dalyvavimas sprendimų priėmime:</t>
    </r>
    <r>
      <rPr>
        <sz val="11"/>
        <color theme="1"/>
        <rFont val="Times New Roman"/>
        <family val="1"/>
        <charset val="186"/>
      </rPr>
      <t xml:space="preserve"> bus teikiama pirmenybė dalyvaujamiesiems sprendimų priėmimo procesams, kur visi dalyviai turi vienodą žodį priimant sprendimus. Dalyvaujamasis principas yra svarbus visuomenės teisingumo ir socialinio teisėtumo aspektas priimant sprendimus dėl projektų vykdytojų. 
4)</t>
    </r>
    <r>
      <rPr>
        <i/>
        <sz val="11"/>
        <color theme="1"/>
        <rFont val="Times New Roman"/>
        <family val="1"/>
        <charset val="186"/>
      </rPr>
      <t xml:space="preserve"> skaidrumas: </t>
    </r>
    <r>
      <rPr>
        <sz val="11"/>
        <color theme="1"/>
        <rFont val="Times New Roman"/>
        <family val="1"/>
        <charset val="186"/>
      </rPr>
      <t xml:space="preserve">bus siekiama užtikrinti viešumo, atvirumo ir skaidrumo principus, informuojant visuomenę apie VVG veiklą, priimtus sprendimus ir kitus visuomenei svarbius dalykus.
5) </t>
    </r>
    <r>
      <rPr>
        <i/>
        <sz val="11"/>
        <color theme="1"/>
        <rFont val="Times New Roman"/>
        <family val="1"/>
        <charset val="186"/>
      </rPr>
      <t>atskaitomybė:</t>
    </r>
    <r>
      <rPr>
        <sz val="11"/>
        <color theme="1"/>
        <rFont val="Times New Roman"/>
        <family val="1"/>
        <charset val="186"/>
      </rPr>
      <t xml:space="preserve"> bus teikiama pirmenybė atskaitomybei už sprendimų priėmimo procesus ir rezultatus bei siekiama užtikrinti, kad sprendimus priimantys asmenys būtų atsakingi už savo veiksmus. 
6) </t>
    </r>
    <r>
      <rPr>
        <i/>
        <sz val="11"/>
        <color theme="1"/>
        <rFont val="Times New Roman"/>
        <family val="1"/>
        <charset val="186"/>
      </rPr>
      <t>savitarpio pagalba:</t>
    </r>
    <r>
      <rPr>
        <sz val="11"/>
        <color theme="1"/>
        <rFont val="Times New Roman"/>
        <family val="1"/>
        <charset val="186"/>
      </rPr>
      <t xml:space="preserve"> bus skatinama savitarpio pagalba ir bendradarbiavimas, pabrėžiant bendruomenės paramos ir solidarumo svarbą. Savitarpio pagalba svarbi, kadangi taip padedama užtikrinti socialinį teisingumą ir lygybę, atsakomybę bei solidarumą VVG veikloje. Taip pat ji labai svarbi siekiant užtikrinti socialinę gerovę ir teisingumą projektų vykdytojams, nes tik įgyvendinant savitarpio pagalbos principą galima pasiekti harmoningą ir solidarią VVG veiklą.
Horizontalieji principai teikia pirmenybę teisingumui, įtraukčiai, demokratiniam sprendimų priėmimui ir kolektyviniams veiksmams, kurie duotų teisingesnius ir tvaresnius rezultatus socialiniame, politiniame ir VVG vystymosi veiklos kontekste.
</t>
    </r>
    <r>
      <rPr>
        <b/>
        <sz val="11"/>
        <color theme="1"/>
        <rFont val="Times New Roman"/>
        <family val="1"/>
        <charset val="186"/>
      </rPr>
      <t>Vietos plėtros strategijos stebėsenos tvarka:</t>
    </r>
    <r>
      <rPr>
        <sz val="11"/>
        <color theme="1"/>
        <rFont val="Times New Roman"/>
        <family val="1"/>
        <charset val="186"/>
      </rPr>
      <t xml:space="preserve">
Tiek Molėtų miesto VVG vietos plėtros strategijos rengimo, tiek jos įgyvendinimo laikotarpiu Molėtų miesto VVG nariai vadovaujasi bendradarbiavimo vertybėmis, laikosi horizontaliųjų principų Molėtų miesto VVG vidaus ir išorės santykiuose.
Molėtų miesto VVG pirmininkas organizuoja ir užtikrina, kad stebėsena būtų vykdoma pagal</t>
    </r>
    <r>
      <rPr>
        <b/>
        <sz val="11"/>
        <color theme="1"/>
        <rFont val="Times New Roman"/>
        <family val="1"/>
        <charset val="186"/>
      </rPr>
      <t xml:space="preserve"> tokią tvarką:</t>
    </r>
    <r>
      <rPr>
        <sz val="11"/>
        <color theme="1"/>
        <rFont val="Times New Roman"/>
        <family val="1"/>
        <charset val="186"/>
      </rPr>
      <t xml:space="preserve">
1) Molėtų miesto VVG visuotinis susirinkimas arba kolegialaus valdymo organas tvirtina metines/galutines VPS ataskaitas; 
2) Molėtų miesto VVG administravimo vadovas vykdo VPS priežiūros organizavimą ir užtikrinimą; 
3) Administravimo vadovas rengia galutines/metines VPS priežiūros ataskaitas, bendrauja su Vidaus reikalų ministerija ir Centrine projektų valdymo agentūra;
- Pagal administravimo vadovo parengtą ir nustatytą formą, Molėtų miesto VVG VPS projektų vykdytojai renka informaciją, reikalingą VPS įgyvendinimo metinių priežiūros ataskaitų parengimui, ją apdoroja, susistemina ir pateikia administravimo vadovui; 
- Administravimo vadovas kartą metuose rengia metinę, o baigus įgyvendinti strategiją – galutinę – ataskaitą apie VPS vykdymą ir jos rezultatus. Metinė/galutinė ataskaita yra tvirtinama Molėtų miesto VVG visuotinio narių susirinkimo arba kolegialaus valdymo organo;
- Įgyvendinus strategiją, administravimo vadovas pateikia galutinės ataskaitos kopiją ir jos patvirtinimą įrodančio dokumento kopiją Vidaus reikalų ministerijai. Projekto vadovas bendrauja su Vidaus reikalų ministerija ir esant poreikiui teikia papildomą informaciją, susijusią su VPS įgyvendinimu.
</t>
    </r>
    <r>
      <rPr>
        <b/>
        <sz val="11"/>
        <color theme="1"/>
        <rFont val="Times New Roman"/>
        <family val="1"/>
        <charset val="186"/>
      </rPr>
      <t>Vietos plėtros strategijos pakeitimų inicijavimo procedūra:</t>
    </r>
    <r>
      <rPr>
        <sz val="11"/>
        <color theme="1"/>
        <rFont val="Times New Roman"/>
        <family val="1"/>
        <charset val="186"/>
      </rPr>
      <t xml:space="preserve">
Molėtų miesto VVG gali inicijuoti atrinktos finansuoti vietos plėtros strategijos keitimą. Molėtų miesto VVG vietos plėtros strategijos pakeitimus tvirtina visuotinis Molėtų miesto VVG narių susirinkimas. Prieš tvirtinant Molėtų  miesto VVG vietos plėtros strategijos pakeitimą turi būti atlikti veiksmai, nustatyti Vietos plėtros strategijų įgyvendinimo taisyklėse, ir Molėtų miesto VVG vietos plėtros strategijos keitimas turi būti raštu suderintas su Vidaus reikalų ministerija.
</t>
    </r>
    <r>
      <rPr>
        <b/>
        <sz val="11"/>
        <color theme="1"/>
        <rFont val="Times New Roman"/>
        <family val="1"/>
        <charset val="186"/>
      </rPr>
      <t>Molėtų miesto VVG vietos plėtros strategija gali būti keičiama kai:</t>
    </r>
    <r>
      <rPr>
        <sz val="11"/>
        <color theme="1"/>
        <rFont val="Times New Roman"/>
        <family val="1"/>
        <charset val="186"/>
      </rPr>
      <t xml:space="preserve">
1) būtina keisti dėl teisės aktų, reglamentuojančių vietos plėtros strategijų įgyvendinimą, pakeitimų;
2) būtina keisti suplanuotų lėšų paskirstymą tarp vietos plėtros strategijos uždavinių ir veiksmo sričių;
3) būtina keisti didžiausią galimą paramos sumą vienam vietos plėtros strategijos veiksmui įgyvendinti pagal skirtingus vietos plėtros strategijos uždavinius;
4) būtina patikslinti vietos plėtros strategijos veiksmų sąrašą, siekiant įgyvendinti vietos plėtros strategijoje numatytus rodiklius.</t>
    </r>
  </si>
  <si>
    <t>Darbingo amžiaus žmonių migracija į didžiuosius Lietuvos miestus ir užsienį</t>
  </si>
  <si>
    <r>
      <rPr>
        <b/>
        <sz val="11"/>
        <color theme="1"/>
        <rFont val="Times New Roman"/>
        <family val="1"/>
        <charset val="186"/>
      </rPr>
      <t xml:space="preserve">Tikslo pagrindimas: </t>
    </r>
    <r>
      <rPr>
        <sz val="11"/>
        <color theme="1"/>
        <rFont val="Times New Roman"/>
        <family val="1"/>
        <charset val="186"/>
      </rPr>
      <t xml:space="preserve">integruotu socialiniu ir ekonominiu vystymusi siekiama skatinti pažangą ir gerovę Molėtų mieste, įvairiuose visuomenei aktualiuose aspektuose, įskaitant ekonominius, socialinius, aplinkosauginius. Vien ekonomikos augimo nepakanka tvariam ir įtraukiam vystymuisi, yra būtina atsižvelgti ir į socialinius aspektus, ko ir bus siekiama įgyvendinant Molėtų miesto vietos veiklos grupės 2024-2028 m. vietos plėtros strategiją. 
Integruota socioekonominė plėtra yra terminas, kuris apibūdina ilgalaikę ekonominę, socialinę ir aplinkos plėtrą, remiantis visapusišku ir tvariu požiūriu. Tai reiškia, kad integruota socioekonominė plėtra yra proceso, kuriuo siekiama užtikrinti, kad ekonominis augimas ir socialinė gerovė būtų pasiekti nekenkiant aplinkai ir neprarandant ateities kartoms jų teisių į sveiką ir tvarų gyvenimą.
Kiekviena naujai sukurta darbo vieta padeda sumažinti nedarbą, didina gyventojų užimtumą ir taip prisideda prie gyventojų gerovės, socialinės ir ekonominės plėtros. Vietos plėtros strategija siekiama kurti ir plėtoti socialinio verslo iniciatyvas, tiek pačio verslo kūrimo ir vystymo, tiek remiant įvairias veiklos iniciatyvas, kurios skatina socialinį verslumą, ugdo įgūdžius ir motyvuoja imtis tokio verslo. Tai naujas dalykas ne tik Molėtų miesto bendruomenėms ir verslo atstovams, bet ir visai Lietuvai. Tikimasi, kad socialinis verslas nebus tik priemonė darbo vietų kūrimui, kadangi bedarbių skaičius Molėtų mieste, kaip ir daugelyje šalies regionų sumažėjęs, tačiau bus pagrindinė priemonė daranti socialinį poveikį, t.y. socialinio verslo vystymas ir jo rezultatai darys poveikį Molėtų miesto pažeidžiamoms grupėms  ir padės spręsti jų problemas ir prisidės prie jų problemų sprendimo, t. y. sukurti socialiniai verslai rūpinsis tiek socialine, tiek ekonomine miesto pažeidžiamų grupių gerove, įtraukiant juos į užimtumo veiklas, socialines iniciatyvas ir pan., arba tiesiog socialinio verslo vykdytojai uždirbtą pelną skirs jų pasirinktai socialinei problemai spręsti. Skatinant verslumą ir socialinių verslų, iniciatyvų kūrimąsi bus pasinaudojama esančiomis stiprybėmis, galimybėmis, sumažinant silpnybes bei eliminuojant grėsmes.
</t>
    </r>
    <r>
      <rPr>
        <b/>
        <sz val="11"/>
        <color theme="1"/>
        <rFont val="Times New Roman"/>
        <family val="1"/>
        <charset val="186"/>
      </rPr>
      <t>Atlikus Molėtų miesto gyventojų poreikių analizę buvo nustatyti pagrindiniai penki poreikiai:</t>
    </r>
    <r>
      <rPr>
        <sz val="11"/>
        <color theme="1"/>
        <rFont val="Times New Roman"/>
        <family val="1"/>
        <charset val="186"/>
      </rPr>
      <t xml:space="preserve">
- skatinti veiklas susijusias su vaikų ir jaunimo, socialinę atskirtį patiriančių asmenų užimtumu, vaikų priežiūra, socialinių įgūdžių tobulinimu.
- skatinti veiklas visiems gyventojams susijusias su sveika gyvensena, sportiniu pasirengimu.
- skatinti veiklas senjorams, sveikam senėjimui, veiklas susijusias su skaitimeninėmis technologijomis.
- ugdyti vaikų ir jaunimo finansinį raštigumą, atsakingą verslumą.
- plėsti sociokultūrines veiklas
Socialinės integracijos paslaugos yra skirtos skirtingų socialinių grupių žmonėms, kurie dėl įvairių priežasčių yra pažeidžiami arba atskirti nuo pagrindinių socialinių procesų. Tai yra skirta žmonėms su negalia, senyvo amžiaus žmonėms, bedarbiams, benamių šeimoms ar migrantams. Šios paslaugos siekia užtikrinti šiems žmonėms prieigą prie sveikatos priežiūros, švietimo, socialinės paramos, darbo rinkos ir kitų svarbių paslaugų.</t>
    </r>
  </si>
  <si>
    <r>
      <rPr>
        <b/>
        <sz val="11"/>
        <color theme="1"/>
        <rFont val="Times New Roman"/>
        <family val="1"/>
        <charset val="186"/>
      </rPr>
      <t>Tikslo 1 alternatyva (PASIRINKTA) - skatinti integruotą socioekonominę plėtrą Molėtų mieste</t>
    </r>
    <r>
      <rPr>
        <sz val="11"/>
        <color theme="1"/>
        <rFont val="Times New Roman"/>
        <family val="1"/>
        <charset val="186"/>
      </rPr>
      <t>.
Geresnė: socioekonominė plėtra apjungia įvairius aspektus: socialinį, ekonominį ir aplinkosaug</t>
    </r>
    <r>
      <rPr>
        <sz val="11"/>
        <color rgb="FFFF0000"/>
        <rFont val="Times New Roman"/>
        <family val="1"/>
        <charset val="186"/>
      </rPr>
      <t>in</t>
    </r>
    <r>
      <rPr>
        <sz val="11"/>
        <color theme="1"/>
        <rFont val="Times New Roman"/>
        <family val="1"/>
        <charset val="186"/>
      </rPr>
      <t>į. Taip pat socioekonominė plėtra kuria sinergiją tarp įvairių sektorių ir didina efektyvumą, naudą gyventojams. Ši plėtra užtikrina, kad vystymosi nauda dalintųsi visi gyventojai. Integ</t>
    </r>
    <r>
      <rPr>
        <sz val="11"/>
        <color rgb="FFFF0000"/>
        <rFont val="Times New Roman"/>
        <family val="1"/>
        <charset val="186"/>
      </rPr>
      <t>ruo</t>
    </r>
    <r>
      <rPr>
        <sz val="11"/>
        <color theme="1"/>
        <rFont val="Times New Roman"/>
        <family val="1"/>
        <charset val="186"/>
      </rPr>
      <t xml:space="preserve">tas socioekonominė plėtra turi ilgalaikę išliekamąją vertę.
Blogesnė: Integruotai socioekonominiai plėtrai yra būtinas bendradarbiavimas tarp įvairių sektorių. Taip pat šio vystymosi poveiko matavimas gali būti sudėtingas ir rezultatai matomi ne iškarto. 
</t>
    </r>
  </si>
  <si>
    <r>
      <rPr>
        <b/>
        <sz val="11"/>
        <color theme="1"/>
        <rFont val="Times New Roman"/>
        <family val="1"/>
        <charset val="186"/>
      </rPr>
      <t>UŽDAVINIO 1 ALTERNATYVA (P</t>
    </r>
    <r>
      <rPr>
        <b/>
        <sz val="11"/>
        <rFont val="Times New Roman"/>
        <family val="1"/>
        <charset val="186"/>
      </rPr>
      <t>A</t>
    </r>
    <r>
      <rPr>
        <b/>
        <sz val="11"/>
        <color theme="1"/>
        <rFont val="Times New Roman"/>
        <family val="1"/>
        <charset val="186"/>
      </rPr>
      <t>SIRINKTAS) - plėtoti veiklas, susijusias su  socialine, ekonomine ir ekologine plėtra Molėtų mieste</t>
    </r>
    <r>
      <rPr>
        <sz val="11"/>
        <color theme="1"/>
        <rFont val="Times New Roman"/>
        <family val="1"/>
        <charset val="186"/>
      </rPr>
      <t xml:space="preserve">
Geresnė: Siekia prisidėti prie socialinės atskirties mažinimo skatinant socialine ir ekonominę plėtrą, atliepiant socialinių grupių poreikius. Įgyvendinus šią alternatyvą didės socialinių paslaugų prieinamumas, socialinių ir kitų paslaugų plėtra bei jų atitikimas gyventojų poreikiams, dėl to mažės socialinėje atskirtyje esančių asmenų skaičius. Užtikrinamos integruotos, kompleksiškos priemonės sprendžiant atskirties problematiką, užtikrinamas socialinių paslaugų teikimas, kurios taip pat turi nemažą reikšmę sprendžiant socialinės atskirties problemas (psichologinis žmonių atsparumas, gyventojų įtraukimas į bendruomeninį gyvenimą per kultūrines, sveikatingumo, sporto iniciatyvas ir pan.).
Blogesnė: pasirinkta uždavinio aletrantyva yra labai plati, apimanti daug sričių ir tikslinių grupių, bei reikalaujanti vystyti partnerystės ir bendradarbiavimo ryšius. 
</t>
    </r>
  </si>
  <si>
    <r>
      <t xml:space="preserve">Molėtų miesto bendruomenės dalyvavimas buvo vienas svarbiausių Molėtų miesto VVG vietos plėtros strategijos rengimo veiksmų. Rengiama Molėtų miesto vietos veiklos grupės plėtros strategija buvo aktyviai viešinama pasitelkus internetą, buvo rengiami susitikimai, strategijos rengimas viešinamas atliekant poreikių analizę - anketinę apklausą (anketinė apklausa 2 priedas), bei prašant pateikti projektines idėjas (5 priedas. idėjų suvestinė). Taip pat konsultuotasi su bendruomenių, nevyriausybinių organizacijų, verslo, o taip pat ir kitų interesų grupių atstovais.
</t>
    </r>
    <r>
      <rPr>
        <b/>
        <sz val="12"/>
        <rFont val="Times New Roman"/>
        <family val="1"/>
        <charset val="186"/>
      </rPr>
      <t>Miesto situacijos ir gyventojų poreikių analizė</t>
    </r>
    <r>
      <rPr>
        <sz val="12"/>
        <rFont val="Times New Roman"/>
        <family val="1"/>
        <charset val="186"/>
      </rPr>
      <t xml:space="preserve"> – vienas iš svarbiausių vietos plėtros strategijos rengimo etapų, todėl, siekdama išsiaiškinti vietos gyventojų požiūrį į miesto situaciją, sužinoti pagrindines problemas bei lūkesčius, Molėtų miesto VVG daug dėmesio skyrė miesto gyventojų ir organizacijų poreikiams ištirti. Siekiant pasiekti kuo platesnes auditorijas, informacija skelbta Molėtų rajono savivaldybės administracijos internetiniame puslapyje, buvo išsiųsti kvietimai teikti projektines idėjas, taip pat vykdyta anketinė apklausa el. erdvėje kviečiant užpildyti anoniminę apklausą, atspindinčią gyventojų poreikius.
</t>
    </r>
    <r>
      <rPr>
        <b/>
        <sz val="12"/>
        <rFont val="Times New Roman"/>
        <family val="1"/>
        <charset val="186"/>
      </rPr>
      <t xml:space="preserve">Rengiant Molėtų miesto VVG vietos plėtros strategiją, buvo vykdomi įvairūs informacijos rinkimo, poreikių tyrimo ir viešinimo metodai: </t>
    </r>
    <r>
      <rPr>
        <sz val="12"/>
        <rFont val="Times New Roman"/>
        <family val="1"/>
        <charset val="186"/>
      </rPr>
      <t xml:space="preserve">
1. konsultaciniai–informaciniai renginiai; susitikimai su tikslinėmis grupėmis (2 susitikimai, sąrašai pridedami, 8 priedas. Dalyvių sąrašai );
2. renkamos projektų idėjos (gautos 37 idėjos, 5 priedas. Idėjų suvestinė);
3. viešai prieinamos statistinės informacijos, strateginių ir kitų dokumentų analizė;
4. Molėtų miesto VVG vietos plėtros strategijos darbo grupės (Molėtų miesto VVG valdybos) susirinkimai;
5</t>
    </r>
    <r>
      <rPr>
        <sz val="12"/>
        <color rgb="FFFF0000"/>
        <rFont val="Times New Roman"/>
        <family val="1"/>
        <charset val="186"/>
      </rPr>
      <t xml:space="preserve">. strategijos pristatymas visuomenei, viešas aptarimas (7 Priedas. Informacija apie Molėtų miesto 2024-2028 m. vietos plėtros strategijos viešinimas; 
</t>
    </r>
    <r>
      <rPr>
        <b/>
        <sz val="12"/>
        <rFont val="Times New Roman"/>
        <family val="1"/>
        <charset val="186"/>
      </rPr>
      <t xml:space="preserve">
Molėtų miesto situacijos analizė ir gyventojų poreikių tyrimas buvo atliekamas kompleksiškai ir nuosekliai šiais etapais:
</t>
    </r>
    <r>
      <rPr>
        <sz val="12"/>
        <rFont val="Times New Roman"/>
        <family val="1"/>
        <charset val="186"/>
      </rPr>
      <t xml:space="preserve">1. Konsultaciniai–informaciniai renginiai; susitikimai su tikslinėmis darbo grupėmis. Taip pat buvo pristatoma, kas yra bendruomenių inicijuota vietos plėtra, kodėl reikia ją rinktis, kokiu būdu ji įgyvendinama, kaip bendruomenių inicijuota vietos plėtra padeda spręsti visuomenės problemas. Taip pat buvo pristatoma kodėl verta įgyvendinti bendruomenių inicijuotą vietos plėtrą miestuose ir kaip tai daryti. Susitikimų metu pristatyti Veiksmų programos 4.7. ir 4.9. uždaviniai, pagal kuriuos ir rengiamos Vietos plėtros strategijos. Susitikimo metu buvo kalbama apie Molėtų miesto VVG vietos plėtros strategijos rengimo eigą, vertinimo ir tvirtinimo etapus, taip pat Lietuvos Respublikos vidaus reikalų ministerijos ir Molėtų miesto VVG atsakomybes, įgyvendinant vietos plėtros strategiją. Siekiant kuo plačiau paskleisti informaciją apie rengiamą Molėtų miesto VVG vietos plėtros strategiją, dalyvavo tikslinių grupių atstovai iš verslo ir nevyriausybinių organizacijų, viešųjų, biudžetinių įstaigų, Molėtų rajono savivaldybės atstovai.  Molėtų miesto gyventojai, suinteresuoti asmenys, verslininkai, nevyriausybinių organizacijų ir valdžios atstovai buvo kviečiami teikti projektines idėjas rengiamai vietos plėtros strategijai.
2. Vykdyta anketinė apklausa el. erdvėje kviečiant užpildyti anoniminę apklausą, atspindinčią gyventojų poreikius.
3. Molėtų rajono savivaldybės administracijos, biudžetinių ir kitų įstaigų apklausa. Metodas, skirtas kiekybiniams duomenims ir informacijai gauti. Molėtų rajono savivaldybės administracijos ir savivaldybės įstaigų buvo prašoma pateikti socialinę, demografinę statistinę informaciją apie Molėtų miesto gyventojus. Gauti duomenys suteikė Molėtų miesto VVG patikimą informaciją apie padėtį Molėtų rajone ir kai buvo galimybė išskirti Molėtų mieste. Kadangi Molėtų rajono savivaldybė negali pateikti daug duomenų tik apie miesto gyventojus (dėl duomenų apsaugos, bendrų su rajonu informacinių sistemų, dažnu atveju Molėtų miesto ir rajono statistiniai duomenys nėra išskiriami) buvo remtasi Lietuvos statistikos departamento pateikiamais duomenimis bei socialinės apsaugos bei darbo ministerijos pateikiamais duomenimis.
4. Viešai prieinamos statistinės informacijos, rajono strateginių ir kitų dokumentų analizė. Atliekant teritorijos, kuriai rengiama vietos plėtros strategija, analizę buvo naudojama viešai internete pateikiama statistine informacija. Molėtų miesto VVG vietos plėtros strategijos dalyje pateikiamos nuorodos į naudotus informacijos šaltinius. 
5. Vietos plėtros strategijos darbo grupės (Molėtų miesto VVG valdybos) susirinkimas. Molėtų miesto VVG vietos plėtros strategijos rengimo metu buvo kaupiama įvairi kiekybinė ir kokybinė informacija. Ši informacija buvo nuolat analizuojama ir sisteminama. 
</t>
    </r>
    <r>
      <rPr>
        <sz val="12"/>
        <color rgb="FFFF0000"/>
        <rFont val="Times New Roman"/>
        <family val="1"/>
        <charset val="186"/>
      </rPr>
      <t>6. Strategijos pristatymas visuomenei, viešas aptarimas.</t>
    </r>
  </si>
  <si>
    <r>
      <rPr>
        <b/>
        <sz val="12"/>
        <rFont val="Times New Roman"/>
        <family val="1"/>
        <charset val="186"/>
      </rPr>
      <t xml:space="preserve">Gerovės centro įrengimas - įvairių paslaugų ir programų, skirtų sveikatai, gerovei ir emociniam gerovės jausmui gerinti kūimas. </t>
    </r>
    <r>
      <rPr>
        <sz val="12"/>
        <rFont val="Times New Roman"/>
        <family val="1"/>
        <charset val="186"/>
      </rPr>
      <t xml:space="preserve">
Planuojama įgvendinti 1 projektą, kurio maksimali vertė 200 000,00 Eur. Projekto partneriai ne mažiau 2 NVO ir Savivaldybės administracija  
</t>
    </r>
    <r>
      <rPr>
        <b/>
        <sz val="12"/>
        <rFont val="Times New Roman"/>
        <family val="1"/>
        <charset val="186"/>
      </rPr>
      <t xml:space="preserve">Tinkami pareiškėjai: </t>
    </r>
    <r>
      <rPr>
        <sz val="12"/>
        <rFont val="Times New Roman"/>
        <family val="1"/>
        <charset val="186"/>
      </rPr>
      <t xml:space="preserve">                                                                                                                                                                                                                                                                                                                                                                           
1) NVO (VšĮ arba Asociacija)
</t>
    </r>
    <r>
      <rPr>
        <b/>
        <sz val="12"/>
        <rFont val="Times New Roman"/>
        <family val="1"/>
        <charset val="186"/>
      </rPr>
      <t xml:space="preserve">Tinkami partneriai </t>
    </r>
    <r>
      <rPr>
        <sz val="12"/>
        <rFont val="Times New Roman"/>
        <family val="1"/>
        <charset val="186"/>
      </rPr>
      <t xml:space="preserve">
1)  Ne mažiau 2 NVO (Asociacija arba VŠĮ) - privalomi
2)  Savivaldybės administracija - privalomas
3)  BĮ
4) Privatus juridinis asmuo</t>
    </r>
  </si>
  <si>
    <t>Konfidenciali informacija iki paraiškų teikimo. Idėjų lentelė neviešinama, pateikiama Vidaus reikalų ministerijai</t>
  </si>
  <si>
    <t>PROJEKTAS</t>
  </si>
  <si>
    <r>
      <rPr>
        <b/>
        <i/>
        <sz val="11"/>
        <color theme="1"/>
        <rFont val="Times New Roman"/>
        <family val="1"/>
        <charset val="186"/>
      </rPr>
      <t xml:space="preserve">Žodžio darnus reikšmė – susiderinęs, harmoningas  </t>
    </r>
    <r>
      <rPr>
        <sz val="11"/>
        <color theme="1"/>
        <rFont val="Times New Roman"/>
        <family val="1"/>
        <charset val="186"/>
      </rPr>
      <t xml:space="preserve">
</t>
    </r>
    <r>
      <rPr>
        <b/>
        <sz val="11"/>
        <color theme="1"/>
        <rFont val="Times New Roman"/>
        <family val="1"/>
        <charset val="186"/>
      </rPr>
      <t>Uždavinys skirtas:</t>
    </r>
    <r>
      <rPr>
        <sz val="11"/>
        <color theme="1"/>
        <rFont val="Times New Roman"/>
        <family val="1"/>
        <charset val="186"/>
      </rPr>
      <t xml:space="preserve"> Skatinti bendruomenėse socialinį verslą, padedantį vietoje spręsti pažeidžiamų grupių atskirties problemas: palaikyti socialinio verslo (t. y. kuriančio darbo vietas, paslaugas ir (ar) prekes sunkiau integruojamoms bendruomenės gyventojų grupėms) kūrimąsis ir plėtrą.
Darnaus Molėtų miesto vystymosi skaitinimas, kompleksiniu požiūriu, tikslas yra užtikrinti ilgalaikį ir tvarų miesto augimą, įtraukiant socialinę, ekonominę ir aplinkosaugos dimensijas. Šis požiūris remiasi integralumo principu, kuris siekia suderinti įvairių sričių veiksmus ir tikslus, siekiant visapusiško ir suderinto miesto plėtros proceso.
</t>
    </r>
    <r>
      <rPr>
        <b/>
        <sz val="11"/>
        <color theme="1"/>
        <rFont val="Times New Roman"/>
        <family val="1"/>
        <charset val="186"/>
      </rPr>
      <t xml:space="preserve">Pagrindinia tikslai, skatinant darnų Molėtų miesto vystymąsi:
1) Socialinis tikslas: </t>
    </r>
    <r>
      <rPr>
        <sz val="11"/>
        <color theme="1"/>
        <rFont val="Times New Roman"/>
        <family val="1"/>
        <charset val="186"/>
      </rPr>
      <t xml:space="preserve">Užtikrinti gyventojų gerovę ir geresnes gyvenimo sąlygas. Tai apima prieinamą švietimą, sveikatos priežiūrą, kultūros ir laisvalaikio veiklą, socialinę įtrauktį ir tvarias bendruomenes. Svarbu užtikrinti socialinį teisingumą ir lygiavertį prieigą prie visų viešųjų paslaugų.
</t>
    </r>
    <r>
      <rPr>
        <b/>
        <sz val="11"/>
        <color theme="1"/>
        <rFont val="Times New Roman"/>
        <family val="1"/>
        <charset val="186"/>
      </rPr>
      <t>2) Ekonominis tikslas:</t>
    </r>
    <r>
      <rPr>
        <sz val="11"/>
        <color theme="1"/>
        <rFont val="Times New Roman"/>
        <family val="1"/>
        <charset val="186"/>
      </rPr>
      <t xml:space="preserve"> Skatinti ekonominį augimą ir darbo vietų kūrimą. Tai gali būti pasiekta pritraukiant investicijas, skatinant verslumą, kuriant palankias sąlygas verslui ir inovacijoms vystytis. Taip pat svarbu skatinti tvarų ekonominį vystymąsi, įskaitant turimų išteklių (tiek žmogiškųjų, tiek infrastruktūros) efektyvų panaudojimą.
</t>
    </r>
    <r>
      <rPr>
        <b/>
        <sz val="11"/>
        <color theme="1"/>
        <rFont val="Times New Roman"/>
        <family val="1"/>
        <charset val="186"/>
      </rPr>
      <t xml:space="preserve">3) Aplinkosauginis tikslas: </t>
    </r>
    <r>
      <rPr>
        <sz val="11"/>
        <color theme="1"/>
        <rFont val="Times New Roman"/>
        <family val="1"/>
        <charset val="186"/>
      </rPr>
      <t xml:space="preserve">Svarbu užtikrinti ilgalaikį aplinkos išteklių naudojimą, išsaugoti biologinę įvairovę ir sukurti tvarią aplinką gyventi.
Svarbu sukurti gyvenamąją ir darbinę aplinką, kurioje žmonės gali efektyviai judėti, bendrauti ir kurti.
Visi šie tikslai sujungia socialinę gerovę, ekonominį augimą, aplinkosaugą ir urbanistinę plėtrą, taip bus sukurtas darnus ir tvarus Molėtų miestas, kuriame gyventojai gali kokybiškai gyventi ir vystytis.
</t>
    </r>
    <r>
      <rPr>
        <b/>
        <sz val="11"/>
        <color theme="1"/>
        <rFont val="Times New Roman"/>
        <family val="1"/>
        <charset val="186"/>
      </rPr>
      <t xml:space="preserve">Uždavinys skirtas įgyvendinti 2021-207 metų Euopos sąjungos fondų investicijų programos 4.9. uždavinį "Skatinti marginalizuotų bendruomenių, mažas pajamas gaunančių namų ūkių ir nepalankioje padėtyje esančių grupių, įskaitant specialiųjų poreikių turinčius asmenis, socialinę ir ekonominę įtrauktį vykdant integruotus veiksmus, be kita ko, teikti aprūpinimą būstu ir socialines paslaugas (ERPF)". </t>
    </r>
    <r>
      <rPr>
        <sz val="11"/>
        <color theme="1"/>
        <rFont val="Times New Roman"/>
        <family val="1"/>
        <charset val="186"/>
      </rPr>
      <t xml:space="preserve">Skatinti bendruomenėse socialinį verslą, padedantį vietoje spręsti pažeidžiamų grupių atskirties problemas: palaikyti socialinio verslo (t. y. kuriančio darbo vietas, paslaugas ir (ar) prekes sunkiau integruojamoms bendruomenės gyventojų grupėms) kūrimąsis ir plėtrą, per vietos plėtros strategijas remiant reikalingos įrangos įsigijimą, socialinio verslo pradinių produktų ir paslaugų sukūrimą, testavimą, rinkodaros priemonių kūrimą ir taikymą ir kt.
</t>
    </r>
  </si>
  <si>
    <r>
      <rPr>
        <b/>
        <sz val="11"/>
        <rFont val="Times New Roman"/>
        <family val="1"/>
        <charset val="186"/>
      </rPr>
      <t>UŽDAVINIO 1 ALTERNATYVA (PASIRINKTAS) – skatinti darnų Molėtų miesto vystymąsi (kompleksiniu požiūriu)</t>
    </r>
    <r>
      <rPr>
        <sz val="11"/>
        <rFont val="Times New Roman"/>
        <family val="1"/>
        <charset val="186"/>
      </rPr>
      <t xml:space="preserve">
Geresnis: skatina ilgalaikę Molėtų miesto plėtrą, orientuotą į visas socialines grupes. Taip pat stiprina miesto ekonomiką ir didina jos atsparumą. Darnus vystymasis orientuotas į inovacijas, tiek ekonomines, tiek socialines ir kūrybiškumą. 
Blogesnė: darnus vystymasis gali reikalauti didesnių financinių išteklių, kadangi yra orientuotas į draugiškus aplinkai sprendimus bei inovacijas. Kompleksinis požiūris į darnų miesto vystymąsi reikalauja bendradarbiavimo tarp sektorių ir bendrų sprendimų priėmimo. </t>
    </r>
  </si>
  <si>
    <r>
      <rPr>
        <b/>
        <sz val="11"/>
        <color theme="1"/>
        <rFont val="Times New Roman"/>
        <family val="1"/>
        <charset val="186"/>
      </rPr>
      <t>Uždavinys skirtas:</t>
    </r>
    <r>
      <rPr>
        <sz val="11"/>
        <color theme="1"/>
        <rFont val="Times New Roman"/>
        <family val="1"/>
        <charset val="186"/>
      </rPr>
      <t xml:space="preserve"> užtikrinti pagalbą tiems, kuriems labiausiai jos reikia: plėtoti socialinės integracijos, įskaitant kultūros edukaciją bei kūrybingumo skatinimą, paslaugas, didinančias socialiai pažeidžiamų, socialinę riziką (atskirtį) patiriančių asmenų socialinę integraciją ir galimybes dalyvauti darbo rinkoje.
Uždavinys skirtas - užtikrinti, kad visi gyventojai turėtų vienodas galimybes dalyvauti vystymosi procese, būtina remti ir skatinti veiksmus, kurie skirti įvairioms neformalioms iniciatyvoms remti, kurios skatina žmonių socialinę integraciją, susijusią ne tik su užimtumu, emocine ir fizine sveikata, sveika gyvensena, bet ir su klimato kaitos keliamais iššūkiais.  Bendradarbiavimas su kitomis organizacijomis gali suteikti vertingos patirties ir padėti išvengti klaidų. Siekiama skatinti Molėtų mieste veikiančias organizacijas, įstaigas ir įmones, jų narius  inicijuoti ir (arba) dalyvauti mokymuose ir seminaruose, kitose iniciatyvose kuriuose gali įgyti žinių ir įgūdžių perimti ir teikti viešąsias paslaugas, vystyti socialinį verslą ir didinti viešųjų paslaugų prieinamumą. Kartu su šiuolaikinėmis technologijomis galima puoselėti tradicijas, sveiką gyvenseną ir tarpusavio ryšius. Pavyzdžiui, galima prisijungti prie internetinių bendruomenių, kuriose žmonės dalinasi tradicinėmis receptais, sveikos gyvensenos patarimais ir savo patirtimi.
</t>
    </r>
    <r>
      <rPr>
        <b/>
        <sz val="11"/>
        <color theme="1"/>
        <rFont val="Times New Roman"/>
        <family val="1"/>
        <charset val="186"/>
      </rPr>
      <t xml:space="preserve">Uždavinys skirtas įgyvendinti 2021-207 metų Euopos sąjungos fondų investicijų programos 4.7. uždavinį "Skatinti aktyvią įtrauktį, siekiant propaguoti lygias galimybes ir aktyvų dalyvavimą ir gerinti įsidarbinamumą, ypač palankių sąlygų neturinčių grupių". </t>
    </r>
    <r>
      <rPr>
        <sz val="11"/>
        <color theme="1"/>
        <rFont val="Times New Roman"/>
        <family val="1"/>
        <charset val="186"/>
      </rPr>
      <t xml:space="preserve">
</t>
    </r>
    <r>
      <rPr>
        <b/>
        <sz val="11"/>
        <color theme="1"/>
        <rFont val="Times New Roman"/>
        <family val="1"/>
        <charset val="186"/>
      </rPr>
      <t>Užtikrinti pagalbą tiems, kuriems labiausiai jos reikia:</t>
    </r>
    <r>
      <rPr>
        <sz val="11"/>
        <color theme="1"/>
        <rFont val="Times New Roman"/>
        <family val="1"/>
        <charset val="186"/>
      </rPr>
      <t xml:space="preserve"> socialinės integracijos, įskaitant kultūros edukaciją bei kūrybingumo skatinimą, paslaugos, kurios didina socialiai pažeidžiamų, socialinę riziką (atskirtį) patiriančių asmenų socialinę integraciją ir šalina galimybių dalyvauti darbo rinkoje kliūtis; paslaugų grįžusiems iš įkalinimo įstaigų sistemos įgyvendinimas ir tobulinimas; darbo su jaunimu sistemos plėtra, siekiant didesnės jų integracijos; koordinuotos intervencinės pagalbos esantiems benamystėje vystymas. 
</t>
    </r>
    <r>
      <rPr>
        <b/>
        <sz val="11"/>
        <color theme="1"/>
        <rFont val="Times New Roman"/>
        <family val="1"/>
        <charset val="186"/>
      </rPr>
      <t>Skatinti moterų ir vyrų lygybę:</t>
    </r>
    <r>
      <rPr>
        <sz val="11"/>
        <color theme="1"/>
        <rFont val="Times New Roman"/>
        <family val="1"/>
        <charset val="186"/>
      </rPr>
      <t xml:space="preserve"> žmogaus teisių padėties gerinimas ir seksizmo padarinių šalinimas per visuomenės nuostatų keitimą ir lyčių lygybės aspekto integravimą vietos savivaldos lygiu, siekiant mažinti paplitusius stereotipus apie lytis; smurto artimoje aplinkoje mažinimas, užtikrinant tinkamą smurto prevenciją ir pagalbą nukentėjusiems nuo smurto. 
</t>
    </r>
    <r>
      <rPr>
        <b/>
        <sz val="11"/>
        <color theme="1"/>
        <rFont val="Times New Roman"/>
        <family val="1"/>
        <charset val="186"/>
      </rPr>
      <t>Stiprinti ir plėtoti savanorystę:</t>
    </r>
    <r>
      <rPr>
        <sz val="11"/>
        <color theme="1"/>
        <rFont val="Times New Roman"/>
        <family val="1"/>
        <charset val="186"/>
      </rPr>
      <t xml:space="preserve"> socialinės įtraukties skatinimas sudarant sąlygas įsitraukti į ilgalaikę, kompetencijas ugdančią savanorišką veiklą, kuriant ir įgyvendinant nacionalinį savanoriškos veiklos modelį. 
</t>
    </r>
    <r>
      <rPr>
        <b/>
        <sz val="11"/>
        <color theme="1"/>
        <rFont val="Times New Roman"/>
        <family val="1"/>
        <charset val="186"/>
      </rPr>
      <t>Skatinti aktyvesnį vietos bendruomenių dalyvavimą:</t>
    </r>
    <r>
      <rPr>
        <sz val="11"/>
        <color theme="1"/>
        <rFont val="Times New Roman"/>
        <family val="1"/>
        <charset val="186"/>
      </rPr>
      <t xml:space="preserve"> per vietos plėtros strategijų rengimą ir įgyvendinimą spręsti vietos bendruomenei aktualias gyventojų skurdo ir atskirties problemas, t. y. taikyti prevencines priemones nepalankiose sąlygose gyvenantiems vaikams, padėti socialinę atskirtį patiriantiems gyventojams įsitraukti į visavertį visuomenės gyvenimą, asmenims iš pažeidžiamų grupių – įsitraukti į darbo rinką ir joje išsilaikyti.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</si>
</sst>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5" formatCode="0.000"/>
    <numFmt numFmtId="166" formatCode="#,##0.000"/>
  </numFmts>
  <fonts count="43"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b/>
      <sz val="12"/>
      <color rgb="FF000000"/>
      <name val="Times New Roman"/>
      <family val="1"/>
      <charset val="186"/>
    </font>
    <font>
      <b/>
      <sz val="12"/>
      <color theme="1"/>
      <name val="Times New Roman"/>
      <family val="1"/>
      <charset val="186"/>
    </font>
    <font>
      <sz val="12"/>
      <color theme="1"/>
      <name val="Times New Roman"/>
      <family val="1"/>
      <charset val="186"/>
    </font>
    <font>
      <sz val="12"/>
      <name val="Times New Roman"/>
      <family val="1"/>
      <charset val="186"/>
    </font>
    <font>
      <sz val="10"/>
      <color theme="1"/>
      <name val="Times New Roman"/>
      <family val="1"/>
      <charset val="186"/>
    </font>
    <font>
      <b/>
      <sz val="10"/>
      <color theme="1"/>
      <name val="Times New Roman"/>
      <family val="1"/>
      <charset val="186"/>
    </font>
    <font>
      <b/>
      <sz val="10"/>
      <name val="Times New Roman"/>
      <family val="1"/>
      <charset val="186"/>
    </font>
    <font>
      <sz val="11"/>
      <color theme="1"/>
      <name val="Times New Roman"/>
      <family val="1"/>
      <charset val="186"/>
    </font>
    <font>
      <b/>
      <sz val="11"/>
      <color rgb="FF000000"/>
      <name val="Times New Roman"/>
      <family val="1"/>
      <charset val="186"/>
    </font>
    <font>
      <i/>
      <sz val="11"/>
      <color theme="1"/>
      <name val="Times New Roman"/>
      <family val="1"/>
      <charset val="186"/>
    </font>
    <font>
      <b/>
      <sz val="11"/>
      <color theme="1"/>
      <name val="Times New Roman"/>
      <family val="1"/>
      <charset val="186"/>
    </font>
    <font>
      <sz val="11"/>
      <name val="Times New Roman"/>
      <family val="1"/>
      <charset val="186"/>
    </font>
    <font>
      <sz val="11"/>
      <name val="Calibri"/>
      <family val="2"/>
      <scheme val="minor"/>
    </font>
    <font>
      <b/>
      <sz val="11"/>
      <name val="Times New Roman"/>
      <family val="1"/>
      <charset val="186"/>
    </font>
    <font>
      <b/>
      <sz val="12"/>
      <name val="Times New Roman"/>
      <family val="1"/>
      <charset val="186"/>
    </font>
    <font>
      <sz val="11"/>
      <color rgb="FFFF0000"/>
      <name val="Times New Roman"/>
      <family val="1"/>
      <charset val="186"/>
    </font>
    <font>
      <sz val="11"/>
      <color theme="1"/>
      <name val="Calibri"/>
      <family val="2"/>
      <scheme val="minor"/>
    </font>
    <font>
      <b/>
      <i/>
      <sz val="12"/>
      <name val="Times New Roman"/>
      <family val="1"/>
      <charset val="186"/>
    </font>
    <font>
      <b/>
      <sz val="11"/>
      <color rgb="FF002060"/>
      <name val="Arial"/>
      <family val="2"/>
      <charset val="186"/>
    </font>
    <font>
      <sz val="11"/>
      <color rgb="FF002060"/>
      <name val="Arial"/>
      <family val="2"/>
      <charset val="186"/>
    </font>
    <font>
      <i/>
      <sz val="9"/>
      <color theme="1"/>
      <name val="Arial"/>
      <family val="2"/>
      <charset val="186"/>
    </font>
    <font>
      <b/>
      <sz val="11"/>
      <color theme="1"/>
      <name val="Arial"/>
      <family val="2"/>
      <charset val="186"/>
    </font>
    <font>
      <b/>
      <sz val="11"/>
      <color rgb="FF000000"/>
      <name val="Arial"/>
      <family val="2"/>
      <charset val="186"/>
    </font>
    <font>
      <sz val="11"/>
      <color rgb="FF000000"/>
      <name val="Arial"/>
      <family val="2"/>
      <charset val="186"/>
    </font>
    <font>
      <sz val="11"/>
      <color theme="1"/>
      <name val="Arial"/>
      <family val="2"/>
      <charset val="186"/>
    </font>
    <font>
      <i/>
      <sz val="11"/>
      <color rgb="FF002060"/>
      <name val="Arial"/>
      <family val="2"/>
      <charset val="186"/>
    </font>
    <font>
      <i/>
      <sz val="11"/>
      <color theme="1"/>
      <name val="Arial"/>
      <family val="2"/>
      <charset val="186"/>
    </font>
    <font>
      <i/>
      <sz val="11"/>
      <color rgb="FF000000"/>
      <name val="Arial"/>
      <family val="2"/>
      <charset val="186"/>
    </font>
    <font>
      <i/>
      <sz val="12"/>
      <color rgb="FF444444"/>
      <name val="Times New Roman"/>
      <family val="1"/>
      <charset val="186"/>
    </font>
    <font>
      <sz val="12"/>
      <color rgb="FF000000"/>
      <name val="Times New Roman"/>
      <family val="1"/>
      <charset val="186"/>
    </font>
    <font>
      <sz val="12"/>
      <color rgb="FFFF0000"/>
      <name val="Times New Roman"/>
      <family val="1"/>
      <charset val="186"/>
    </font>
    <font>
      <b/>
      <sz val="11"/>
      <color theme="1"/>
      <name val="Calibri"/>
      <family val="2"/>
      <charset val="186"/>
      <scheme val="minor"/>
    </font>
    <font>
      <b/>
      <sz val="16"/>
      <color theme="1"/>
      <name val="Calibri"/>
      <family val="2"/>
      <charset val="186"/>
      <scheme val="minor"/>
    </font>
    <font>
      <sz val="11"/>
      <name val="Calibri"/>
      <family val="2"/>
      <charset val="186"/>
      <scheme val="minor"/>
    </font>
    <font>
      <b/>
      <i/>
      <sz val="11"/>
      <color theme="1"/>
      <name val="Times New Roman"/>
      <family val="1"/>
      <charset val="186"/>
    </font>
    <font>
      <i/>
      <sz val="12"/>
      <color theme="1"/>
      <name val="Times New Roman"/>
      <family val="1"/>
      <charset val="186"/>
    </font>
    <font>
      <b/>
      <i/>
      <sz val="12"/>
      <color theme="1"/>
      <name val="Times New Roman"/>
      <family val="1"/>
      <charset val="186"/>
    </font>
    <font>
      <b/>
      <sz val="11"/>
      <name val="Calibri"/>
      <family val="2"/>
      <charset val="186"/>
      <scheme val="minor"/>
    </font>
    <font>
      <i/>
      <sz val="11"/>
      <color rgb="FFFF0000"/>
      <name val="Calibri"/>
      <family val="2"/>
      <charset val="186"/>
      <scheme val="minor"/>
    </font>
    <font>
      <b/>
      <i/>
      <sz val="11"/>
      <color rgb="FFFF0000"/>
      <name val="Calibri"/>
      <family val="2"/>
      <charset val="186"/>
      <scheme val="minor"/>
    </font>
  </fonts>
  <fills count="1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4472C4"/>
        <bgColor indexed="64"/>
      </patternFill>
    </fill>
    <fill>
      <patternFill patternType="solid">
        <fgColor rgb="FFD9E2F3"/>
        <bgColor indexed="64"/>
      </patternFill>
    </fill>
    <fill>
      <patternFill patternType="solid">
        <fgColor rgb="FFFFFFFF"/>
        <bgColor indexed="64"/>
      </patternFill>
    </fill>
    <fill>
      <patternFill patternType="solid">
        <fgColor rgb="FFE4E9F4"/>
        <bgColor indexed="64"/>
      </patternFill>
    </fill>
    <fill>
      <patternFill patternType="solid">
        <fgColor rgb="FFFAFAFA"/>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8EAADB"/>
      </left>
      <right style="medium">
        <color rgb="FF8EAADB"/>
      </right>
      <top/>
      <bottom style="medium">
        <color rgb="FF8EAADB"/>
      </bottom>
      <diagonal/>
    </border>
    <border>
      <left/>
      <right style="medium">
        <color rgb="FF8EAADB"/>
      </right>
      <top/>
      <bottom style="medium">
        <color rgb="FF8EAADB"/>
      </bottom>
      <diagonal/>
    </border>
    <border>
      <left style="medium">
        <color rgb="FF8EAADB"/>
      </left>
      <right/>
      <top style="medium">
        <color rgb="FF4472C4"/>
      </top>
      <bottom style="medium">
        <color rgb="FF8EAADB"/>
      </bottom>
      <diagonal/>
    </border>
    <border>
      <left/>
      <right/>
      <top style="medium">
        <color rgb="FF4472C4"/>
      </top>
      <bottom style="medium">
        <color rgb="FF8EAADB"/>
      </bottom>
      <diagonal/>
    </border>
    <border>
      <left/>
      <right style="medium">
        <color rgb="FF8EAADB"/>
      </right>
      <top style="medium">
        <color rgb="FF4472C4"/>
      </top>
      <bottom style="medium">
        <color rgb="FF8EAADB"/>
      </bottom>
      <diagonal/>
    </border>
    <border>
      <left style="medium">
        <color rgb="FF8EAADB"/>
      </left>
      <right/>
      <top style="medium">
        <color rgb="FF8EAADB"/>
      </top>
      <bottom style="medium">
        <color rgb="FF8EAADB"/>
      </bottom>
      <diagonal/>
    </border>
    <border>
      <left/>
      <right/>
      <top style="medium">
        <color rgb="FF8EAADB"/>
      </top>
      <bottom style="medium">
        <color rgb="FF8EAADB"/>
      </bottom>
      <diagonal/>
    </border>
    <border>
      <left/>
      <right style="medium">
        <color rgb="FF8EAADB"/>
      </right>
      <top style="medium">
        <color rgb="FF8EAADB"/>
      </top>
      <bottom style="medium">
        <color rgb="FF8EAADB"/>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s>
  <cellStyleXfs count="2">
    <xf numFmtId="0" fontId="0" fillId="0" borderId="0"/>
    <xf numFmtId="43" fontId="19" fillId="0" borderId="0" applyFont="0" applyFill="0" applyBorder="0" applyAlignment="0" applyProtection="0"/>
  </cellStyleXfs>
  <cellXfs count="576">
    <xf numFmtId="0" fontId="0" fillId="0" borderId="0" xfId="0"/>
    <xf numFmtId="0" fontId="5" fillId="0" borderId="0" xfId="0" applyFont="1"/>
    <xf numFmtId="0" fontId="5" fillId="0" borderId="0" xfId="0" applyFont="1" applyAlignment="1">
      <alignment horizontal="left"/>
    </xf>
    <xf numFmtId="0" fontId="7" fillId="0" borderId="0" xfId="0" applyFont="1"/>
    <xf numFmtId="0" fontId="5" fillId="0" borderId="0" xfId="0" applyFont="1" applyAlignment="1">
      <alignment horizontal="left" wrapText="1"/>
    </xf>
    <xf numFmtId="4" fontId="5" fillId="0" borderId="0" xfId="0" applyNumberFormat="1" applyFont="1"/>
    <xf numFmtId="0" fontId="5" fillId="0" borderId="1" xfId="0" applyFont="1" applyBorder="1"/>
    <xf numFmtId="0" fontId="5" fillId="0" borderId="0" xfId="0" applyFont="1" applyProtection="1">
      <protection locked="0"/>
    </xf>
    <xf numFmtId="0" fontId="7" fillId="0" borderId="1" xfId="0" applyFont="1" applyBorder="1" applyAlignment="1">
      <alignment horizontal="left" vertical="top" wrapText="1"/>
    </xf>
    <xf numFmtId="0" fontId="7" fillId="0" borderId="1" xfId="0" applyFont="1" applyBorder="1" applyAlignment="1">
      <alignment horizontal="left" wrapText="1"/>
    </xf>
    <xf numFmtId="4" fontId="5" fillId="0" borderId="1" xfId="0" applyNumberFormat="1" applyFont="1" applyBorder="1" applyAlignment="1">
      <alignment horizontal="left" wrapText="1"/>
    </xf>
    <xf numFmtId="4" fontId="5" fillId="0" borderId="9" xfId="0" applyNumberFormat="1" applyFont="1" applyBorder="1" applyAlignment="1">
      <alignment horizontal="left" wrapText="1"/>
    </xf>
    <xf numFmtId="4" fontId="6" fillId="0" borderId="1" xfId="0" applyNumberFormat="1" applyFont="1" applyBorder="1" applyAlignment="1">
      <alignment vertical="top" wrapText="1"/>
    </xf>
    <xf numFmtId="0" fontId="7" fillId="0" borderId="8" xfId="0" applyFont="1" applyBorder="1" applyAlignment="1">
      <alignment horizontal="left" wrapText="1"/>
    </xf>
    <xf numFmtId="4" fontId="6" fillId="0" borderId="9" xfId="0" applyNumberFormat="1" applyFont="1" applyBorder="1" applyAlignment="1">
      <alignment vertical="top" wrapText="1"/>
    </xf>
    <xf numFmtId="0" fontId="7" fillId="0" borderId="9" xfId="0" applyFont="1" applyBorder="1" applyAlignment="1">
      <alignment horizontal="left" vertical="top" wrapText="1"/>
    </xf>
    <xf numFmtId="0" fontId="7" fillId="0" borderId="8" xfId="0" applyFont="1" applyBorder="1" applyAlignment="1">
      <alignment horizontal="left" vertical="top" wrapText="1"/>
    </xf>
    <xf numFmtId="0" fontId="10" fillId="0" borderId="0" xfId="0" applyFont="1"/>
    <xf numFmtId="0" fontId="10" fillId="0" borderId="1" xfId="0" applyFont="1" applyBorder="1"/>
    <xf numFmtId="0" fontId="10" fillId="0" borderId="31" xfId="0" applyFont="1" applyBorder="1"/>
    <xf numFmtId="0" fontId="15" fillId="0" borderId="0" xfId="0" applyFont="1"/>
    <xf numFmtId="0" fontId="14" fillId="0" borderId="0" xfId="0" applyFont="1"/>
    <xf numFmtId="4" fontId="6" fillId="0" borderId="0" xfId="0" applyNumberFormat="1" applyFont="1"/>
    <xf numFmtId="0" fontId="0" fillId="0" borderId="0" xfId="0" applyAlignment="1">
      <alignment wrapText="1"/>
    </xf>
    <xf numFmtId="0" fontId="10" fillId="0" borderId="0" xfId="0" applyFont="1" applyAlignment="1">
      <alignment horizontal="justify" vertical="top" wrapText="1"/>
    </xf>
    <xf numFmtId="4" fontId="5" fillId="0" borderId="1" xfId="0" applyNumberFormat="1" applyFont="1" applyBorder="1" applyAlignment="1">
      <alignment horizontal="right"/>
    </xf>
    <xf numFmtId="4" fontId="6" fillId="0" borderId="1" xfId="0" applyNumberFormat="1" applyFont="1" applyBorder="1" applyAlignment="1">
      <alignment horizontal="right" vertical="center" wrapText="1"/>
    </xf>
    <xf numFmtId="4" fontId="6" fillId="0" borderId="20" xfId="0" applyNumberFormat="1" applyFont="1" applyBorder="1" applyAlignment="1">
      <alignment horizontal="right" vertical="center" wrapText="1"/>
    </xf>
    <xf numFmtId="0" fontId="7" fillId="3" borderId="1" xfId="0" applyFont="1" applyFill="1" applyBorder="1" applyAlignment="1">
      <alignment horizontal="left" wrapText="1"/>
    </xf>
    <xf numFmtId="0" fontId="5" fillId="3" borderId="1" xfId="0" applyFont="1" applyFill="1" applyBorder="1"/>
    <xf numFmtId="0" fontId="7" fillId="3" borderId="8" xfId="0" applyFont="1" applyFill="1" applyBorder="1" applyAlignment="1">
      <alignment horizontal="left" wrapText="1"/>
    </xf>
    <xf numFmtId="4" fontId="5" fillId="3" borderId="1" xfId="0" applyNumberFormat="1" applyFont="1" applyFill="1" applyBorder="1" applyAlignment="1">
      <alignment horizontal="right" vertical="center"/>
    </xf>
    <xf numFmtId="0" fontId="5" fillId="3" borderId="20" xfId="0" applyFont="1" applyFill="1" applyBorder="1" applyAlignment="1">
      <alignment horizontal="right" vertical="center"/>
    </xf>
    <xf numFmtId="0" fontId="5" fillId="3" borderId="1" xfId="0" applyFont="1" applyFill="1" applyBorder="1" applyAlignment="1">
      <alignment horizontal="right" vertical="center"/>
    </xf>
    <xf numFmtId="4" fontId="5" fillId="3" borderId="1" xfId="0" applyNumberFormat="1" applyFont="1" applyFill="1" applyBorder="1"/>
    <xf numFmtId="0" fontId="5" fillId="0" borderId="1" xfId="0" applyFont="1" applyBorder="1" applyAlignment="1">
      <alignment horizontal="right"/>
    </xf>
    <xf numFmtId="164" fontId="5" fillId="0" borderId="0" xfId="0" applyNumberFormat="1" applyFont="1" applyAlignment="1">
      <alignment horizontal="left" wrapText="1"/>
    </xf>
    <xf numFmtId="43" fontId="5" fillId="0" borderId="8" xfId="0" applyNumberFormat="1" applyFont="1" applyBorder="1" applyAlignment="1">
      <alignment horizontal="right"/>
    </xf>
    <xf numFmtId="0" fontId="7" fillId="3" borderId="26" xfId="0" applyFont="1" applyFill="1" applyBorder="1" applyAlignment="1">
      <alignment horizontal="left" wrapText="1"/>
    </xf>
    <xf numFmtId="0" fontId="5" fillId="3" borderId="26" xfId="0" applyFont="1" applyFill="1" applyBorder="1"/>
    <xf numFmtId="4" fontId="5" fillId="3" borderId="26" xfId="0" applyNumberFormat="1" applyFont="1" applyFill="1" applyBorder="1"/>
    <xf numFmtId="0" fontId="5" fillId="3" borderId="41" xfId="0" applyFont="1" applyFill="1" applyBorder="1" applyAlignment="1">
      <alignment horizontal="left"/>
    </xf>
    <xf numFmtId="4" fontId="6" fillId="0" borderId="9" xfId="0" applyNumberFormat="1" applyFont="1" applyBorder="1" applyAlignment="1">
      <alignment horizontal="right" vertical="center" wrapText="1"/>
    </xf>
    <xf numFmtId="4" fontId="6" fillId="0" borderId="19" xfId="0" applyNumberFormat="1" applyFont="1" applyBorder="1" applyAlignment="1">
      <alignment horizontal="right" vertical="center" wrapText="1"/>
    </xf>
    <xf numFmtId="3" fontId="5" fillId="0" borderId="0" xfId="0" applyNumberFormat="1" applyFont="1"/>
    <xf numFmtId="0" fontId="10" fillId="0" borderId="8" xfId="0" applyFont="1" applyBorder="1"/>
    <xf numFmtId="0" fontId="10" fillId="0" borderId="0" xfId="0" applyFont="1" applyAlignment="1">
      <alignment horizontal="left" wrapText="1"/>
    </xf>
    <xf numFmtId="0" fontId="10" fillId="0" borderId="0" xfId="0" applyFont="1" applyAlignment="1">
      <alignment wrapText="1"/>
    </xf>
    <xf numFmtId="0" fontId="24" fillId="4" borderId="48" xfId="0" applyFont="1" applyFill="1" applyBorder="1" applyAlignment="1">
      <alignment horizontal="center" vertical="center" wrapText="1"/>
    </xf>
    <xf numFmtId="0" fontId="25" fillId="4" borderId="49" xfId="0" applyFont="1" applyFill="1" applyBorder="1" applyAlignment="1">
      <alignment horizontal="center" vertical="center" wrapText="1"/>
    </xf>
    <xf numFmtId="0" fontId="25" fillId="4" borderId="50" xfId="0" applyFont="1" applyFill="1" applyBorder="1" applyAlignment="1">
      <alignment horizontal="center" vertical="center" wrapText="1"/>
    </xf>
    <xf numFmtId="0" fontId="25" fillId="5" borderId="51" xfId="0" applyFont="1" applyFill="1" applyBorder="1" applyAlignment="1">
      <alignment horizontal="center" vertical="center" wrapText="1"/>
    </xf>
    <xf numFmtId="3" fontId="26" fillId="5" borderId="52" xfId="0" applyNumberFormat="1" applyFont="1" applyFill="1" applyBorder="1" applyAlignment="1">
      <alignment horizontal="center" vertical="center" wrapText="1"/>
    </xf>
    <xf numFmtId="0" fontId="24" fillId="0" borderId="51" xfId="0" applyFont="1" applyBorder="1" applyAlignment="1">
      <alignment horizontal="center" vertical="center" wrapText="1"/>
    </xf>
    <xf numFmtId="3" fontId="27" fillId="0" borderId="52" xfId="0" applyNumberFormat="1" applyFont="1" applyBorder="1" applyAlignment="1">
      <alignment horizontal="center" vertical="center" wrapText="1"/>
    </xf>
    <xf numFmtId="0" fontId="26" fillId="5" borderId="52" xfId="0" applyFont="1" applyFill="1" applyBorder="1" applyAlignment="1">
      <alignment horizontal="center" vertical="center" wrapText="1"/>
    </xf>
    <xf numFmtId="0" fontId="29" fillId="0" borderId="51" xfId="0" applyFont="1" applyBorder="1" applyAlignment="1">
      <alignment horizontal="center" vertical="center" wrapText="1"/>
    </xf>
    <xf numFmtId="0" fontId="30" fillId="5" borderId="51" xfId="0" applyFont="1" applyFill="1" applyBorder="1" applyAlignment="1">
      <alignment horizontal="center" vertical="center" wrapText="1"/>
    </xf>
    <xf numFmtId="0" fontId="27" fillId="0" borderId="52" xfId="0" applyFont="1" applyBorder="1" applyAlignment="1">
      <alignment horizontal="center" vertical="center" wrapText="1"/>
    </xf>
    <xf numFmtId="0" fontId="9" fillId="0" borderId="1" xfId="0" applyFont="1" applyBorder="1" applyAlignment="1">
      <alignment vertical="top" wrapText="1"/>
    </xf>
    <xf numFmtId="0" fontId="6" fillId="0" borderId="1" xfId="0" applyFont="1" applyBorder="1" applyAlignment="1">
      <alignment vertical="top" wrapText="1"/>
    </xf>
    <xf numFmtId="43" fontId="17" fillId="0" borderId="1" xfId="1" applyFont="1" applyBorder="1" applyAlignment="1">
      <alignment horizontal="right" vertical="center" wrapText="1"/>
    </xf>
    <xf numFmtId="0" fontId="31" fillId="0" borderId="0" xfId="0" applyFont="1" applyAlignment="1">
      <alignment vertical="top"/>
    </xf>
    <xf numFmtId="0" fontId="5" fillId="0" borderId="0" xfId="0" applyFont="1" applyAlignment="1">
      <alignment horizontal="left" vertical="center" indent="5"/>
    </xf>
    <xf numFmtId="0" fontId="33" fillId="0" borderId="0" xfId="0" applyFont="1" applyAlignment="1">
      <alignment horizontal="left" vertical="center" indent="5"/>
    </xf>
    <xf numFmtId="0" fontId="3" fillId="5" borderId="1" xfId="0" applyFont="1" applyFill="1" applyBorder="1" applyAlignment="1">
      <alignment horizontal="center" vertical="center" wrapText="1"/>
    </xf>
    <xf numFmtId="0" fontId="32" fillId="5" borderId="1" xfId="0" applyFont="1" applyFill="1" applyBorder="1" applyAlignment="1">
      <alignment horizontal="center" vertical="center" wrapText="1"/>
    </xf>
    <xf numFmtId="0" fontId="5" fillId="0" borderId="0" xfId="0" applyFont="1" applyAlignment="1">
      <alignment horizontal="center" vertical="center"/>
    </xf>
    <xf numFmtId="0" fontId="0" fillId="0" borderId="0" xfId="0" applyAlignment="1">
      <alignment vertical="top"/>
    </xf>
    <xf numFmtId="4" fontId="6" fillId="0" borderId="9" xfId="0" applyNumberFormat="1" applyFont="1" applyBorder="1" applyAlignment="1">
      <alignment horizontal="center" vertical="center" wrapText="1"/>
    </xf>
    <xf numFmtId="4" fontId="6" fillId="0" borderId="19" xfId="0" applyNumberFormat="1" applyFont="1" applyBorder="1" applyAlignment="1">
      <alignment horizontal="center" vertical="center" wrapText="1"/>
    </xf>
    <xf numFmtId="4" fontId="6" fillId="2" borderId="43" xfId="0" applyNumberFormat="1" applyFont="1" applyFill="1" applyBorder="1" applyAlignment="1">
      <alignment horizontal="center" vertical="center" wrapText="1"/>
    </xf>
    <xf numFmtId="4" fontId="6" fillId="0" borderId="1" xfId="0" applyNumberFormat="1" applyFont="1" applyBorder="1" applyAlignment="1">
      <alignment horizontal="center" vertical="center" wrapText="1"/>
    </xf>
    <xf numFmtId="4" fontId="6" fillId="0" borderId="20" xfId="0" applyNumberFormat="1" applyFont="1" applyBorder="1" applyAlignment="1">
      <alignment horizontal="center" vertical="center" wrapText="1"/>
    </xf>
    <xf numFmtId="4" fontId="6" fillId="2" borderId="37" xfId="0" applyNumberFormat="1" applyFont="1" applyFill="1" applyBorder="1" applyAlignment="1">
      <alignment horizontal="center" vertical="center" wrapText="1"/>
    </xf>
    <xf numFmtId="0" fontId="5" fillId="3" borderId="26" xfId="0" applyFont="1" applyFill="1" applyBorder="1" applyAlignment="1">
      <alignment horizontal="center" vertical="center"/>
    </xf>
    <xf numFmtId="4" fontId="5" fillId="3" borderId="26" xfId="0" applyNumberFormat="1" applyFont="1" applyFill="1" applyBorder="1" applyAlignment="1">
      <alignment horizontal="center" vertical="center"/>
    </xf>
    <xf numFmtId="0" fontId="5" fillId="3" borderId="41" xfId="0" applyFont="1" applyFill="1" applyBorder="1" applyAlignment="1">
      <alignment horizontal="center" vertical="center"/>
    </xf>
    <xf numFmtId="4" fontId="5" fillId="3" borderId="36" xfId="0" applyNumberFormat="1" applyFont="1" applyFill="1" applyBorder="1" applyAlignment="1">
      <alignment horizontal="center" vertical="center"/>
    </xf>
    <xf numFmtId="4"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5" fillId="3" borderId="20" xfId="0" applyFont="1" applyFill="1" applyBorder="1" applyAlignment="1">
      <alignment horizontal="center" vertical="center"/>
    </xf>
    <xf numFmtId="4" fontId="5" fillId="3" borderId="37" xfId="0" applyNumberFormat="1" applyFont="1" applyFill="1" applyBorder="1" applyAlignment="1">
      <alignment horizontal="center" vertical="center"/>
    </xf>
    <xf numFmtId="43" fontId="20" fillId="0" borderId="20" xfId="1" applyFont="1" applyBorder="1" applyAlignment="1">
      <alignment horizontal="right" vertical="center" wrapText="1"/>
    </xf>
    <xf numFmtId="4" fontId="5" fillId="0" borderId="19" xfId="0" applyNumberFormat="1" applyFont="1" applyBorder="1" applyAlignment="1">
      <alignment horizontal="left" wrapText="1"/>
    </xf>
    <xf numFmtId="4" fontId="5" fillId="0" borderId="20" xfId="0" applyNumberFormat="1" applyFont="1" applyBorder="1" applyAlignment="1">
      <alignment horizontal="left" wrapText="1"/>
    </xf>
    <xf numFmtId="165" fontId="17" fillId="0" borderId="1" xfId="1" applyNumberFormat="1" applyFont="1" applyBorder="1" applyAlignment="1">
      <alignment horizontal="center" vertical="center" wrapText="1"/>
    </xf>
    <xf numFmtId="165" fontId="6" fillId="0" borderId="1" xfId="0" applyNumberFormat="1" applyFont="1" applyBorder="1" applyAlignment="1">
      <alignment horizontal="center" vertical="center" wrapText="1"/>
    </xf>
    <xf numFmtId="4" fontId="6" fillId="3" borderId="1" xfId="0" applyNumberFormat="1" applyFont="1" applyFill="1" applyBorder="1" applyAlignment="1">
      <alignment horizontal="center" vertical="center" wrapText="1"/>
    </xf>
    <xf numFmtId="166" fontId="5" fillId="3" borderId="26"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xf>
    <xf numFmtId="166" fontId="5" fillId="3" borderId="36" xfId="0" applyNumberFormat="1" applyFont="1" applyFill="1" applyBorder="1"/>
    <xf numFmtId="4" fontId="5" fillId="0" borderId="1" xfId="0" applyNumberFormat="1" applyFont="1" applyBorder="1" applyAlignment="1">
      <alignment horizontal="center" vertical="center"/>
    </xf>
    <xf numFmtId="0" fontId="5" fillId="0" borderId="1" xfId="0" applyFont="1" applyBorder="1" applyAlignment="1">
      <alignment horizontal="center" vertical="center"/>
    </xf>
    <xf numFmtId="43" fontId="5" fillId="0" borderId="8" xfId="0" applyNumberFormat="1" applyFont="1" applyBorder="1" applyAlignment="1">
      <alignment horizontal="center" vertical="center"/>
    </xf>
    <xf numFmtId="4" fontId="5" fillId="0" borderId="8" xfId="0" applyNumberFormat="1" applyFont="1" applyBorder="1" applyAlignment="1">
      <alignment horizontal="center" vertical="center"/>
    </xf>
    <xf numFmtId="4" fontId="5" fillId="0" borderId="9" xfId="0" applyNumberFormat="1" applyFont="1" applyBorder="1" applyAlignment="1">
      <alignment horizontal="center" vertical="center" wrapText="1"/>
    </xf>
    <xf numFmtId="4" fontId="5" fillId="0" borderId="1" xfId="0" applyNumberFormat="1" applyFont="1" applyBorder="1" applyAlignment="1">
      <alignment horizontal="center" vertical="center" wrapText="1"/>
    </xf>
    <xf numFmtId="0" fontId="10" fillId="0" borderId="1" xfId="0" applyFont="1" applyBorder="1" applyAlignment="1">
      <alignment horizontal="center" vertical="top"/>
    </xf>
    <xf numFmtId="0" fontId="6" fillId="5" borderId="1" xfId="0" applyFont="1" applyFill="1" applyBorder="1" applyAlignment="1">
      <alignment horizontal="center" vertical="center" wrapText="1"/>
    </xf>
    <xf numFmtId="0" fontId="13" fillId="0" borderId="0" xfId="0" applyFont="1"/>
    <xf numFmtId="0" fontId="32" fillId="0" borderId="1" xfId="0" applyFont="1" applyBorder="1" applyAlignment="1">
      <alignment horizontal="center" vertical="center"/>
    </xf>
    <xf numFmtId="0" fontId="6" fillId="0" borderId="1" xfId="0" applyFont="1" applyBorder="1" applyAlignment="1">
      <alignment horizontal="center" vertical="center"/>
    </xf>
    <xf numFmtId="0" fontId="32" fillId="6" borderId="1" xfId="0" applyFont="1" applyFill="1" applyBorder="1" applyAlignment="1">
      <alignment horizontal="center" vertical="center"/>
    </xf>
    <xf numFmtId="0" fontId="32" fillId="8" borderId="1" xfId="0" applyFont="1" applyFill="1" applyBorder="1" applyAlignment="1">
      <alignment horizontal="center" vertical="center"/>
    </xf>
    <xf numFmtId="0" fontId="3" fillId="7" borderId="26" xfId="0" applyFont="1" applyFill="1" applyBorder="1" applyAlignment="1">
      <alignment horizontal="center" vertical="center"/>
    </xf>
    <xf numFmtId="0" fontId="4" fillId="6" borderId="27" xfId="0" applyFont="1" applyFill="1" applyBorder="1" applyAlignment="1">
      <alignment horizontal="center" vertical="center"/>
    </xf>
    <xf numFmtId="0" fontId="6" fillId="0" borderId="29" xfId="0" applyFont="1" applyBorder="1" applyAlignment="1">
      <alignment horizontal="center" vertical="center"/>
    </xf>
    <xf numFmtId="0" fontId="32" fillId="6" borderId="29" xfId="0" applyFont="1" applyFill="1" applyBorder="1" applyAlignment="1">
      <alignment horizontal="center" vertical="center"/>
    </xf>
    <xf numFmtId="0" fontId="3" fillId="9" borderId="1" xfId="0" applyFont="1" applyFill="1" applyBorder="1" applyAlignment="1">
      <alignment horizontal="center" vertical="center"/>
    </xf>
    <xf numFmtId="0" fontId="4" fillId="9" borderId="1" xfId="0" applyFont="1" applyFill="1" applyBorder="1" applyAlignment="1">
      <alignment horizontal="center" vertical="center"/>
    </xf>
    <xf numFmtId="0" fontId="6" fillId="0" borderId="1" xfId="0" applyFont="1" applyBorder="1" applyAlignment="1">
      <alignment horizontal="right" vertical="center"/>
    </xf>
    <xf numFmtId="0" fontId="3" fillId="9" borderId="26" xfId="0" applyFont="1" applyFill="1" applyBorder="1" applyAlignment="1">
      <alignment horizontal="center" vertical="center"/>
    </xf>
    <xf numFmtId="0" fontId="4" fillId="9" borderId="27" xfId="0" applyFont="1" applyFill="1" applyBorder="1" applyAlignment="1">
      <alignment horizontal="center" vertical="center"/>
    </xf>
    <xf numFmtId="0" fontId="32" fillId="8" borderId="29" xfId="0" applyFont="1" applyFill="1" applyBorder="1" applyAlignment="1">
      <alignment horizontal="center" vertical="center"/>
    </xf>
    <xf numFmtId="0" fontId="32" fillId="6" borderId="31" xfId="0" applyFont="1" applyFill="1" applyBorder="1" applyAlignment="1">
      <alignment horizontal="center" vertical="center"/>
    </xf>
    <xf numFmtId="0" fontId="32" fillId="6" borderId="32" xfId="0" applyFont="1" applyFill="1" applyBorder="1" applyAlignment="1">
      <alignment horizontal="center" vertical="center"/>
    </xf>
    <xf numFmtId="0" fontId="32" fillId="6" borderId="8" xfId="0" applyFont="1" applyFill="1" applyBorder="1" applyAlignment="1">
      <alignment horizontal="center" vertical="center"/>
    </xf>
    <xf numFmtId="0" fontId="32" fillId="6" borderId="42" xfId="0" applyFont="1" applyFill="1" applyBorder="1" applyAlignment="1">
      <alignment horizontal="center" vertical="center"/>
    </xf>
    <xf numFmtId="0" fontId="32" fillId="0" borderId="29" xfId="0" applyFont="1" applyBorder="1" applyAlignment="1">
      <alignment horizontal="center" vertical="center"/>
    </xf>
    <xf numFmtId="0" fontId="32" fillId="0" borderId="31" xfId="0" applyFont="1" applyBorder="1" applyAlignment="1">
      <alignment horizontal="center" vertical="center"/>
    </xf>
    <xf numFmtId="0" fontId="32" fillId="0" borderId="32" xfId="0" applyFont="1" applyBorder="1" applyAlignment="1">
      <alignment horizontal="center" vertical="center"/>
    </xf>
    <xf numFmtId="0" fontId="3" fillId="9" borderId="8" xfId="0" applyFont="1" applyFill="1" applyBorder="1" applyAlignment="1">
      <alignment horizontal="center" vertical="center"/>
    </xf>
    <xf numFmtId="0" fontId="4" fillId="9" borderId="8"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10" borderId="1" xfId="0" applyFont="1" applyFill="1" applyBorder="1" applyAlignment="1">
      <alignment horizontal="center" vertical="center"/>
    </xf>
    <xf numFmtId="0" fontId="6" fillId="10" borderId="29" xfId="0" applyFont="1" applyFill="1" applyBorder="1" applyAlignment="1">
      <alignment horizontal="center" vertical="center"/>
    </xf>
    <xf numFmtId="0" fontId="32" fillId="10" borderId="1" xfId="0" applyFont="1" applyFill="1" applyBorder="1" applyAlignment="1">
      <alignment horizontal="center" vertical="center"/>
    </xf>
    <xf numFmtId="0" fontId="32" fillId="10" borderId="29" xfId="0" applyFont="1" applyFill="1" applyBorder="1" applyAlignment="1">
      <alignment horizontal="center" vertical="center"/>
    </xf>
    <xf numFmtId="0" fontId="32" fillId="10" borderId="31" xfId="0" applyFont="1" applyFill="1" applyBorder="1" applyAlignment="1">
      <alignment horizontal="center" vertical="center"/>
    </xf>
    <xf numFmtId="0" fontId="32" fillId="10" borderId="32" xfId="0" applyFont="1" applyFill="1" applyBorder="1" applyAlignment="1">
      <alignment horizontal="center" vertical="center"/>
    </xf>
    <xf numFmtId="0" fontId="36" fillId="0" borderId="1" xfId="0" applyFont="1" applyBorder="1" applyAlignment="1">
      <alignment vertical="top"/>
    </xf>
    <xf numFmtId="0" fontId="0" fillId="0" borderId="25" xfId="0" applyBorder="1" applyAlignment="1">
      <alignment horizontal="center"/>
    </xf>
    <xf numFmtId="0" fontId="0" fillId="0" borderId="28" xfId="0" applyBorder="1" applyAlignment="1">
      <alignment horizontal="center"/>
    </xf>
    <xf numFmtId="0" fontId="0" fillId="0" borderId="30" xfId="0" applyBorder="1" applyAlignment="1">
      <alignment horizontal="center"/>
    </xf>
    <xf numFmtId="0" fontId="5" fillId="0" borderId="25" xfId="0" applyFont="1" applyBorder="1"/>
    <xf numFmtId="0" fontId="5" fillId="0" borderId="27" xfId="0" applyFont="1" applyBorder="1"/>
    <xf numFmtId="0" fontId="5" fillId="0" borderId="28" xfId="0" applyFont="1" applyBorder="1"/>
    <xf numFmtId="0" fontId="5" fillId="0" borderId="29" xfId="0" applyFont="1" applyBorder="1"/>
    <xf numFmtId="0" fontId="5" fillId="0" borderId="30" xfId="0" applyFont="1" applyBorder="1"/>
    <xf numFmtId="0" fontId="5" fillId="0" borderId="29" xfId="0" applyFont="1" applyBorder="1" applyAlignment="1">
      <alignment horizontal="left" wrapText="1"/>
    </xf>
    <xf numFmtId="0" fontId="33" fillId="0" borderId="29" xfId="0" applyFont="1" applyBorder="1" applyAlignment="1">
      <alignment horizontal="left" wrapText="1"/>
    </xf>
    <xf numFmtId="0" fontId="5" fillId="0" borderId="32" xfId="0" applyFont="1" applyBorder="1" applyAlignment="1">
      <alignment horizontal="left" wrapText="1"/>
    </xf>
    <xf numFmtId="3" fontId="6" fillId="0" borderId="9" xfId="0" applyNumberFormat="1" applyFont="1" applyBorder="1" applyAlignment="1">
      <alignment horizontal="center" vertical="center" wrapText="1"/>
    </xf>
    <xf numFmtId="43" fontId="6" fillId="0" borderId="9" xfId="1" applyFont="1" applyBorder="1" applyAlignment="1">
      <alignment horizontal="center" vertical="center" wrapText="1"/>
    </xf>
    <xf numFmtId="43" fontId="6" fillId="0" borderId="19" xfId="1" applyFont="1" applyBorder="1" applyAlignment="1">
      <alignment horizontal="center" vertical="center" wrapText="1"/>
    </xf>
    <xf numFmtId="4" fontId="5" fillId="0" borderId="20" xfId="0" applyNumberFormat="1" applyFont="1" applyBorder="1" applyAlignment="1">
      <alignment horizontal="center" vertical="center" wrapText="1"/>
    </xf>
    <xf numFmtId="0" fontId="10" fillId="0" borderId="1" xfId="0" applyFont="1" applyBorder="1" applyAlignment="1">
      <alignment horizontal="center" vertical="center"/>
    </xf>
    <xf numFmtId="0" fontId="10" fillId="9" borderId="26" xfId="0" applyFont="1" applyFill="1" applyBorder="1" applyAlignment="1">
      <alignment horizontal="center" vertical="center"/>
    </xf>
    <xf numFmtId="0" fontId="10" fillId="0" borderId="28" xfId="0" applyFont="1" applyBorder="1" applyAlignment="1">
      <alignment horizontal="center"/>
    </xf>
    <xf numFmtId="0" fontId="10" fillId="0" borderId="39" xfId="0" applyFont="1" applyBorder="1" applyAlignment="1">
      <alignment horizontal="center"/>
    </xf>
    <xf numFmtId="0" fontId="10" fillId="0" borderId="1" xfId="0" applyFont="1" applyBorder="1" applyAlignment="1">
      <alignment horizontal="center"/>
    </xf>
    <xf numFmtId="4" fontId="5" fillId="2" borderId="1" xfId="0" applyNumberFormat="1" applyFont="1" applyFill="1" applyBorder="1" applyAlignment="1">
      <alignment horizontal="center" vertical="center"/>
    </xf>
    <xf numFmtId="0" fontId="18" fillId="0" borderId="29" xfId="0" applyFont="1" applyBorder="1" applyAlignment="1">
      <alignment horizontal="center"/>
    </xf>
    <xf numFmtId="0" fontId="10" fillId="0" borderId="8" xfId="0" applyFont="1" applyBorder="1" applyAlignment="1">
      <alignment horizontal="center"/>
    </xf>
    <xf numFmtId="0" fontId="18" fillId="0" borderId="42" xfId="0" applyFont="1" applyBorder="1" applyAlignment="1">
      <alignment horizontal="center"/>
    </xf>
    <xf numFmtId="0" fontId="18" fillId="0" borderId="1" xfId="0" applyFont="1" applyBorder="1" applyAlignment="1">
      <alignment horizontal="center"/>
    </xf>
    <xf numFmtId="0" fontId="10" fillId="0" borderId="28" xfId="0" applyFont="1" applyBorder="1" applyAlignment="1">
      <alignment horizontal="center" vertical="top"/>
    </xf>
    <xf numFmtId="0" fontId="10" fillId="0" borderId="39" xfId="0" applyFont="1" applyBorder="1" applyAlignment="1">
      <alignment horizontal="center" vertical="top"/>
    </xf>
    <xf numFmtId="0" fontId="14" fillId="0" borderId="1" xfId="0" applyFont="1" applyBorder="1"/>
    <xf numFmtId="0" fontId="14" fillId="0" borderId="31" xfId="0" applyFont="1" applyBorder="1"/>
    <xf numFmtId="0" fontId="10" fillId="0" borderId="30" xfId="0" applyFont="1" applyBorder="1" applyAlignment="1">
      <alignment horizontal="center"/>
    </xf>
    <xf numFmtId="0" fontId="10" fillId="0" borderId="0" xfId="0" applyFont="1" applyAlignment="1">
      <alignment horizontal="center" vertical="top"/>
    </xf>
    <xf numFmtId="0" fontId="10" fillId="0" borderId="0" xfId="0" applyFont="1" applyAlignment="1">
      <alignment vertical="top" wrapText="1"/>
    </xf>
    <xf numFmtId="0" fontId="10" fillId="0" borderId="0" xfId="0" applyFont="1" applyAlignment="1">
      <alignment horizontal="center"/>
    </xf>
    <xf numFmtId="0" fontId="18" fillId="0" borderId="0" xfId="0" applyFont="1" applyAlignment="1">
      <alignment horizontal="center"/>
    </xf>
    <xf numFmtId="0" fontId="10" fillId="9" borderId="25" xfId="0" applyFont="1" applyFill="1" applyBorder="1" applyAlignment="1">
      <alignment horizontal="center" vertical="center"/>
    </xf>
    <xf numFmtId="0" fontId="10" fillId="9" borderId="26" xfId="0" applyFont="1" applyFill="1" applyBorder="1" applyAlignment="1">
      <alignment horizontal="center" vertical="center" wrapText="1"/>
    </xf>
    <xf numFmtId="0" fontId="4" fillId="11" borderId="1" xfId="0" applyFont="1" applyFill="1" applyBorder="1" applyAlignment="1">
      <alignment horizontal="center"/>
    </xf>
    <xf numFmtId="0" fontId="4" fillId="11" borderId="1" xfId="0" applyFont="1" applyFill="1" applyBorder="1" applyAlignment="1">
      <alignment horizontal="center" wrapText="1"/>
    </xf>
    <xf numFmtId="0" fontId="8" fillId="9" borderId="11" xfId="0" applyFont="1" applyFill="1" applyBorder="1" applyAlignment="1">
      <alignment horizontal="left" wrapText="1"/>
    </xf>
    <xf numFmtId="4" fontId="5" fillId="2" borderId="8" xfId="0" applyNumberFormat="1" applyFont="1" applyFill="1" applyBorder="1" applyAlignment="1">
      <alignment horizontal="center" vertical="center"/>
    </xf>
    <xf numFmtId="0" fontId="8" fillId="9" borderId="6" xfId="0" applyFont="1" applyFill="1" applyBorder="1" applyAlignment="1">
      <alignment horizontal="left" wrapText="1"/>
    </xf>
    <xf numFmtId="43" fontId="4" fillId="9" borderId="7" xfId="0" applyNumberFormat="1" applyFont="1" applyFill="1" applyBorder="1" applyAlignment="1">
      <alignment horizontal="right"/>
    </xf>
    <xf numFmtId="164" fontId="4" fillId="9" borderId="63" xfId="0" applyNumberFormat="1" applyFont="1" applyFill="1" applyBorder="1" applyAlignment="1">
      <alignment vertical="center"/>
    </xf>
    <xf numFmtId="43" fontId="5" fillId="3" borderId="8" xfId="1" applyFont="1" applyFill="1" applyBorder="1"/>
    <xf numFmtId="43" fontId="5" fillId="3" borderId="8" xfId="1" applyFont="1" applyFill="1" applyBorder="1" applyAlignment="1">
      <alignment horizontal="center" vertical="center"/>
    </xf>
    <xf numFmtId="43" fontId="5" fillId="3" borderId="3" xfId="1" applyFont="1" applyFill="1" applyBorder="1" applyAlignment="1">
      <alignment horizontal="center" vertical="center"/>
    </xf>
    <xf numFmtId="4" fontId="5" fillId="3" borderId="38" xfId="0" applyNumberFormat="1" applyFont="1" applyFill="1" applyBorder="1" applyAlignment="1">
      <alignment horizontal="center" vertical="center"/>
    </xf>
    <xf numFmtId="43" fontId="4" fillId="9" borderId="7" xfId="1" applyFont="1" applyFill="1" applyBorder="1" applyAlignment="1">
      <alignment horizontal="left"/>
    </xf>
    <xf numFmtId="43" fontId="4" fillId="9" borderId="7" xfId="1" applyFont="1" applyFill="1" applyBorder="1" applyAlignment="1">
      <alignment horizontal="center" vertical="center"/>
    </xf>
    <xf numFmtId="43" fontId="4" fillId="9" borderId="13" xfId="1" applyFont="1" applyFill="1" applyBorder="1" applyAlignment="1">
      <alignment horizontal="center" vertical="center"/>
    </xf>
    <xf numFmtId="0" fontId="13" fillId="9" borderId="6" xfId="0" applyFont="1" applyFill="1" applyBorder="1" applyAlignment="1">
      <alignment horizontal="center"/>
    </xf>
    <xf numFmtId="0" fontId="16" fillId="9" borderId="7" xfId="0" applyFont="1" applyFill="1" applyBorder="1" applyAlignment="1">
      <alignment horizontal="center"/>
    </xf>
    <xf numFmtId="0" fontId="16" fillId="9" borderId="7" xfId="0" applyFont="1" applyFill="1" applyBorder="1" applyAlignment="1">
      <alignment horizontal="center" wrapText="1"/>
    </xf>
    <xf numFmtId="0" fontId="16" fillId="9" borderId="63" xfId="0" applyFont="1" applyFill="1" applyBorder="1" applyAlignment="1">
      <alignment horizontal="center" wrapText="1"/>
    </xf>
    <xf numFmtId="0" fontId="14" fillId="0" borderId="9" xfId="0" applyFont="1" applyBorder="1"/>
    <xf numFmtId="0" fontId="18" fillId="0" borderId="66" xfId="0" applyFont="1" applyBorder="1"/>
    <xf numFmtId="0" fontId="14" fillId="0" borderId="67" xfId="0" applyFont="1" applyBorder="1"/>
    <xf numFmtId="0" fontId="15" fillId="0" borderId="67" xfId="0" applyFont="1" applyBorder="1"/>
    <xf numFmtId="0" fontId="14" fillId="0" borderId="18" xfId="0" applyFont="1" applyBorder="1"/>
    <xf numFmtId="0" fontId="14" fillId="0" borderId="64" xfId="0" applyFont="1" applyBorder="1" applyAlignment="1">
      <alignment horizontal="center"/>
    </xf>
    <xf numFmtId="0" fontId="14" fillId="0" borderId="28" xfId="0" applyFont="1" applyBorder="1" applyAlignment="1">
      <alignment horizontal="center"/>
    </xf>
    <xf numFmtId="0" fontId="14" fillId="0" borderId="30" xfId="0" applyFont="1" applyBorder="1" applyAlignment="1">
      <alignment horizontal="center"/>
    </xf>
    <xf numFmtId="4" fontId="6" fillId="0" borderId="8" xfId="0" applyNumberFormat="1" applyFont="1" applyBorder="1" applyAlignment="1">
      <alignment vertical="top" wrapText="1"/>
    </xf>
    <xf numFmtId="4" fontId="6" fillId="0" borderId="8" xfId="0" applyNumberFormat="1" applyFont="1" applyBorder="1" applyAlignment="1">
      <alignment horizontal="center" vertical="center" wrapText="1"/>
    </xf>
    <xf numFmtId="4" fontId="6" fillId="0" borderId="8" xfId="0" applyNumberFormat="1" applyFont="1" applyBorder="1" applyAlignment="1">
      <alignment horizontal="right" vertical="center" wrapText="1"/>
    </xf>
    <xf numFmtId="4" fontId="6" fillId="0" borderId="3" xfId="0" applyNumberFormat="1" applyFont="1" applyBorder="1" applyAlignment="1">
      <alignment horizontal="right" vertical="center" wrapText="1"/>
    </xf>
    <xf numFmtId="0" fontId="9" fillId="0" borderId="9" xfId="0" applyFont="1" applyBorder="1" applyAlignment="1">
      <alignment vertical="top" wrapText="1"/>
    </xf>
    <xf numFmtId="0" fontId="6" fillId="0" borderId="9" xfId="0" applyFont="1" applyBorder="1" applyAlignment="1">
      <alignment vertical="top" wrapText="1"/>
    </xf>
    <xf numFmtId="165" fontId="6" fillId="0" borderId="9" xfId="0" applyNumberFormat="1" applyFont="1" applyBorder="1" applyAlignment="1">
      <alignment horizontal="center" vertical="center" wrapText="1"/>
    </xf>
    <xf numFmtId="43" fontId="17" fillId="0" borderId="9" xfId="1" applyFont="1" applyBorder="1" applyAlignment="1">
      <alignment horizontal="right" vertical="center" wrapText="1"/>
    </xf>
    <xf numFmtId="43" fontId="20" fillId="0" borderId="19" xfId="1" applyFont="1" applyBorder="1" applyAlignment="1">
      <alignment horizontal="right" vertical="center" wrapText="1"/>
    </xf>
    <xf numFmtId="0" fontId="9" fillId="2" borderId="11" xfId="0" applyFont="1" applyFill="1" applyBorder="1" applyAlignment="1">
      <alignment horizontal="center" vertical="center" wrapText="1"/>
    </xf>
    <xf numFmtId="0" fontId="6" fillId="2" borderId="7" xfId="0" applyFont="1" applyFill="1" applyBorder="1" applyAlignment="1">
      <alignment horizontal="center" vertical="center" wrapText="1"/>
    </xf>
    <xf numFmtId="2" fontId="17" fillId="2" borderId="7" xfId="0" applyNumberFormat="1" applyFont="1" applyFill="1" applyBorder="1" applyAlignment="1">
      <alignment horizontal="center" vertical="center" wrapText="1"/>
    </xf>
    <xf numFmtId="43" fontId="17" fillId="2" borderId="7" xfId="1" applyFont="1" applyFill="1" applyBorder="1" applyAlignment="1">
      <alignment horizontal="center" vertical="center" wrapText="1"/>
    </xf>
    <xf numFmtId="43" fontId="20" fillId="2" borderId="61" xfId="1" applyFont="1" applyFill="1" applyBorder="1" applyAlignment="1">
      <alignment horizontal="center" vertical="center" wrapText="1"/>
    </xf>
    <xf numFmtId="0" fontId="9" fillId="2" borderId="11" xfId="0" applyFont="1" applyFill="1" applyBorder="1" applyAlignment="1">
      <alignment vertical="top" wrapText="1"/>
    </xf>
    <xf numFmtId="2" fontId="17" fillId="2" borderId="31" xfId="0" applyNumberFormat="1" applyFont="1" applyFill="1" applyBorder="1" applyAlignment="1">
      <alignment horizontal="center" vertical="center" wrapText="1"/>
    </xf>
    <xf numFmtId="4" fontId="6" fillId="0" borderId="3" xfId="0" applyNumberFormat="1" applyFont="1" applyBorder="1" applyAlignment="1">
      <alignment horizontal="center" vertical="center" wrapText="1"/>
    </xf>
    <xf numFmtId="4" fontId="6" fillId="2" borderId="38" xfId="0" applyNumberFormat="1" applyFont="1" applyFill="1" applyBorder="1" applyAlignment="1">
      <alignment horizontal="center" vertical="center" wrapText="1"/>
    </xf>
    <xf numFmtId="0" fontId="17" fillId="2" borderId="7" xfId="0" applyFont="1" applyFill="1" applyBorder="1" applyAlignment="1">
      <alignment horizontal="center" vertical="center" wrapText="1"/>
    </xf>
    <xf numFmtId="0" fontId="20" fillId="2" borderId="7" xfId="0" applyFont="1" applyFill="1" applyBorder="1" applyAlignment="1">
      <alignment horizontal="center" vertical="center" wrapText="1"/>
    </xf>
    <xf numFmtId="43" fontId="4" fillId="2" borderId="13" xfId="1" applyFont="1" applyFill="1" applyBorder="1" applyAlignment="1">
      <alignment horizontal="center" vertical="center"/>
    </xf>
    <xf numFmtId="4" fontId="17" fillId="2" borderId="5" xfId="0" applyNumberFormat="1" applyFont="1" applyFill="1" applyBorder="1" applyAlignment="1">
      <alignment horizontal="center" vertical="center" wrapText="1"/>
    </xf>
    <xf numFmtId="0" fontId="9" fillId="0" borderId="8" xfId="0" applyFont="1" applyBorder="1" applyAlignment="1">
      <alignment vertical="top" wrapText="1"/>
    </xf>
    <xf numFmtId="0" fontId="6" fillId="0" borderId="8" xfId="0" applyFont="1" applyBorder="1" applyAlignment="1">
      <alignment vertical="top" wrapText="1"/>
    </xf>
    <xf numFmtId="165" fontId="6" fillId="0" borderId="8" xfId="0" applyNumberFormat="1" applyFont="1" applyBorder="1" applyAlignment="1">
      <alignment horizontal="center" vertical="center" wrapText="1"/>
    </xf>
    <xf numFmtId="43" fontId="17" fillId="0" borderId="8" xfId="1" applyFont="1" applyBorder="1" applyAlignment="1">
      <alignment horizontal="right" vertical="center" wrapText="1"/>
    </xf>
    <xf numFmtId="43" fontId="20" fillId="0" borderId="3" xfId="1" applyFont="1" applyBorder="1" applyAlignment="1">
      <alignment horizontal="right" vertical="center" wrapText="1"/>
    </xf>
    <xf numFmtId="0" fontId="9" fillId="2" borderId="6" xfId="0" applyFont="1" applyFill="1" applyBorder="1" applyAlignment="1">
      <alignment vertical="top" wrapText="1"/>
    </xf>
    <xf numFmtId="0" fontId="6" fillId="2" borderId="7" xfId="0" applyFont="1" applyFill="1" applyBorder="1" applyAlignment="1">
      <alignment vertical="top" wrapText="1"/>
    </xf>
    <xf numFmtId="2" fontId="17" fillId="2" borderId="7" xfId="1" applyNumberFormat="1" applyFont="1" applyFill="1" applyBorder="1" applyAlignment="1">
      <alignment horizontal="center" vertical="center" wrapText="1"/>
    </xf>
    <xf numFmtId="0" fontId="5" fillId="3" borderId="8" xfId="0" applyFont="1" applyFill="1" applyBorder="1"/>
    <xf numFmtId="166" fontId="5" fillId="3" borderId="8" xfId="0" applyNumberFormat="1" applyFont="1" applyFill="1" applyBorder="1" applyAlignment="1">
      <alignment horizontal="center" vertical="center"/>
    </xf>
    <xf numFmtId="4" fontId="5" fillId="3" borderId="8" xfId="0" applyNumberFormat="1" applyFont="1" applyFill="1" applyBorder="1" applyAlignment="1">
      <alignment horizontal="right" vertical="center"/>
    </xf>
    <xf numFmtId="0" fontId="5" fillId="3" borderId="8" xfId="0" applyFont="1" applyFill="1" applyBorder="1" applyAlignment="1">
      <alignment horizontal="right" vertical="center"/>
    </xf>
    <xf numFmtId="0" fontId="5" fillId="3" borderId="3" xfId="0" applyFont="1" applyFill="1" applyBorder="1" applyAlignment="1">
      <alignment horizontal="right" vertical="center"/>
    </xf>
    <xf numFmtId="0" fontId="4" fillId="9" borderId="7" xfId="0" applyFont="1" applyFill="1" applyBorder="1" applyAlignment="1">
      <alignment horizontal="left"/>
    </xf>
    <xf numFmtId="166" fontId="4" fillId="9" borderId="7" xfId="0" applyNumberFormat="1" applyFont="1" applyFill="1" applyBorder="1" applyAlignment="1">
      <alignment horizontal="center" vertical="center"/>
    </xf>
    <xf numFmtId="43" fontId="4" fillId="9" borderId="7" xfId="0" applyNumberFormat="1" applyFont="1" applyFill="1" applyBorder="1" applyAlignment="1">
      <alignment horizontal="right" vertical="center"/>
    </xf>
    <xf numFmtId="0" fontId="4" fillId="9" borderId="7" xfId="0" applyFont="1" applyFill="1" applyBorder="1" applyAlignment="1">
      <alignment horizontal="right" vertical="center"/>
    </xf>
    <xf numFmtId="0" fontId="4" fillId="9" borderId="61" xfId="0" applyFont="1" applyFill="1" applyBorder="1" applyAlignment="1">
      <alignment horizontal="right" vertical="center"/>
    </xf>
    <xf numFmtId="166" fontId="5" fillId="3" borderId="37" xfId="0" applyNumberFormat="1" applyFont="1" applyFill="1" applyBorder="1"/>
    <xf numFmtId="43" fontId="4" fillId="9" borderId="68" xfId="1" applyFont="1" applyFill="1" applyBorder="1" applyAlignment="1">
      <alignment horizontal="right" vertical="center"/>
    </xf>
    <xf numFmtId="0" fontId="5" fillId="0" borderId="9" xfId="0" applyFont="1" applyBorder="1"/>
    <xf numFmtId="4" fontId="6" fillId="2" borderId="43" xfId="0" applyNumberFormat="1" applyFont="1" applyFill="1" applyBorder="1" applyAlignment="1">
      <alignment horizontal="right" vertical="center" wrapText="1"/>
    </xf>
    <xf numFmtId="4" fontId="6" fillId="2" borderId="37" xfId="0" applyNumberFormat="1" applyFont="1" applyFill="1" applyBorder="1" applyAlignment="1">
      <alignment horizontal="right" vertical="center" wrapText="1"/>
    </xf>
    <xf numFmtId="4" fontId="6" fillId="2" borderId="38" xfId="0" applyNumberFormat="1" applyFont="1" applyFill="1" applyBorder="1" applyAlignment="1">
      <alignment horizontal="right" vertical="center" wrapText="1"/>
    </xf>
    <xf numFmtId="43" fontId="4" fillId="2" borderId="5" xfId="1" applyFont="1" applyFill="1" applyBorder="1" applyAlignment="1">
      <alignment horizontal="center" vertical="center"/>
    </xf>
    <xf numFmtId="43" fontId="4" fillId="2" borderId="43" xfId="1" applyFont="1" applyFill="1" applyBorder="1" applyAlignment="1">
      <alignment horizontal="right" vertical="center"/>
    </xf>
    <xf numFmtId="43" fontId="4" fillId="2" borderId="37" xfId="1" applyFont="1" applyFill="1" applyBorder="1" applyAlignment="1">
      <alignment horizontal="right" vertical="center"/>
    </xf>
    <xf numFmtId="43" fontId="4" fillId="2" borderId="38" xfId="1" applyFont="1" applyFill="1" applyBorder="1" applyAlignment="1">
      <alignment horizontal="right" vertical="center"/>
    </xf>
    <xf numFmtId="43" fontId="4" fillId="2" borderId="68" xfId="1" applyFont="1" applyFill="1" applyBorder="1" applyAlignment="1">
      <alignment horizontal="center" vertical="center"/>
    </xf>
    <xf numFmtId="0" fontId="6" fillId="2" borderId="31" xfId="0" applyFont="1" applyFill="1" applyBorder="1" applyAlignment="1">
      <alignment vertical="top" wrapText="1"/>
    </xf>
    <xf numFmtId="43" fontId="17" fillId="2" borderId="31" xfId="1" applyFont="1" applyFill="1" applyBorder="1" applyAlignment="1">
      <alignment horizontal="right" vertical="top" wrapText="1"/>
    </xf>
    <xf numFmtId="43" fontId="20" fillId="2" borderId="40" xfId="1" applyFont="1" applyFill="1" applyBorder="1" applyAlignment="1">
      <alignment horizontal="right" vertical="top" wrapText="1"/>
    </xf>
    <xf numFmtId="0" fontId="16" fillId="0" borderId="65" xfId="0" applyFont="1" applyBorder="1"/>
    <xf numFmtId="0" fontId="14" fillId="0" borderId="19" xfId="0" applyFont="1" applyBorder="1"/>
    <xf numFmtId="0" fontId="14" fillId="0" borderId="20" xfId="0" applyFont="1" applyBorder="1"/>
    <xf numFmtId="0" fontId="14" fillId="0" borderId="40" xfId="0" applyFont="1" applyBorder="1"/>
    <xf numFmtId="0" fontId="34" fillId="0" borderId="59" xfId="0" applyFont="1" applyBorder="1" applyAlignment="1">
      <alignment horizontal="center"/>
    </xf>
    <xf numFmtId="0" fontId="16" fillId="0" borderId="37" xfId="0" applyFont="1" applyBorder="1" applyAlignment="1">
      <alignment horizontal="center"/>
    </xf>
    <xf numFmtId="0" fontId="16" fillId="0" borderId="68" xfId="0" applyFont="1" applyBorder="1" applyAlignment="1">
      <alignment horizontal="center"/>
    </xf>
    <xf numFmtId="0" fontId="10" fillId="9" borderId="41" xfId="0" applyFont="1" applyFill="1" applyBorder="1" applyAlignment="1">
      <alignment horizontal="center" vertical="center"/>
    </xf>
    <xf numFmtId="0" fontId="10" fillId="0" borderId="20" xfId="0" applyFont="1" applyBorder="1"/>
    <xf numFmtId="0" fontId="10" fillId="0" borderId="3" xfId="0" applyFont="1" applyBorder="1"/>
    <xf numFmtId="0" fontId="10" fillId="0" borderId="40" xfId="0" applyFont="1" applyBorder="1"/>
    <xf numFmtId="0" fontId="13" fillId="9" borderId="36" xfId="0" applyFont="1" applyFill="1" applyBorder="1" applyAlignment="1">
      <alignment horizontal="center" vertical="center" wrapText="1"/>
    </xf>
    <xf numFmtId="0" fontId="13" fillId="0" borderId="37" xfId="0" applyFont="1" applyBorder="1" applyAlignment="1">
      <alignment horizontal="center"/>
    </xf>
    <xf numFmtId="0" fontId="13" fillId="0" borderId="38" xfId="0" applyFont="1" applyBorder="1" applyAlignment="1">
      <alignment horizontal="center"/>
    </xf>
    <xf numFmtId="0" fontId="13" fillId="0" borderId="68" xfId="0" applyFont="1" applyBorder="1" applyAlignment="1">
      <alignment horizontal="center"/>
    </xf>
    <xf numFmtId="0" fontId="13" fillId="9" borderId="28" xfId="0" applyFont="1" applyFill="1" applyBorder="1"/>
    <xf numFmtId="0" fontId="13" fillId="9" borderId="1" xfId="0" applyFont="1" applyFill="1" applyBorder="1" applyAlignment="1">
      <alignment wrapText="1"/>
    </xf>
    <xf numFmtId="0" fontId="13" fillId="9" borderId="29" xfId="0" applyFont="1" applyFill="1" applyBorder="1" applyAlignment="1">
      <alignment wrapText="1"/>
    </xf>
    <xf numFmtId="0" fontId="8" fillId="9" borderId="6" xfId="0" applyFont="1" applyFill="1" applyBorder="1" applyAlignment="1" applyProtection="1">
      <alignment horizontal="center" wrapText="1"/>
      <protection locked="0"/>
    </xf>
    <xf numFmtId="0" fontId="4" fillId="9" borderId="7" xfId="0" applyFont="1" applyFill="1" applyBorder="1" applyAlignment="1" applyProtection="1">
      <alignment horizontal="center" wrapText="1"/>
      <protection locked="0"/>
    </xf>
    <xf numFmtId="0" fontId="4" fillId="9" borderId="7" xfId="0" applyFont="1" applyFill="1" applyBorder="1" applyAlignment="1" applyProtection="1">
      <alignment horizontal="center"/>
      <protection locked="0"/>
    </xf>
    <xf numFmtId="0" fontId="4" fillId="9" borderId="44" xfId="0" applyFont="1" applyFill="1" applyBorder="1" applyAlignment="1" applyProtection="1">
      <alignment horizontal="center"/>
      <protection locked="0"/>
    </xf>
    <xf numFmtId="0" fontId="4" fillId="9" borderId="61" xfId="0" applyFont="1" applyFill="1" applyBorder="1" applyAlignment="1" applyProtection="1">
      <alignment horizontal="center"/>
      <protection locked="0"/>
    </xf>
    <xf numFmtId="0" fontId="5" fillId="0" borderId="67" xfId="0" applyFont="1" applyBorder="1"/>
    <xf numFmtId="0" fontId="4" fillId="9" borderId="27" xfId="0" applyFont="1" applyFill="1" applyBorder="1" applyAlignment="1" applyProtection="1">
      <alignment horizontal="center"/>
      <protection locked="0"/>
    </xf>
    <xf numFmtId="0" fontId="7" fillId="0" borderId="64" xfId="0" applyFont="1" applyBorder="1" applyAlignment="1">
      <alignment horizontal="left" wrapText="1"/>
    </xf>
    <xf numFmtId="4" fontId="5" fillId="0" borderId="29" xfId="0" applyNumberFormat="1" applyFont="1" applyBorder="1" applyAlignment="1">
      <alignment horizontal="left" wrapText="1"/>
    </xf>
    <xf numFmtId="0" fontId="7" fillId="0" borderId="28" xfId="0" applyFont="1" applyBorder="1" applyAlignment="1">
      <alignment horizontal="left" wrapText="1"/>
    </xf>
    <xf numFmtId="4" fontId="5" fillId="0" borderId="0" xfId="0" applyNumberFormat="1" applyFont="1" applyAlignment="1">
      <alignment horizontal="center" vertical="center"/>
    </xf>
    <xf numFmtId="0" fontId="7" fillId="0" borderId="30" xfId="0" applyFont="1" applyBorder="1" applyAlignment="1">
      <alignment horizontal="left" wrapText="1"/>
    </xf>
    <xf numFmtId="4" fontId="5" fillId="0" borderId="31" xfId="0" applyNumberFormat="1" applyFont="1" applyBorder="1" applyAlignment="1">
      <alignment horizontal="center" vertical="center" wrapText="1"/>
    </xf>
    <xf numFmtId="4" fontId="5" fillId="0" borderId="31" xfId="0" applyNumberFormat="1" applyFont="1" applyBorder="1" applyAlignment="1">
      <alignment horizontal="left" wrapText="1"/>
    </xf>
    <xf numFmtId="4" fontId="5" fillId="0" borderId="40" xfId="0" applyNumberFormat="1" applyFont="1" applyBorder="1" applyAlignment="1">
      <alignment horizontal="left" wrapText="1"/>
    </xf>
    <xf numFmtId="4" fontId="5" fillId="0" borderId="32" xfId="0" applyNumberFormat="1" applyFont="1" applyBorder="1" applyAlignment="1">
      <alignment horizontal="left" wrapText="1"/>
    </xf>
    <xf numFmtId="43" fontId="5" fillId="0" borderId="29" xfId="1" applyFont="1" applyBorder="1" applyAlignment="1">
      <alignment horizontal="center" vertical="center" wrapText="1"/>
    </xf>
    <xf numFmtId="4" fontId="4" fillId="9" borderId="63" xfId="0" applyNumberFormat="1" applyFont="1" applyFill="1" applyBorder="1" applyAlignment="1" applyProtection="1">
      <alignment horizontal="center" wrapText="1"/>
      <protection locked="0"/>
    </xf>
    <xf numFmtId="4" fontId="5" fillId="0" borderId="65" xfId="0" applyNumberFormat="1" applyFont="1" applyBorder="1" applyAlignment="1">
      <alignment horizontal="center" vertical="center" wrapText="1"/>
    </xf>
    <xf numFmtId="4" fontId="5" fillId="0" borderId="29" xfId="0" applyNumberFormat="1" applyFont="1" applyBorder="1" applyAlignment="1">
      <alignment horizontal="center" vertical="center" wrapText="1"/>
    </xf>
    <xf numFmtId="4" fontId="5" fillId="0" borderId="32" xfId="0" applyNumberFormat="1" applyFont="1" applyBorder="1" applyAlignment="1">
      <alignment horizontal="center" vertical="center" wrapText="1"/>
    </xf>
    <xf numFmtId="0" fontId="41" fillId="0" borderId="0" xfId="0" applyFont="1"/>
    <xf numFmtId="0" fontId="42" fillId="0" borderId="0" xfId="0" applyFont="1"/>
    <xf numFmtId="0" fontId="5" fillId="0" borderId="0" xfId="0" applyFont="1" applyAlignment="1">
      <alignment wrapText="1"/>
    </xf>
    <xf numFmtId="0" fontId="4" fillId="11" borderId="11" xfId="0" applyFont="1" applyFill="1" applyBorder="1" applyAlignment="1">
      <alignment horizontal="center"/>
    </xf>
    <xf numFmtId="0" fontId="4" fillId="11" borderId="12" xfId="0" applyFont="1" applyFill="1" applyBorder="1" applyAlignment="1">
      <alignment horizontal="center"/>
    </xf>
    <xf numFmtId="0" fontId="4" fillId="11" borderId="13" xfId="0" applyFont="1" applyFill="1" applyBorder="1" applyAlignment="1">
      <alignment horizontal="center"/>
    </xf>
    <xf numFmtId="0" fontId="0" fillId="0" borderId="22" xfId="0" applyBorder="1"/>
    <xf numFmtId="0" fontId="0" fillId="0" borderId="16" xfId="0" applyBorder="1"/>
    <xf numFmtId="0" fontId="0" fillId="0" borderId="17" xfId="0" applyBorder="1"/>
    <xf numFmtId="0" fontId="0" fillId="0" borderId="33" xfId="0" applyBorder="1"/>
    <xf numFmtId="0" fontId="0" fillId="0" borderId="0" xfId="0"/>
    <xf numFmtId="0" fontId="0" fillId="0" borderId="34" xfId="0" applyBorder="1"/>
    <xf numFmtId="0" fontId="0" fillId="0" borderId="24" xfId="0" applyBorder="1"/>
    <xf numFmtId="0" fontId="0" fillId="0" borderId="23" xfId="0" applyBorder="1"/>
    <xf numFmtId="0" fontId="0" fillId="0" borderId="35" xfId="0" applyBorder="1"/>
    <xf numFmtId="0" fontId="10" fillId="9" borderId="11" xfId="0" applyFont="1" applyFill="1" applyBorder="1" applyAlignment="1">
      <alignment horizontal="center"/>
    </xf>
    <xf numFmtId="0" fontId="10" fillId="9" borderId="12" xfId="0" applyFont="1" applyFill="1" applyBorder="1" applyAlignment="1">
      <alignment horizontal="center"/>
    </xf>
    <xf numFmtId="0" fontId="10" fillId="9" borderId="13" xfId="0" applyFont="1" applyFill="1" applyBorder="1" applyAlignment="1">
      <alignment horizontal="center"/>
    </xf>
    <xf numFmtId="0" fontId="6" fillId="0" borderId="22" xfId="0" applyFont="1" applyBorder="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6" fillId="0" borderId="33" xfId="0" applyFont="1" applyBorder="1" applyAlignment="1">
      <alignment horizontal="left" vertical="top" wrapText="1"/>
    </xf>
    <xf numFmtId="0" fontId="6" fillId="0" borderId="0" xfId="0" applyFont="1" applyAlignment="1">
      <alignment horizontal="left" vertical="top" wrapText="1"/>
    </xf>
    <xf numFmtId="0" fontId="6" fillId="0" borderId="34" xfId="0" applyFont="1" applyBorder="1" applyAlignment="1">
      <alignment horizontal="left" vertical="top" wrapText="1"/>
    </xf>
    <xf numFmtId="0" fontId="6" fillId="0" borderId="24" xfId="0" applyFont="1" applyBorder="1" applyAlignment="1">
      <alignment horizontal="left" vertical="top" wrapText="1"/>
    </xf>
    <xf numFmtId="0" fontId="6" fillId="0" borderId="23" xfId="0" applyFont="1" applyBorder="1" applyAlignment="1">
      <alignment horizontal="left" vertical="top" wrapText="1"/>
    </xf>
    <xf numFmtId="0" fontId="6" fillId="0" borderId="35" xfId="0" applyFont="1" applyBorder="1" applyAlignment="1">
      <alignment horizontal="left" vertical="top" wrapText="1"/>
    </xf>
    <xf numFmtId="0" fontId="16" fillId="11" borderId="11" xfId="0" applyFont="1" applyFill="1" applyBorder="1" applyAlignment="1">
      <alignment horizontal="center"/>
    </xf>
    <xf numFmtId="0" fontId="16" fillId="11" borderId="12" xfId="0" applyFont="1" applyFill="1" applyBorder="1" applyAlignment="1">
      <alignment horizontal="center"/>
    </xf>
    <xf numFmtId="0" fontId="16" fillId="11" borderId="13" xfId="0" applyFont="1" applyFill="1" applyBorder="1" applyAlignment="1">
      <alignment horizontal="center"/>
    </xf>
    <xf numFmtId="0" fontId="17" fillId="9" borderId="11" xfId="0" applyFont="1" applyFill="1" applyBorder="1" applyAlignment="1">
      <alignment horizontal="center"/>
    </xf>
    <xf numFmtId="0" fontId="17" fillId="9" borderId="12" xfId="0" applyFont="1" applyFill="1" applyBorder="1" applyAlignment="1">
      <alignment horizontal="center"/>
    </xf>
    <xf numFmtId="0" fontId="17" fillId="9" borderId="13" xfId="0" applyFont="1" applyFill="1" applyBorder="1" applyAlignment="1">
      <alignment horizontal="center"/>
    </xf>
    <xf numFmtId="0" fontId="3" fillId="11" borderId="11" xfId="0" applyFont="1" applyFill="1" applyBorder="1" applyAlignment="1">
      <alignment horizontal="center" wrapText="1"/>
    </xf>
    <xf numFmtId="0" fontId="3" fillId="11" borderId="12" xfId="0" applyFont="1" applyFill="1" applyBorder="1" applyAlignment="1">
      <alignment horizontal="center" wrapText="1"/>
    </xf>
    <xf numFmtId="0" fontId="3" fillId="11" borderId="13" xfId="0" applyFont="1" applyFill="1" applyBorder="1" applyAlignment="1">
      <alignment horizontal="center" wrapText="1"/>
    </xf>
    <xf numFmtId="0" fontId="10" fillId="0" borderId="22" xfId="0" applyFont="1" applyBorder="1" applyAlignment="1">
      <alignment horizontal="center" vertical="top" wrapText="1"/>
    </xf>
    <xf numFmtId="0" fontId="12" fillId="0" borderId="16" xfId="0" applyFont="1" applyBorder="1" applyAlignment="1">
      <alignment horizontal="center" vertical="top" wrapText="1"/>
    </xf>
    <xf numFmtId="0" fontId="12" fillId="0" borderId="17" xfId="0" applyFont="1" applyBorder="1" applyAlignment="1">
      <alignment horizontal="center" vertical="top" wrapText="1"/>
    </xf>
    <xf numFmtId="0" fontId="12" fillId="0" borderId="33" xfId="0" applyFont="1" applyBorder="1" applyAlignment="1">
      <alignment horizontal="center" vertical="top" wrapText="1"/>
    </xf>
    <xf numFmtId="0" fontId="12" fillId="0" borderId="0" xfId="0" applyFont="1" applyAlignment="1">
      <alignment horizontal="center" vertical="top" wrapText="1"/>
    </xf>
    <xf numFmtId="0" fontId="12" fillId="0" borderId="34" xfId="0" applyFont="1" applyBorder="1" applyAlignment="1">
      <alignment horizontal="center" vertical="top" wrapText="1"/>
    </xf>
    <xf numFmtId="0" fontId="12" fillId="0" borderId="24" xfId="0" applyFont="1" applyBorder="1" applyAlignment="1">
      <alignment horizontal="center" vertical="top" wrapText="1"/>
    </xf>
    <xf numFmtId="0" fontId="12" fillId="0" borderId="23" xfId="0" applyFont="1" applyBorder="1" applyAlignment="1">
      <alignment horizontal="center" vertical="top" wrapText="1"/>
    </xf>
    <xf numFmtId="0" fontId="12" fillId="0" borderId="35" xfId="0" applyFont="1" applyBorder="1" applyAlignment="1">
      <alignment horizontal="center" vertical="top" wrapText="1"/>
    </xf>
    <xf numFmtId="0" fontId="3" fillId="9" borderId="11" xfId="0" applyFont="1" applyFill="1" applyBorder="1" applyAlignment="1">
      <alignment horizontal="center"/>
    </xf>
    <xf numFmtId="0" fontId="3" fillId="9" borderId="12" xfId="0" applyFont="1" applyFill="1" applyBorder="1" applyAlignment="1">
      <alignment horizontal="center"/>
    </xf>
    <xf numFmtId="0" fontId="3" fillId="9" borderId="13" xfId="0" applyFont="1" applyFill="1" applyBorder="1" applyAlignment="1">
      <alignment horizontal="center"/>
    </xf>
    <xf numFmtId="0" fontId="10" fillId="0" borderId="25" xfId="0" applyFont="1" applyBorder="1" applyAlignment="1">
      <alignment horizontal="left" vertical="top" wrapText="1"/>
    </xf>
    <xf numFmtId="0" fontId="12" fillId="0" borderId="26" xfId="0" applyFont="1" applyBorder="1" applyAlignment="1">
      <alignment horizontal="left" vertical="top" wrapText="1"/>
    </xf>
    <xf numFmtId="0" fontId="12" fillId="0" borderId="27" xfId="0" applyFont="1" applyBorder="1" applyAlignment="1">
      <alignment horizontal="left" vertical="top" wrapText="1"/>
    </xf>
    <xf numFmtId="0" fontId="12" fillId="0" borderId="28" xfId="0" applyFont="1" applyBorder="1" applyAlignment="1">
      <alignment horizontal="left" vertical="top" wrapText="1"/>
    </xf>
    <xf numFmtId="0" fontId="12" fillId="0" borderId="1" xfId="0" applyFont="1" applyBorder="1" applyAlignment="1">
      <alignment horizontal="left" vertical="top" wrapText="1"/>
    </xf>
    <xf numFmtId="0" fontId="12" fillId="0" borderId="29" xfId="0" applyFont="1" applyBorder="1" applyAlignment="1">
      <alignment horizontal="left" vertical="top" wrapText="1"/>
    </xf>
    <xf numFmtId="0" fontId="12" fillId="0" borderId="30" xfId="0" applyFont="1" applyBorder="1" applyAlignment="1">
      <alignment horizontal="left" vertical="top" wrapText="1"/>
    </xf>
    <xf numFmtId="0" fontId="12" fillId="0" borderId="31" xfId="0" applyFont="1" applyBorder="1" applyAlignment="1">
      <alignment horizontal="left" vertical="top" wrapText="1"/>
    </xf>
    <xf numFmtId="0" fontId="12" fillId="0" borderId="32" xfId="0" applyFont="1" applyBorder="1" applyAlignment="1">
      <alignment horizontal="left" vertical="top" wrapText="1"/>
    </xf>
    <xf numFmtId="0" fontId="12" fillId="0" borderId="20" xfId="0" applyFont="1" applyBorder="1" applyAlignment="1">
      <alignment horizontal="center" vertical="top" wrapText="1"/>
    </xf>
    <xf numFmtId="0" fontId="12" fillId="0" borderId="2" xfId="0" applyFont="1" applyBorder="1" applyAlignment="1">
      <alignment horizontal="center" vertical="top" wrapText="1"/>
    </xf>
    <xf numFmtId="0" fontId="12" fillId="0" borderId="21" xfId="0" applyFont="1" applyBorder="1" applyAlignment="1">
      <alignment horizontal="center" vertical="top" wrapText="1"/>
    </xf>
    <xf numFmtId="0" fontId="3" fillId="11" borderId="1" xfId="0" applyFont="1" applyFill="1" applyBorder="1" applyAlignment="1">
      <alignment horizontal="center"/>
    </xf>
    <xf numFmtId="0" fontId="11" fillId="9" borderId="1" xfId="0" applyFont="1" applyFill="1" applyBorder="1" applyAlignment="1">
      <alignment horizontal="center"/>
    </xf>
    <xf numFmtId="0" fontId="11" fillId="9" borderId="11" xfId="0" applyFont="1" applyFill="1" applyBorder="1" applyAlignment="1">
      <alignment horizontal="center"/>
    </xf>
    <xf numFmtId="0" fontId="11" fillId="9" borderId="12" xfId="0" applyFont="1" applyFill="1" applyBorder="1" applyAlignment="1">
      <alignment horizontal="center"/>
    </xf>
    <xf numFmtId="0" fontId="0" fillId="0" borderId="13" xfId="0" applyBorder="1"/>
    <xf numFmtId="0" fontId="11" fillId="11" borderId="33" xfId="0" applyFont="1" applyFill="1" applyBorder="1" applyAlignment="1">
      <alignment horizontal="center" wrapText="1"/>
    </xf>
    <xf numFmtId="0" fontId="11" fillId="11" borderId="0" xfId="0" applyFont="1" applyFill="1" applyAlignment="1">
      <alignment horizontal="center" wrapText="1"/>
    </xf>
    <xf numFmtId="0" fontId="5" fillId="0" borderId="22" xfId="0" applyFont="1" applyBorder="1" applyAlignment="1" applyProtection="1">
      <alignment vertical="justify" wrapText="1"/>
      <protection locked="0"/>
    </xf>
    <xf numFmtId="0" fontId="5" fillId="0" borderId="16" xfId="0" applyFont="1" applyBorder="1" applyAlignment="1" applyProtection="1">
      <alignment vertical="justify" wrapText="1"/>
      <protection locked="0"/>
    </xf>
    <xf numFmtId="0" fontId="5" fillId="0" borderId="17" xfId="0" applyFont="1" applyBorder="1"/>
    <xf numFmtId="0" fontId="5" fillId="0" borderId="33" xfId="0" applyFont="1" applyBorder="1" applyAlignment="1" applyProtection="1">
      <alignment vertical="justify" wrapText="1"/>
      <protection locked="0"/>
    </xf>
    <xf numFmtId="0" fontId="5" fillId="0" borderId="0" xfId="0" applyFont="1" applyAlignment="1" applyProtection="1">
      <alignment vertical="justify" wrapText="1"/>
      <protection locked="0"/>
    </xf>
    <xf numFmtId="0" fontId="5" fillId="0" borderId="34" xfId="0" applyFont="1" applyBorder="1"/>
    <xf numFmtId="0" fontId="10" fillId="0" borderId="1" xfId="0" applyFont="1" applyBorder="1" applyAlignment="1">
      <alignment horizontal="left" vertical="center" wrapText="1"/>
    </xf>
    <xf numFmtId="0" fontId="10" fillId="0" borderId="1" xfId="0" applyFont="1" applyBorder="1" applyAlignment="1">
      <alignment horizontal="left" vertical="center"/>
    </xf>
    <xf numFmtId="0" fontId="0" fillId="0" borderId="20" xfId="0" applyBorder="1"/>
    <xf numFmtId="0" fontId="0" fillId="0" borderId="2" xfId="0" applyBorder="1"/>
    <xf numFmtId="0" fontId="0" fillId="0" borderId="21" xfId="0" applyBorder="1"/>
    <xf numFmtId="0" fontId="10" fillId="0" borderId="1" xfId="0" applyFont="1" applyBorder="1"/>
    <xf numFmtId="0" fontId="0" fillId="0" borderId="1" xfId="0" applyBorder="1" applyAlignment="1">
      <alignment horizontal="left" vertical="center" wrapText="1"/>
    </xf>
    <xf numFmtId="0" fontId="0" fillId="0" borderId="46" xfId="0" applyBorder="1"/>
    <xf numFmtId="0" fontId="10" fillId="0" borderId="20" xfId="0" applyFont="1" applyBorder="1" applyAlignment="1">
      <alignment horizontal="left" vertical="center" wrapText="1"/>
    </xf>
    <xf numFmtId="0" fontId="0" fillId="0" borderId="2" xfId="0" applyBorder="1" applyAlignment="1">
      <alignment horizontal="left" vertical="center" wrapText="1"/>
    </xf>
    <xf numFmtId="0" fontId="0" fillId="0" borderId="21" xfId="0" applyBorder="1" applyAlignment="1">
      <alignment horizontal="left" vertical="center" wrapText="1"/>
    </xf>
    <xf numFmtId="0" fontId="11" fillId="9" borderId="1" xfId="0" applyFont="1" applyFill="1" applyBorder="1" applyAlignment="1">
      <alignment horizontal="center" vertical="center"/>
    </xf>
    <xf numFmtId="0" fontId="11" fillId="11" borderId="11" xfId="0" applyFont="1" applyFill="1" applyBorder="1" applyAlignment="1">
      <alignment horizontal="center" wrapText="1"/>
    </xf>
    <xf numFmtId="0" fontId="11" fillId="11" borderId="12" xfId="0" applyFont="1" applyFill="1" applyBorder="1" applyAlignment="1">
      <alignment horizontal="center" wrapText="1"/>
    </xf>
    <xf numFmtId="0" fontId="11" fillId="11" borderId="13" xfId="0" applyFont="1" applyFill="1" applyBorder="1" applyAlignment="1">
      <alignment horizontal="center" wrapText="1"/>
    </xf>
    <xf numFmtId="0" fontId="13" fillId="9" borderId="22" xfId="0" applyFont="1" applyFill="1" applyBorder="1" applyAlignment="1">
      <alignment horizontal="center" vertical="top" wrapText="1"/>
    </xf>
    <xf numFmtId="0" fontId="13" fillId="9" borderId="16" xfId="0" applyFont="1" applyFill="1" applyBorder="1" applyAlignment="1">
      <alignment horizontal="center" vertical="top" wrapText="1"/>
    </xf>
    <xf numFmtId="0" fontId="13" fillId="9" borderId="17" xfId="0" applyFont="1" applyFill="1" applyBorder="1" applyAlignment="1">
      <alignment horizontal="center" vertical="top" wrapText="1"/>
    </xf>
    <xf numFmtId="0" fontId="10" fillId="0" borderId="22" xfId="0" applyFont="1" applyBorder="1" applyAlignment="1">
      <alignment horizontal="justify" vertical="top" wrapText="1"/>
    </xf>
    <xf numFmtId="0" fontId="10" fillId="0" borderId="16" xfId="0" applyFont="1" applyBorder="1" applyAlignment="1">
      <alignment horizontal="justify" vertical="top" wrapText="1"/>
    </xf>
    <xf numFmtId="0" fontId="10" fillId="0" borderId="17" xfId="0" applyFont="1" applyBorder="1" applyAlignment="1">
      <alignment horizontal="justify" vertical="top" wrapText="1"/>
    </xf>
    <xf numFmtId="0" fontId="10" fillId="0" borderId="33" xfId="0" applyFont="1" applyBorder="1" applyAlignment="1">
      <alignment horizontal="justify" vertical="top" wrapText="1"/>
    </xf>
    <xf numFmtId="0" fontId="10" fillId="0" borderId="0" xfId="0" applyFont="1" applyAlignment="1">
      <alignment horizontal="justify" vertical="top" wrapText="1"/>
    </xf>
    <xf numFmtId="0" fontId="10" fillId="0" borderId="34" xfId="0" applyFont="1" applyBorder="1" applyAlignment="1">
      <alignment horizontal="justify" vertical="top" wrapText="1"/>
    </xf>
    <xf numFmtId="0" fontId="10" fillId="0" borderId="24" xfId="0" applyFont="1" applyBorder="1" applyAlignment="1">
      <alignment horizontal="justify" vertical="top" wrapText="1"/>
    </xf>
    <xf numFmtId="0" fontId="10" fillId="0" borderId="23" xfId="0" applyFont="1" applyBorder="1" applyAlignment="1">
      <alignment horizontal="justify" vertical="top" wrapText="1"/>
    </xf>
    <xf numFmtId="0" fontId="10" fillId="0" borderId="35" xfId="0" applyFont="1" applyBorder="1" applyAlignment="1">
      <alignment horizontal="justify" vertical="top" wrapText="1"/>
    </xf>
    <xf numFmtId="0" fontId="10" fillId="9" borderId="26" xfId="0" applyFont="1" applyFill="1" applyBorder="1" applyAlignment="1">
      <alignment horizontal="center" vertical="center"/>
    </xf>
    <xf numFmtId="0" fontId="10" fillId="0" borderId="1" xfId="0" applyFont="1" applyBorder="1" applyAlignment="1">
      <alignment vertical="top" wrapText="1"/>
    </xf>
    <xf numFmtId="0" fontId="13" fillId="9" borderId="11" xfId="0" applyFont="1" applyFill="1" applyBorder="1" applyAlignment="1">
      <alignment horizontal="center"/>
    </xf>
    <xf numFmtId="0" fontId="13" fillId="9" borderId="12" xfId="0" applyFont="1" applyFill="1" applyBorder="1" applyAlignment="1">
      <alignment horizontal="center"/>
    </xf>
    <xf numFmtId="0" fontId="13" fillId="9" borderId="45" xfId="0" applyFont="1" applyFill="1" applyBorder="1" applyAlignment="1">
      <alignment horizontal="center"/>
    </xf>
    <xf numFmtId="0" fontId="13" fillId="9" borderId="13" xfId="0" applyFont="1" applyFill="1" applyBorder="1" applyAlignment="1">
      <alignment horizontal="center"/>
    </xf>
    <xf numFmtId="0" fontId="10" fillId="0" borderId="11" xfId="0" applyFont="1" applyBorder="1" applyAlignment="1">
      <alignment horizontal="justify" vertical="top" wrapText="1"/>
    </xf>
    <xf numFmtId="0" fontId="10" fillId="0" borderId="12" xfId="0" applyFont="1" applyBorder="1" applyAlignment="1">
      <alignment horizontal="justify" vertical="top"/>
    </xf>
    <xf numFmtId="0" fontId="10" fillId="0" borderId="45" xfId="0" applyFont="1" applyBorder="1" applyAlignment="1">
      <alignment horizontal="justify" vertical="top"/>
    </xf>
    <xf numFmtId="0" fontId="10" fillId="0" borderId="12" xfId="0" applyFont="1" applyBorder="1" applyAlignment="1">
      <alignment horizontal="justify" vertical="top" wrapText="1"/>
    </xf>
    <xf numFmtId="0" fontId="10" fillId="0" borderId="13" xfId="0" applyFont="1" applyBorder="1" applyAlignment="1">
      <alignment horizontal="justify" vertical="top"/>
    </xf>
    <xf numFmtId="0" fontId="13" fillId="9" borderId="11" xfId="0" applyFont="1" applyFill="1" applyBorder="1" applyAlignment="1">
      <alignment horizontal="center" wrapText="1"/>
    </xf>
    <xf numFmtId="0" fontId="13" fillId="9" borderId="12" xfId="0" applyFont="1" applyFill="1" applyBorder="1" applyAlignment="1">
      <alignment horizontal="center" wrapText="1"/>
    </xf>
    <xf numFmtId="0" fontId="13" fillId="9" borderId="13" xfId="0" applyFont="1" applyFill="1" applyBorder="1" applyAlignment="1">
      <alignment horizontal="center" wrapText="1"/>
    </xf>
    <xf numFmtId="0" fontId="13" fillId="9" borderId="1" xfId="0" applyFont="1" applyFill="1" applyBorder="1" applyAlignment="1">
      <alignment horizontal="center" vertical="center"/>
    </xf>
    <xf numFmtId="0" fontId="10" fillId="0" borderId="3" xfId="0" applyFont="1" applyBorder="1" applyAlignment="1">
      <alignment vertical="top" wrapText="1"/>
    </xf>
    <xf numFmtId="0" fontId="10" fillId="0" borderId="46" xfId="0" applyFont="1" applyBorder="1" applyAlignment="1">
      <alignment vertical="top" wrapText="1"/>
    </xf>
    <xf numFmtId="0" fontId="10" fillId="0" borderId="47" xfId="0" applyFont="1" applyBorder="1" applyAlignment="1">
      <alignment vertical="top" wrapText="1"/>
    </xf>
    <xf numFmtId="0" fontId="10" fillId="0" borderId="20" xfId="0" applyFont="1" applyBorder="1" applyAlignment="1">
      <alignment vertical="top" wrapText="1"/>
    </xf>
    <xf numFmtId="0" fontId="10" fillId="0" borderId="2" xfId="0" applyFont="1" applyBorder="1" applyAlignment="1">
      <alignment vertical="top" wrapText="1"/>
    </xf>
    <xf numFmtId="0" fontId="10" fillId="0" borderId="21" xfId="0" applyFont="1" applyBorder="1" applyAlignment="1">
      <alignment vertical="top" wrapText="1"/>
    </xf>
    <xf numFmtId="0" fontId="10" fillId="0" borderId="30" xfId="0" applyFont="1" applyBorder="1" applyAlignment="1">
      <alignment horizontal="justify" vertical="top" wrapText="1"/>
    </xf>
    <xf numFmtId="0" fontId="10" fillId="0" borderId="31" xfId="0" applyFont="1" applyBorder="1" applyAlignment="1">
      <alignment horizontal="justify" vertical="top"/>
    </xf>
    <xf numFmtId="0" fontId="13" fillId="0" borderId="31" xfId="0" applyFont="1" applyBorder="1" applyAlignment="1">
      <alignment horizontal="justify" vertical="top" wrapText="1"/>
    </xf>
    <xf numFmtId="0" fontId="10" fillId="0" borderId="31" xfId="0" applyFont="1" applyBorder="1" applyAlignment="1">
      <alignment horizontal="justify" vertical="top" wrapText="1"/>
    </xf>
    <xf numFmtId="0" fontId="10" fillId="0" borderId="32" xfId="0" applyFont="1" applyBorder="1" applyAlignment="1">
      <alignment horizontal="justify" vertical="top" wrapText="1"/>
    </xf>
    <xf numFmtId="0" fontId="10" fillId="0" borderId="8" xfId="0" applyFont="1" applyBorder="1" applyAlignment="1">
      <alignment vertical="top" wrapText="1"/>
    </xf>
    <xf numFmtId="0" fontId="4" fillId="11" borderId="11"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4" fillId="11" borderId="13" xfId="0" applyFont="1" applyFill="1" applyBorder="1" applyAlignment="1">
      <alignment horizontal="center" vertical="center" wrapText="1"/>
    </xf>
    <xf numFmtId="0" fontId="13" fillId="9" borderId="25" xfId="0" applyFont="1" applyFill="1" applyBorder="1" applyAlignment="1">
      <alignment horizontal="center" vertical="top"/>
    </xf>
    <xf numFmtId="0" fontId="13" fillId="9" borderId="26" xfId="0" applyFont="1" applyFill="1" applyBorder="1" applyAlignment="1">
      <alignment horizontal="center" vertical="top"/>
    </xf>
    <xf numFmtId="0" fontId="13" fillId="9" borderId="26" xfId="0" applyFont="1" applyFill="1" applyBorder="1" applyAlignment="1">
      <alignment horizontal="center" vertical="top" wrapText="1"/>
    </xf>
    <xf numFmtId="0" fontId="13" fillId="9" borderId="27" xfId="0" applyFont="1" applyFill="1" applyBorder="1" applyAlignment="1">
      <alignment horizontal="center" vertical="top" wrapText="1"/>
    </xf>
    <xf numFmtId="0" fontId="14" fillId="0" borderId="30" xfId="0" applyFont="1" applyBorder="1" applyAlignment="1">
      <alignment horizontal="justify" vertical="top" wrapText="1"/>
    </xf>
    <xf numFmtId="0" fontId="14" fillId="0" borderId="31" xfId="0" applyFont="1" applyBorder="1" applyAlignment="1">
      <alignment horizontal="justify" vertical="top" wrapText="1"/>
    </xf>
    <xf numFmtId="0" fontId="10" fillId="0" borderId="31" xfId="0" applyFont="1" applyBorder="1" applyAlignment="1">
      <alignment vertical="top" wrapText="1"/>
    </xf>
    <xf numFmtId="0" fontId="16" fillId="9" borderId="7" xfId="0" applyFont="1" applyFill="1" applyBorder="1" applyAlignment="1">
      <alignment horizontal="center"/>
    </xf>
    <xf numFmtId="0" fontId="40" fillId="9" borderId="7" xfId="0" applyFont="1" applyFill="1" applyBorder="1" applyAlignment="1">
      <alignment horizontal="center"/>
    </xf>
    <xf numFmtId="0" fontId="14" fillId="0" borderId="9" xfId="0" applyFont="1" applyBorder="1"/>
    <xf numFmtId="0" fontId="15" fillId="0" borderId="9" xfId="0" applyFont="1" applyBorder="1"/>
    <xf numFmtId="0" fontId="14" fillId="0" borderId="1" xfId="0" applyFont="1" applyBorder="1"/>
    <xf numFmtId="0" fontId="15" fillId="0" borderId="1" xfId="0" applyFont="1" applyBorder="1"/>
    <xf numFmtId="0" fontId="14" fillId="0" borderId="31" xfId="0" applyFont="1" applyBorder="1"/>
    <xf numFmtId="0" fontId="15" fillId="0" borderId="31" xfId="0" applyFont="1" applyBorder="1"/>
    <xf numFmtId="0" fontId="6" fillId="0" borderId="22" xfId="0" applyFont="1" applyBorder="1" applyAlignment="1">
      <alignment horizontal="justify" vertical="top" wrapText="1"/>
    </xf>
    <xf numFmtId="0" fontId="6" fillId="0" borderId="16" xfId="0" applyFont="1" applyBorder="1" applyAlignment="1">
      <alignment horizontal="justify" vertical="top" wrapText="1"/>
    </xf>
    <xf numFmtId="0" fontId="6" fillId="0" borderId="17" xfId="0" applyFont="1" applyBorder="1" applyAlignment="1">
      <alignment horizontal="justify" vertical="top" wrapText="1"/>
    </xf>
    <xf numFmtId="0" fontId="6" fillId="0" borderId="33" xfId="0" applyFont="1" applyBorder="1" applyAlignment="1">
      <alignment horizontal="justify" vertical="top" wrapText="1"/>
    </xf>
    <xf numFmtId="0" fontId="6" fillId="0" borderId="0" xfId="0" applyFont="1" applyAlignment="1">
      <alignment horizontal="justify" vertical="top" wrapText="1"/>
    </xf>
    <xf numFmtId="0" fontId="6" fillId="0" borderId="34" xfId="0" applyFont="1" applyBorder="1" applyAlignment="1">
      <alignment horizontal="justify" vertical="top" wrapText="1"/>
    </xf>
    <xf numFmtId="0" fontId="6" fillId="0" borderId="24" xfId="0" applyFont="1" applyBorder="1" applyAlignment="1">
      <alignment horizontal="justify" vertical="top" wrapText="1"/>
    </xf>
    <xf numFmtId="0" fontId="6" fillId="0" borderId="23" xfId="0" applyFont="1" applyBorder="1" applyAlignment="1">
      <alignment horizontal="justify" vertical="top" wrapText="1"/>
    </xf>
    <xf numFmtId="0" fontId="6" fillId="0" borderId="35" xfId="0" applyFont="1" applyBorder="1" applyAlignment="1">
      <alignment horizontal="justify" vertical="top" wrapText="1"/>
    </xf>
    <xf numFmtId="0" fontId="6" fillId="2" borderId="38" xfId="0" applyFont="1" applyFill="1" applyBorder="1" applyAlignment="1">
      <alignment horizontal="left" vertical="top" wrapText="1"/>
    </xf>
    <xf numFmtId="0" fontId="6" fillId="2" borderId="14" xfId="0" applyFont="1" applyFill="1" applyBorder="1" applyAlignment="1">
      <alignment horizontal="left" vertical="top" wrapText="1"/>
    </xf>
    <xf numFmtId="0" fontId="6" fillId="2" borderId="15" xfId="0" applyFont="1" applyFill="1" applyBorder="1" applyAlignment="1">
      <alignment horizontal="left" vertical="top" wrapText="1"/>
    </xf>
    <xf numFmtId="0" fontId="6" fillId="0" borderId="60" xfId="0" applyFont="1" applyBorder="1" applyAlignment="1">
      <alignment horizontal="left" vertical="top" wrapText="1"/>
    </xf>
    <xf numFmtId="0" fontId="6" fillId="2" borderId="59" xfId="0" applyFont="1" applyFill="1" applyBorder="1" applyAlignment="1">
      <alignment horizontal="center" vertical="top" wrapText="1"/>
    </xf>
    <xf numFmtId="0" fontId="6" fillId="2" borderId="14" xfId="0" applyFont="1" applyFill="1" applyBorder="1" applyAlignment="1">
      <alignment horizontal="center" vertical="top" wrapText="1"/>
    </xf>
    <xf numFmtId="0" fontId="3" fillId="11" borderId="11" xfId="0" applyFont="1" applyFill="1" applyBorder="1" applyAlignment="1">
      <alignment horizontal="center"/>
    </xf>
    <xf numFmtId="0" fontId="3" fillId="11" borderId="12" xfId="0" applyFont="1" applyFill="1" applyBorder="1" applyAlignment="1">
      <alignment horizontal="center"/>
    </xf>
    <xf numFmtId="0" fontId="3" fillId="11" borderId="13" xfId="0" applyFont="1" applyFill="1" applyBorder="1" applyAlignment="1">
      <alignment horizontal="center"/>
    </xf>
    <xf numFmtId="0" fontId="4" fillId="9" borderId="22"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33" xfId="0" applyFont="1" applyFill="1" applyBorder="1" applyAlignment="1">
      <alignment horizontal="center" vertical="center" wrapText="1"/>
    </xf>
    <xf numFmtId="0" fontId="4" fillId="9" borderId="0" xfId="0" applyFont="1" applyFill="1" applyAlignment="1">
      <alignment horizontal="center" vertical="center" wrapText="1"/>
    </xf>
    <xf numFmtId="0" fontId="5" fillId="0" borderId="0" xfId="0" applyFont="1" applyAlignment="1">
      <alignment horizontal="right" vertical="top" wrapText="1"/>
    </xf>
    <xf numFmtId="0" fontId="5" fillId="0" borderId="0" xfId="0" applyFont="1" applyAlignment="1">
      <alignment horizontal="right" vertical="top"/>
    </xf>
    <xf numFmtId="0" fontId="5" fillId="0" borderId="0" xfId="0" applyFont="1" applyAlignment="1">
      <alignment horizontal="right"/>
    </xf>
    <xf numFmtId="0" fontId="4" fillId="9" borderId="24" xfId="0" applyFont="1" applyFill="1" applyBorder="1" applyAlignment="1">
      <alignment horizontal="center" wrapText="1"/>
    </xf>
    <xf numFmtId="0" fontId="4" fillId="9" borderId="23" xfId="0" applyFont="1" applyFill="1" applyBorder="1" applyAlignment="1">
      <alignment horizontal="center" wrapText="1"/>
    </xf>
    <xf numFmtId="0" fontId="4" fillId="9" borderId="34" xfId="0" applyFont="1" applyFill="1" applyBorder="1" applyAlignment="1">
      <alignment horizontal="center" wrapText="1"/>
    </xf>
    <xf numFmtId="0" fontId="4" fillId="11" borderId="22" xfId="0" applyFont="1" applyFill="1" applyBorder="1" applyAlignment="1">
      <alignment horizontal="center" wrapText="1"/>
    </xf>
    <xf numFmtId="0" fontId="4" fillId="11" borderId="16" xfId="0" applyFont="1" applyFill="1" applyBorder="1" applyAlignment="1">
      <alignment horizontal="center" wrapText="1"/>
    </xf>
    <xf numFmtId="0" fontId="4" fillId="11" borderId="17" xfId="0" applyFont="1" applyFill="1" applyBorder="1" applyAlignment="1">
      <alignment horizontal="center" wrapText="1"/>
    </xf>
    <xf numFmtId="0" fontId="4" fillId="2" borderId="24" xfId="0" applyFont="1" applyFill="1" applyBorder="1" applyAlignment="1">
      <alignment horizontal="center" wrapText="1"/>
    </xf>
    <xf numFmtId="0" fontId="4" fillId="2" borderId="23" xfId="0" applyFont="1" applyFill="1" applyBorder="1" applyAlignment="1">
      <alignment horizontal="center" wrapText="1"/>
    </xf>
    <xf numFmtId="0" fontId="4" fillId="2" borderId="34" xfId="0" applyFont="1" applyFill="1" applyBorder="1" applyAlignment="1">
      <alignment horizontal="center" wrapText="1"/>
    </xf>
    <xf numFmtId="0" fontId="4" fillId="9" borderId="3" xfId="0" applyFont="1" applyFill="1" applyBorder="1" applyAlignment="1">
      <alignment horizontal="center" vertical="center"/>
    </xf>
    <xf numFmtId="0" fontId="34" fillId="9" borderId="4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4" xfId="0" applyFont="1" applyFill="1" applyBorder="1" applyAlignment="1">
      <alignment horizontal="center" vertical="center"/>
    </xf>
    <xf numFmtId="0" fontId="34" fillId="9" borderId="19" xfId="0" applyFont="1" applyFill="1" applyBorder="1" applyAlignment="1">
      <alignment horizontal="center" vertical="center"/>
    </xf>
    <xf numFmtId="0" fontId="34" fillId="9" borderId="10" xfId="0" applyFont="1" applyFill="1" applyBorder="1" applyAlignment="1">
      <alignment horizontal="center" vertical="center"/>
    </xf>
    <xf numFmtId="0" fontId="4" fillId="11" borderId="20" xfId="0" applyFont="1" applyFill="1" applyBorder="1" applyAlignment="1">
      <alignment horizontal="center"/>
    </xf>
    <xf numFmtId="0" fontId="0" fillId="11" borderId="2" xfId="0" applyFill="1" applyBorder="1" applyAlignment="1">
      <alignment horizontal="center"/>
    </xf>
    <xf numFmtId="0" fontId="0" fillId="11" borderId="21" xfId="0" applyFill="1" applyBorder="1" applyAlignment="1">
      <alignment horizontal="center"/>
    </xf>
    <xf numFmtId="0" fontId="34" fillId="9" borderId="24" xfId="0" applyFont="1" applyFill="1" applyBorder="1"/>
    <xf numFmtId="0" fontId="34" fillId="9" borderId="23" xfId="0" applyFont="1" applyFill="1" applyBorder="1"/>
    <xf numFmtId="0" fontId="10" fillId="0" borderId="25" xfId="0" applyFont="1" applyBorder="1" applyAlignment="1">
      <alignment horizontal="justify" vertical="top" wrapText="1"/>
    </xf>
    <xf numFmtId="0" fontId="12" fillId="0" borderId="26" xfId="0" applyFont="1" applyBorder="1" applyAlignment="1">
      <alignment horizontal="justify" vertical="top"/>
    </xf>
    <xf numFmtId="0" fontId="12" fillId="0" borderId="27" xfId="0" applyFont="1" applyBorder="1" applyAlignment="1">
      <alignment horizontal="justify" vertical="top"/>
    </xf>
    <xf numFmtId="0" fontId="12" fillId="0" borderId="28" xfId="0" applyFont="1" applyBorder="1" applyAlignment="1">
      <alignment horizontal="justify" vertical="top"/>
    </xf>
    <xf numFmtId="0" fontId="12" fillId="0" borderId="1" xfId="0" applyFont="1" applyBorder="1" applyAlignment="1">
      <alignment horizontal="justify" vertical="top"/>
    </xf>
    <xf numFmtId="0" fontId="12" fillId="0" borderId="29" xfId="0" applyFont="1" applyBorder="1" applyAlignment="1">
      <alignment horizontal="justify" vertical="top"/>
    </xf>
    <xf numFmtId="0" fontId="12" fillId="0" borderId="30" xfId="0" applyFont="1" applyBorder="1" applyAlignment="1">
      <alignment horizontal="justify" vertical="top"/>
    </xf>
    <xf numFmtId="0" fontId="12" fillId="0" borderId="31" xfId="0" applyFont="1" applyBorder="1" applyAlignment="1">
      <alignment horizontal="justify" vertical="top"/>
    </xf>
    <xf numFmtId="0" fontId="12" fillId="0" borderId="32" xfId="0" applyFont="1" applyBorder="1" applyAlignment="1">
      <alignment horizontal="justify" vertical="top"/>
    </xf>
    <xf numFmtId="0" fontId="13" fillId="0" borderId="0" xfId="0" applyFont="1"/>
    <xf numFmtId="0" fontId="1" fillId="0" borderId="0" xfId="0" applyFont="1" applyAlignment="1">
      <alignment horizontal="center" wrapText="1"/>
    </xf>
    <xf numFmtId="0" fontId="0" fillId="0" borderId="0" xfId="0" applyAlignment="1">
      <alignment horizontal="center"/>
    </xf>
    <xf numFmtId="0" fontId="21" fillId="0" borderId="0" xfId="0" applyFont="1" applyAlignment="1">
      <alignment horizontal="center" vertical="center"/>
    </xf>
    <xf numFmtId="0" fontId="1" fillId="0" borderId="0" xfId="0" applyFont="1" applyAlignment="1">
      <alignment horizontal="center" vertical="center" wrapText="1"/>
    </xf>
    <xf numFmtId="0" fontId="0" fillId="0" borderId="0" xfId="0" applyAlignment="1">
      <alignment horizontal="center" vertical="center"/>
    </xf>
    <xf numFmtId="0" fontId="25" fillId="5" borderId="56" xfId="0" applyFont="1" applyFill="1" applyBorder="1" applyAlignment="1">
      <alignment horizontal="center" vertical="center" wrapText="1"/>
    </xf>
    <xf numFmtId="0" fontId="25" fillId="5" borderId="57" xfId="0" applyFont="1" applyFill="1" applyBorder="1" applyAlignment="1">
      <alignment horizontal="center" vertical="center" wrapText="1"/>
    </xf>
    <xf numFmtId="0" fontId="25" fillId="5" borderId="58" xfId="0" applyFont="1" applyFill="1" applyBorder="1" applyAlignment="1">
      <alignment horizontal="center" vertical="center" wrapText="1"/>
    </xf>
    <xf numFmtId="0" fontId="0" fillId="11" borderId="12" xfId="0" applyFill="1" applyBorder="1" applyAlignment="1">
      <alignment horizontal="center"/>
    </xf>
    <xf numFmtId="0" fontId="0" fillId="0" borderId="12" xfId="0" applyBorder="1"/>
    <xf numFmtId="0" fontId="23" fillId="0" borderId="0" xfId="0" applyFont="1" applyAlignment="1">
      <alignment horizontal="center" vertical="center"/>
    </xf>
    <xf numFmtId="0" fontId="25" fillId="5" borderId="53" xfId="0" applyFont="1" applyFill="1" applyBorder="1" applyAlignment="1">
      <alignment horizontal="center" vertical="center" wrapText="1"/>
    </xf>
    <xf numFmtId="0" fontId="25" fillId="5" borderId="54" xfId="0" applyFont="1" applyFill="1" applyBorder="1" applyAlignment="1">
      <alignment horizontal="center" vertical="center" wrapText="1"/>
    </xf>
    <xf numFmtId="0" fontId="25" fillId="5" borderId="55" xfId="0" applyFont="1" applyFill="1" applyBorder="1" applyAlignment="1">
      <alignment horizontal="center" vertical="center" wrapText="1"/>
    </xf>
    <xf numFmtId="0" fontId="6" fillId="0" borderId="1" xfId="0" applyFont="1" applyBorder="1" applyAlignment="1">
      <alignment horizontal="left" vertical="center" wrapText="1"/>
    </xf>
    <xf numFmtId="0" fontId="2" fillId="5" borderId="20" xfId="0" applyFont="1" applyFill="1" applyBorder="1" applyAlignment="1">
      <alignment vertical="top" wrapText="1"/>
    </xf>
    <xf numFmtId="0" fontId="0" fillId="0" borderId="21" xfId="0" applyBorder="1" applyAlignment="1">
      <alignment vertical="top" wrapText="1"/>
    </xf>
    <xf numFmtId="0" fontId="3" fillId="9" borderId="20" xfId="0" applyFont="1" applyFill="1" applyBorder="1" applyAlignment="1">
      <alignment horizontal="center" vertical="center"/>
    </xf>
    <xf numFmtId="0" fontId="34" fillId="9" borderId="2" xfId="0" applyFont="1" applyFill="1" applyBorder="1" applyAlignment="1">
      <alignment horizontal="center" vertical="center"/>
    </xf>
    <xf numFmtId="0" fontId="34" fillId="9" borderId="21" xfId="0" applyFont="1" applyFill="1" applyBorder="1" applyAlignment="1">
      <alignment horizontal="center" vertical="center"/>
    </xf>
    <xf numFmtId="0" fontId="17" fillId="9" borderId="11" xfId="0" applyFont="1" applyFill="1" applyBorder="1" applyAlignment="1">
      <alignment horizontal="center" vertical="center" wrapText="1"/>
    </xf>
    <xf numFmtId="0" fontId="17" fillId="9" borderId="12" xfId="0" applyFont="1" applyFill="1" applyBorder="1" applyAlignment="1">
      <alignment horizontal="center" vertical="center" wrapText="1"/>
    </xf>
    <xf numFmtId="0" fontId="0" fillId="9" borderId="13" xfId="0" applyFill="1" applyBorder="1"/>
    <xf numFmtId="0" fontId="0" fillId="9" borderId="13" xfId="0" applyFill="1" applyBorder="1" applyAlignment="1">
      <alignment horizontal="center" vertical="center" wrapText="1"/>
    </xf>
    <xf numFmtId="0" fontId="17" fillId="11" borderId="11" xfId="0" applyFont="1" applyFill="1" applyBorder="1" applyAlignment="1">
      <alignment horizontal="center" vertical="center" wrapText="1"/>
    </xf>
    <xf numFmtId="0" fontId="17" fillId="11" borderId="12" xfId="0" applyFont="1" applyFill="1" applyBorder="1" applyAlignment="1">
      <alignment horizontal="center" vertical="center" wrapText="1"/>
    </xf>
    <xf numFmtId="0" fontId="17" fillId="11" borderId="13" xfId="0" applyFont="1" applyFill="1" applyBorder="1" applyAlignment="1">
      <alignment horizontal="center" vertical="center"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13" xfId="0" applyFont="1" applyBorder="1" applyAlignment="1">
      <alignment horizontal="left" vertical="top" wrapText="1"/>
    </xf>
    <xf numFmtId="0" fontId="32" fillId="6" borderId="39" xfId="0" applyFont="1" applyFill="1" applyBorder="1" applyAlignment="1">
      <alignment horizontal="left" vertical="center" wrapText="1"/>
    </xf>
    <xf numFmtId="0" fontId="32" fillId="6" borderId="8" xfId="0" applyFont="1" applyFill="1" applyBorder="1" applyAlignment="1">
      <alignment horizontal="left" vertical="center" wrapText="1"/>
    </xf>
    <xf numFmtId="0" fontId="32" fillId="8" borderId="28" xfId="0" applyFont="1" applyFill="1" applyBorder="1" applyAlignment="1">
      <alignment horizontal="left" vertical="center" wrapText="1"/>
    </xf>
    <xf numFmtId="0" fontId="32" fillId="8" borderId="1" xfId="0" applyFont="1" applyFill="1" applyBorder="1" applyAlignment="1">
      <alignment horizontal="left" vertical="center" wrapText="1"/>
    </xf>
    <xf numFmtId="0" fontId="32" fillId="0" borderId="28" xfId="0" applyFont="1" applyBorder="1" applyAlignment="1">
      <alignment horizontal="left" vertical="center" wrapText="1"/>
    </xf>
    <xf numFmtId="0" fontId="32" fillId="0" borderId="1" xfId="0" applyFont="1" applyBorder="1" applyAlignment="1">
      <alignment horizontal="left" vertical="center"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0" fontId="32" fillId="6" borderId="28" xfId="0" applyFont="1" applyFill="1" applyBorder="1" applyAlignment="1">
      <alignment horizontal="left" vertical="center" wrapText="1"/>
    </xf>
    <xf numFmtId="0" fontId="32" fillId="6" borderId="1" xfId="0" applyFont="1" applyFill="1" applyBorder="1" applyAlignment="1">
      <alignment horizontal="left" vertical="center" wrapText="1"/>
    </xf>
    <xf numFmtId="0" fontId="3" fillId="9" borderId="1" xfId="0" applyFont="1" applyFill="1" applyBorder="1" applyAlignment="1">
      <alignment horizontal="center" vertical="center"/>
    </xf>
    <xf numFmtId="0" fontId="3" fillId="9" borderId="25" xfId="0" applyFont="1" applyFill="1" applyBorder="1" applyAlignment="1">
      <alignment horizontal="center" vertical="center"/>
    </xf>
    <xf numFmtId="0" fontId="3" fillId="9" borderId="26" xfId="0" applyFont="1" applyFill="1" applyBorder="1" applyAlignment="1">
      <alignment horizontal="center" vertical="center"/>
    </xf>
    <xf numFmtId="0" fontId="6" fillId="10" borderId="28" xfId="0" applyFont="1" applyFill="1" applyBorder="1" applyAlignment="1">
      <alignment horizontal="left" vertical="center" wrapText="1"/>
    </xf>
    <xf numFmtId="0" fontId="6" fillId="10" borderId="1" xfId="0" applyFont="1" applyFill="1" applyBorder="1" applyAlignment="1">
      <alignment horizontal="left" vertical="center" wrapText="1"/>
    </xf>
    <xf numFmtId="0" fontId="32" fillId="0" borderId="30" xfId="0" applyFont="1" applyBorder="1" applyAlignment="1">
      <alignment horizontal="left" vertical="center" wrapText="1"/>
    </xf>
    <xf numFmtId="0" fontId="32" fillId="0" borderId="31" xfId="0" applyFont="1" applyBorder="1" applyAlignment="1">
      <alignment horizontal="left" vertical="center" wrapText="1"/>
    </xf>
    <xf numFmtId="0" fontId="17" fillId="9" borderId="13" xfId="0" applyFont="1" applyFill="1" applyBorder="1" applyAlignment="1">
      <alignment horizontal="center" vertical="center" wrapText="1"/>
    </xf>
    <xf numFmtId="0" fontId="6" fillId="0" borderId="28" xfId="0" applyFont="1" applyBorder="1" applyAlignment="1">
      <alignment horizontal="left" vertical="center" wrapText="1"/>
    </xf>
    <xf numFmtId="0" fontId="3" fillId="9" borderId="8" xfId="0" applyFont="1" applyFill="1" applyBorder="1" applyAlignment="1">
      <alignment horizontal="center" vertical="center"/>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5" fillId="0" borderId="12" xfId="0" applyFont="1" applyBorder="1" applyAlignment="1">
      <alignment horizontal="left" vertical="top"/>
    </xf>
    <xf numFmtId="0" fontId="5" fillId="0" borderId="13" xfId="0" applyFont="1" applyBorder="1" applyAlignment="1">
      <alignment horizontal="left" vertical="top"/>
    </xf>
    <xf numFmtId="0" fontId="32" fillId="6" borderId="62" xfId="0" applyFont="1" applyFill="1" applyBorder="1" applyAlignment="1">
      <alignment horizontal="left" vertical="center" wrapText="1"/>
    </xf>
    <xf numFmtId="0" fontId="32" fillId="6" borderId="2" xfId="0" applyFont="1" applyFill="1" applyBorder="1" applyAlignment="1">
      <alignment horizontal="left" vertical="center" wrapText="1"/>
    </xf>
    <xf numFmtId="0" fontId="32" fillId="6" borderId="21" xfId="0" applyFont="1" applyFill="1" applyBorder="1" applyAlignment="1">
      <alignment horizontal="left" vertical="center" wrapText="1"/>
    </xf>
    <xf numFmtId="0" fontId="32" fillId="10" borderId="28" xfId="0" applyFont="1" applyFill="1" applyBorder="1" applyAlignment="1">
      <alignment horizontal="left" vertical="center" wrapText="1"/>
    </xf>
    <xf numFmtId="0" fontId="32" fillId="10" borderId="1" xfId="0" applyFont="1" applyFill="1" applyBorder="1" applyAlignment="1">
      <alignment horizontal="left" vertical="center" wrapText="1"/>
    </xf>
    <xf numFmtId="0" fontId="3" fillId="7" borderId="25" xfId="0" applyFont="1" applyFill="1" applyBorder="1" applyAlignment="1">
      <alignment horizontal="center" vertical="center"/>
    </xf>
    <xf numFmtId="0" fontId="3" fillId="7" borderId="26" xfId="0" applyFont="1" applyFill="1" applyBorder="1" applyAlignment="1">
      <alignment horizontal="center" vertical="center"/>
    </xf>
    <xf numFmtId="0" fontId="32" fillId="10" borderId="30" xfId="0" applyFont="1" applyFill="1" applyBorder="1" applyAlignment="1">
      <alignment horizontal="left" vertical="center" wrapText="1"/>
    </xf>
    <xf numFmtId="0" fontId="32" fillId="10" borderId="31" xfId="0" applyFont="1" applyFill="1" applyBorder="1" applyAlignment="1">
      <alignment horizontal="left" vertical="center" wrapText="1"/>
    </xf>
    <xf numFmtId="0" fontId="1" fillId="0" borderId="22" xfId="0" applyFont="1" applyBorder="1" applyAlignment="1">
      <alignment horizontal="center" vertical="top" wrapText="1"/>
    </xf>
    <xf numFmtId="0" fontId="0" fillId="0" borderId="16" xfId="0" applyBorder="1" applyAlignment="1">
      <alignment horizontal="center" vertical="top"/>
    </xf>
    <xf numFmtId="0" fontId="0" fillId="0" borderId="17" xfId="0" applyBorder="1" applyAlignment="1">
      <alignment horizontal="center" vertical="top"/>
    </xf>
    <xf numFmtId="0" fontId="0" fillId="0" borderId="33" xfId="0" applyBorder="1" applyAlignment="1">
      <alignment horizontal="center" vertical="top"/>
    </xf>
    <xf numFmtId="0" fontId="0" fillId="0" borderId="0" xfId="0" applyAlignment="1">
      <alignment horizontal="center" vertical="top"/>
    </xf>
    <xf numFmtId="0" fontId="0" fillId="0" borderId="34" xfId="0" applyBorder="1" applyAlignment="1">
      <alignment horizontal="center" vertical="top"/>
    </xf>
    <xf numFmtId="0" fontId="0" fillId="0" borderId="24" xfId="0" applyBorder="1" applyAlignment="1">
      <alignment horizontal="center" vertical="top"/>
    </xf>
    <xf numFmtId="0" fontId="0" fillId="0" borderId="23" xfId="0" applyBorder="1" applyAlignment="1">
      <alignment horizontal="center" vertical="top"/>
    </xf>
    <xf numFmtId="0" fontId="0" fillId="0" borderId="35" xfId="0" applyBorder="1" applyAlignment="1">
      <alignment horizontal="center" vertical="top"/>
    </xf>
    <xf numFmtId="0" fontId="17" fillId="11" borderId="11" xfId="0" applyFont="1" applyFill="1" applyBorder="1" applyAlignment="1">
      <alignment horizontal="center" vertical="top"/>
    </xf>
    <xf numFmtId="0" fontId="17" fillId="11" borderId="12" xfId="0" applyFont="1" applyFill="1" applyBorder="1" applyAlignment="1">
      <alignment horizontal="center" vertical="top"/>
    </xf>
    <xf numFmtId="0" fontId="17" fillId="11" borderId="13" xfId="0" applyFont="1" applyFill="1" applyBorder="1" applyAlignment="1">
      <alignment horizontal="center" vertical="top"/>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1" xfId="0" applyFont="1" applyFill="1" applyBorder="1" applyAlignment="1">
      <alignment horizontal="center" vertical="center" wrapText="1"/>
    </xf>
    <xf numFmtId="0" fontId="17" fillId="9" borderId="11" xfId="0" applyFont="1" applyFill="1" applyBorder="1" applyAlignment="1">
      <alignment horizontal="center" vertical="center"/>
    </xf>
    <xf numFmtId="0" fontId="17" fillId="9" borderId="12" xfId="0" applyFont="1" applyFill="1" applyBorder="1" applyAlignment="1">
      <alignment horizontal="center" vertical="center"/>
    </xf>
    <xf numFmtId="0" fontId="17" fillId="9" borderId="13" xfId="0" applyFont="1" applyFill="1" applyBorder="1" applyAlignment="1">
      <alignment horizontal="center" vertical="center"/>
    </xf>
    <xf numFmtId="0" fontId="0" fillId="0" borderId="1" xfId="0" applyBorder="1"/>
    <xf numFmtId="0" fontId="0" fillId="0" borderId="29" xfId="0" applyBorder="1"/>
    <xf numFmtId="0" fontId="0" fillId="0" borderId="31" xfId="0" applyBorder="1"/>
    <xf numFmtId="0" fontId="0" fillId="0" borderId="32" xfId="0" applyBorder="1"/>
    <xf numFmtId="0" fontId="0" fillId="0" borderId="26" xfId="0" applyBorder="1"/>
    <xf numFmtId="0" fontId="0" fillId="0" borderId="27" xfId="0" applyBorder="1"/>
  </cellXfs>
  <cellStyles count="2">
    <cellStyle name="Įprastas" xfId="0" builtinId="0"/>
    <cellStyle name="Kablelis" xfId="1"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18</xdr:row>
      <xdr:rowOff>0</xdr:rowOff>
    </xdr:from>
    <xdr:to>
      <xdr:col>15</xdr:col>
      <xdr:colOff>304800</xdr:colOff>
      <xdr:row>19</xdr:row>
      <xdr:rowOff>114300</xdr:rowOff>
    </xdr:to>
    <xdr:sp macro="" textlink="">
      <xdr:nvSpPr>
        <xdr:cNvPr id="12289" name="AutoShape 1">
          <a:extLst>
            <a:ext uri="{FF2B5EF4-FFF2-40B4-BE49-F238E27FC236}">
              <a16:creationId xmlns:a16="http://schemas.microsoft.com/office/drawing/2014/main" id="{F39F972B-CE2C-BBD4-265D-E2DA98674EC2}"/>
            </a:ext>
          </a:extLst>
        </xdr:cNvPr>
        <xdr:cNvSpPr>
          <a:spLocks noChangeAspect="1" noChangeArrowheads="1"/>
        </xdr:cNvSpPr>
      </xdr:nvSpPr>
      <xdr:spPr bwMode="auto">
        <a:xfrm>
          <a:off x="914400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16</xdr:row>
      <xdr:rowOff>0</xdr:rowOff>
    </xdr:from>
    <xdr:to>
      <xdr:col>15</xdr:col>
      <xdr:colOff>304800</xdr:colOff>
      <xdr:row>17</xdr:row>
      <xdr:rowOff>114300</xdr:rowOff>
    </xdr:to>
    <xdr:sp macro="" textlink="">
      <xdr:nvSpPr>
        <xdr:cNvPr id="12290" name="AutoShape 2">
          <a:extLst>
            <a:ext uri="{FF2B5EF4-FFF2-40B4-BE49-F238E27FC236}">
              <a16:creationId xmlns:a16="http://schemas.microsoft.com/office/drawing/2014/main" id="{B66EB2E5-41F6-206D-6AD7-46A9806D2180}"/>
            </a:ext>
          </a:extLst>
        </xdr:cNvPr>
        <xdr:cNvSpPr>
          <a:spLocks noChangeAspect="1" noChangeArrowheads="1"/>
        </xdr:cNvSpPr>
      </xdr:nvSpPr>
      <xdr:spPr bwMode="auto">
        <a:xfrm>
          <a:off x="9144000" y="343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xdr:row>
      <xdr:rowOff>0</xdr:rowOff>
    </xdr:from>
    <xdr:to>
      <xdr:col>13</xdr:col>
      <xdr:colOff>304800</xdr:colOff>
      <xdr:row>12</xdr:row>
      <xdr:rowOff>104775</xdr:rowOff>
    </xdr:to>
    <xdr:sp macro="" textlink="">
      <xdr:nvSpPr>
        <xdr:cNvPr id="12293" name="AutoShape 5">
          <a:extLst>
            <a:ext uri="{FF2B5EF4-FFF2-40B4-BE49-F238E27FC236}">
              <a16:creationId xmlns:a16="http://schemas.microsoft.com/office/drawing/2014/main" id="{8133568A-5414-ECD1-8236-AAC6390590C0}"/>
            </a:ext>
          </a:extLst>
        </xdr:cNvPr>
        <xdr:cNvSpPr>
          <a:spLocks noChangeAspect="1" noChangeArrowheads="1"/>
        </xdr:cNvSpPr>
      </xdr:nvSpPr>
      <xdr:spPr bwMode="auto">
        <a:xfrm>
          <a:off x="7924800"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561975</xdr:colOff>
      <xdr:row>12</xdr:row>
      <xdr:rowOff>41655</xdr:rowOff>
    </xdr:from>
    <xdr:to>
      <xdr:col>9</xdr:col>
      <xdr:colOff>428625</xdr:colOff>
      <xdr:row>29</xdr:row>
      <xdr:rowOff>157184</xdr:rowOff>
    </xdr:to>
    <xdr:pic>
      <xdr:nvPicPr>
        <xdr:cNvPr id="2" name="Paveikslėlis 1">
          <a:extLst>
            <a:ext uri="{FF2B5EF4-FFF2-40B4-BE49-F238E27FC236}">
              <a16:creationId xmlns:a16="http://schemas.microsoft.com/office/drawing/2014/main" id="{84781AFC-09DF-D27B-8E1F-2249898F880F}"/>
            </a:ext>
          </a:extLst>
        </xdr:cNvPr>
        <xdr:cNvPicPr>
          <a:picLocks noChangeAspect="1"/>
        </xdr:cNvPicPr>
      </xdr:nvPicPr>
      <xdr:blipFill>
        <a:blip xmlns:r="http://schemas.openxmlformats.org/officeDocument/2006/relationships" r:embed="rId1"/>
        <a:stretch>
          <a:fillRect/>
        </a:stretch>
      </xdr:blipFill>
      <xdr:spPr>
        <a:xfrm>
          <a:off x="1171575" y="2718180"/>
          <a:ext cx="4743450" cy="33540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222250</xdr:colOff>
      <xdr:row>14</xdr:row>
      <xdr:rowOff>15874</xdr:rowOff>
    </xdr:from>
    <xdr:to>
      <xdr:col>5</xdr:col>
      <xdr:colOff>4445</xdr:colOff>
      <xdr:row>18</xdr:row>
      <xdr:rowOff>1316989</xdr:rowOff>
    </xdr:to>
    <xdr:pic>
      <xdr:nvPicPr>
        <xdr:cNvPr id="2" name="Picture 1" descr="Map&#10;&#10;Description automatically generated">
          <a:extLst>
            <a:ext uri="{FF2B5EF4-FFF2-40B4-BE49-F238E27FC236}">
              <a16:creationId xmlns:a16="http://schemas.microsoft.com/office/drawing/2014/main" id="{B5446DD3-B00E-F8EC-97A8-0262D1B4B54F}"/>
            </a:ext>
          </a:extLst>
        </xdr:cNvPr>
        <xdr:cNvPicPr>
          <a:picLocks noChangeAspect="1"/>
        </xdr:cNvPicPr>
      </xdr:nvPicPr>
      <xdr:blipFill>
        <a:blip xmlns:r="http://schemas.openxmlformats.org/officeDocument/2006/relationships" r:embed="rId1"/>
        <a:stretch>
          <a:fillRect/>
        </a:stretch>
      </xdr:blipFill>
      <xdr:spPr>
        <a:xfrm>
          <a:off x="809625" y="2849562"/>
          <a:ext cx="2734945" cy="2063115"/>
        </a:xfrm>
        <a:prstGeom prst="rect">
          <a:avLst/>
        </a:prstGeom>
      </xdr:spPr>
    </xdr:pic>
    <xdr:clientData/>
  </xdr:twoCellAnchor>
  <xdr:twoCellAnchor editAs="oneCell">
    <xdr:from>
      <xdr:col>5</xdr:col>
      <xdr:colOff>7938</xdr:colOff>
      <xdr:row>14</xdr:row>
      <xdr:rowOff>31750</xdr:rowOff>
    </xdr:from>
    <xdr:to>
      <xdr:col>10</xdr:col>
      <xdr:colOff>479108</xdr:colOff>
      <xdr:row>18</xdr:row>
      <xdr:rowOff>1290955</xdr:rowOff>
    </xdr:to>
    <xdr:pic>
      <xdr:nvPicPr>
        <xdr:cNvPr id="3" name="Picture 2" descr="Map&#10;&#10;Description automatically generated">
          <a:extLst>
            <a:ext uri="{FF2B5EF4-FFF2-40B4-BE49-F238E27FC236}">
              <a16:creationId xmlns:a16="http://schemas.microsoft.com/office/drawing/2014/main" id="{CD221C2B-C45C-7AAD-16D2-03CD1EBE6A71}"/>
            </a:ext>
          </a:extLst>
        </xdr:cNvPr>
        <xdr:cNvPicPr>
          <a:picLocks noChangeAspect="1"/>
        </xdr:cNvPicPr>
      </xdr:nvPicPr>
      <xdr:blipFill>
        <a:blip xmlns:r="http://schemas.openxmlformats.org/officeDocument/2006/relationships" r:embed="rId2"/>
        <a:stretch>
          <a:fillRect/>
        </a:stretch>
      </xdr:blipFill>
      <xdr:spPr>
        <a:xfrm>
          <a:off x="3548063" y="2865438"/>
          <a:ext cx="3408045" cy="2021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4</xdr:row>
      <xdr:rowOff>47625</xdr:rowOff>
    </xdr:from>
    <xdr:to>
      <xdr:col>10</xdr:col>
      <xdr:colOff>350520</xdr:colOff>
      <xdr:row>15</xdr:row>
      <xdr:rowOff>172720</xdr:rowOff>
    </xdr:to>
    <xdr:pic>
      <xdr:nvPicPr>
        <xdr:cNvPr id="2" name="Picture 1" descr="Diagram&#10;&#10;Description automatically generated">
          <a:extLst>
            <a:ext uri="{FF2B5EF4-FFF2-40B4-BE49-F238E27FC236}">
              <a16:creationId xmlns:a16="http://schemas.microsoft.com/office/drawing/2014/main" id="{BE86014E-9631-4E7C-810E-4141365CC894}"/>
            </a:ext>
          </a:extLst>
        </xdr:cNvPr>
        <xdr:cNvPicPr>
          <a:picLocks noChangeAspect="1"/>
        </xdr:cNvPicPr>
      </xdr:nvPicPr>
      <xdr:blipFill>
        <a:blip xmlns:r="http://schemas.openxmlformats.org/officeDocument/2006/relationships" r:embed="rId1"/>
        <a:stretch>
          <a:fillRect/>
        </a:stretch>
      </xdr:blipFill>
      <xdr:spPr>
        <a:xfrm>
          <a:off x="771525" y="238125"/>
          <a:ext cx="6332220" cy="2220595"/>
        </a:xfrm>
        <a:prstGeom prst="rect">
          <a:avLst/>
        </a:prstGeom>
      </xdr:spPr>
    </xdr:pic>
    <xdr:clientData/>
  </xdr:twoCellAnchor>
  <xdr:twoCellAnchor editAs="oneCell">
    <xdr:from>
      <xdr:col>2</xdr:col>
      <xdr:colOff>0</xdr:colOff>
      <xdr:row>19</xdr:row>
      <xdr:rowOff>0</xdr:rowOff>
    </xdr:from>
    <xdr:to>
      <xdr:col>8</xdr:col>
      <xdr:colOff>375920</xdr:colOff>
      <xdr:row>32</xdr:row>
      <xdr:rowOff>133350</xdr:rowOff>
    </xdr:to>
    <xdr:pic>
      <xdr:nvPicPr>
        <xdr:cNvPr id="3" name="Picture 2" descr="A picture containing text, screenshot, circle, font&#10;&#10;Description automatically generated">
          <a:extLst>
            <a:ext uri="{FF2B5EF4-FFF2-40B4-BE49-F238E27FC236}">
              <a16:creationId xmlns:a16="http://schemas.microsoft.com/office/drawing/2014/main" id="{D67A71DC-0CFC-0A67-1C19-23D08555D705}"/>
            </a:ext>
          </a:extLst>
        </xdr:cNvPr>
        <xdr:cNvPicPr>
          <a:picLocks noChangeAspect="1"/>
        </xdr:cNvPicPr>
      </xdr:nvPicPr>
      <xdr:blipFill>
        <a:blip xmlns:r="http://schemas.openxmlformats.org/officeDocument/2006/relationships" r:embed="rId2"/>
        <a:stretch>
          <a:fillRect/>
        </a:stretch>
      </xdr:blipFill>
      <xdr:spPr>
        <a:xfrm>
          <a:off x="1219200" y="3248025"/>
          <a:ext cx="4690745" cy="2609850"/>
        </a:xfrm>
        <a:prstGeom prst="rect">
          <a:avLst/>
        </a:prstGeom>
      </xdr:spPr>
    </xdr:pic>
    <xdr:clientData/>
  </xdr:twoCellAnchor>
  <xdr:twoCellAnchor editAs="oneCell">
    <xdr:from>
      <xdr:col>2</xdr:col>
      <xdr:colOff>180975</xdr:colOff>
      <xdr:row>61</xdr:row>
      <xdr:rowOff>152400</xdr:rowOff>
    </xdr:from>
    <xdr:to>
      <xdr:col>7</xdr:col>
      <xdr:colOff>584200</xdr:colOff>
      <xdr:row>78</xdr:row>
      <xdr:rowOff>0</xdr:rowOff>
    </xdr:to>
    <xdr:pic>
      <xdr:nvPicPr>
        <xdr:cNvPr id="4" name="Picture 3" descr="Chart, bar chart&#10;&#10;Description automatically generated">
          <a:extLst>
            <a:ext uri="{FF2B5EF4-FFF2-40B4-BE49-F238E27FC236}">
              <a16:creationId xmlns:a16="http://schemas.microsoft.com/office/drawing/2014/main" id="{1633A6CE-0433-058F-0C3E-3C62E2DA54B8}"/>
            </a:ext>
          </a:extLst>
        </xdr:cNvPr>
        <xdr:cNvPicPr>
          <a:picLocks noChangeAspect="1"/>
        </xdr:cNvPicPr>
      </xdr:nvPicPr>
      <xdr:blipFill>
        <a:blip xmlns:r="http://schemas.openxmlformats.org/officeDocument/2006/relationships" r:embed="rId3"/>
        <a:stretch>
          <a:fillRect/>
        </a:stretch>
      </xdr:blipFill>
      <xdr:spPr>
        <a:xfrm>
          <a:off x="1400175" y="13735050"/>
          <a:ext cx="4108450" cy="3086100"/>
        </a:xfrm>
        <a:prstGeom prst="rect">
          <a:avLst/>
        </a:prstGeom>
      </xdr:spPr>
    </xdr:pic>
    <xdr:clientData/>
  </xdr:twoCellAnchor>
  <xdr:twoCellAnchor editAs="oneCell">
    <xdr:from>
      <xdr:col>1</xdr:col>
      <xdr:colOff>400050</xdr:colOff>
      <xdr:row>81</xdr:row>
      <xdr:rowOff>104775</xdr:rowOff>
    </xdr:from>
    <xdr:to>
      <xdr:col>8</xdr:col>
      <xdr:colOff>319405</xdr:colOff>
      <xdr:row>95</xdr:row>
      <xdr:rowOff>77470</xdr:rowOff>
    </xdr:to>
    <xdr:pic>
      <xdr:nvPicPr>
        <xdr:cNvPr id="5" name="Picture 4" descr="Chart, bar chart&#10;&#10;Description automatically generated">
          <a:extLst>
            <a:ext uri="{FF2B5EF4-FFF2-40B4-BE49-F238E27FC236}">
              <a16:creationId xmlns:a16="http://schemas.microsoft.com/office/drawing/2014/main" id="{36126C5C-0FB4-EDC9-480F-EFDE10523906}"/>
            </a:ext>
          </a:extLst>
        </xdr:cNvPr>
        <xdr:cNvPicPr>
          <a:picLocks noChangeAspect="1"/>
        </xdr:cNvPicPr>
      </xdr:nvPicPr>
      <xdr:blipFill>
        <a:blip xmlns:r="http://schemas.openxmlformats.org/officeDocument/2006/relationships" r:embed="rId4"/>
        <a:stretch>
          <a:fillRect/>
        </a:stretch>
      </xdr:blipFill>
      <xdr:spPr>
        <a:xfrm>
          <a:off x="1009650" y="17687925"/>
          <a:ext cx="4843780" cy="263969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EF18-95B4-488C-8470-252C756B3039}">
  <dimension ref="B3:K35"/>
  <sheetViews>
    <sheetView topLeftCell="A10" workbookViewId="0">
      <selection activeCell="H6" sqref="H6"/>
    </sheetView>
  </sheetViews>
  <sheetFormatPr defaultRowHeight="15" x14ac:dyDescent="0.25"/>
  <cols>
    <col min="1" max="1" width="22" customWidth="1"/>
    <col min="10" max="10" width="10.140625" customWidth="1"/>
    <col min="11" max="11" width="2.140625" customWidth="1"/>
  </cols>
  <sheetData>
    <row r="3" spans="2:11" ht="51" customHeight="1" x14ac:dyDescent="0.25">
      <c r="H3" s="290" t="s">
        <v>265</v>
      </c>
      <c r="I3" s="290"/>
      <c r="J3" s="290"/>
      <c r="K3" s="290"/>
    </row>
    <row r="5" spans="2:11" x14ac:dyDescent="0.25">
      <c r="I5" s="289" t="s">
        <v>303</v>
      </c>
    </row>
    <row r="9" spans="2:11" ht="15.75" thickBot="1" x14ac:dyDescent="0.3"/>
    <row r="10" spans="2:11" ht="16.5" thickBot="1" x14ac:dyDescent="0.3">
      <c r="B10" s="291" t="s">
        <v>52</v>
      </c>
      <c r="C10" s="292"/>
      <c r="D10" s="292"/>
      <c r="E10" s="292"/>
      <c r="F10" s="292"/>
      <c r="G10" s="292"/>
      <c r="H10" s="292"/>
      <c r="I10" s="292"/>
      <c r="J10" s="292"/>
      <c r="K10" s="293"/>
    </row>
    <row r="12" spans="2:11" ht="15.75" thickBot="1" x14ac:dyDescent="0.3"/>
    <row r="13" spans="2:11" x14ac:dyDescent="0.25">
      <c r="B13" s="294"/>
      <c r="C13" s="295"/>
      <c r="D13" s="295"/>
      <c r="E13" s="295"/>
      <c r="F13" s="295"/>
      <c r="G13" s="295"/>
      <c r="H13" s="295"/>
      <c r="I13" s="295"/>
      <c r="J13" s="295"/>
      <c r="K13" s="296"/>
    </row>
    <row r="14" spans="2:11" x14ac:dyDescent="0.25">
      <c r="B14" s="297"/>
      <c r="C14" s="298"/>
      <c r="D14" s="298"/>
      <c r="E14" s="298"/>
      <c r="F14" s="298"/>
      <c r="G14" s="298"/>
      <c r="H14" s="298"/>
      <c r="I14" s="298"/>
      <c r="J14" s="298"/>
      <c r="K14" s="299"/>
    </row>
    <row r="15" spans="2:11" x14ac:dyDescent="0.25">
      <c r="B15" s="297"/>
      <c r="C15" s="298"/>
      <c r="D15" s="298"/>
      <c r="E15" s="298"/>
      <c r="F15" s="298"/>
      <c r="G15" s="298"/>
      <c r="H15" s="298"/>
      <c r="I15" s="298"/>
      <c r="J15" s="298"/>
      <c r="K15" s="299"/>
    </row>
    <row r="16" spans="2:11" x14ac:dyDescent="0.25">
      <c r="B16" s="297"/>
      <c r="C16" s="298"/>
      <c r="D16" s="298"/>
      <c r="E16" s="298"/>
      <c r="F16" s="298"/>
      <c r="G16" s="298"/>
      <c r="H16" s="298"/>
      <c r="I16" s="298"/>
      <c r="J16" s="298"/>
      <c r="K16" s="299"/>
    </row>
    <row r="17" spans="2:11" x14ac:dyDescent="0.25">
      <c r="B17" s="297"/>
      <c r="C17" s="298"/>
      <c r="D17" s="298"/>
      <c r="E17" s="298"/>
      <c r="F17" s="298"/>
      <c r="G17" s="298"/>
      <c r="H17" s="298"/>
      <c r="I17" s="298"/>
      <c r="J17" s="298"/>
      <c r="K17" s="299"/>
    </row>
    <row r="18" spans="2:11" x14ac:dyDescent="0.25">
      <c r="B18" s="297"/>
      <c r="C18" s="298"/>
      <c r="D18" s="298"/>
      <c r="E18" s="298"/>
      <c r="F18" s="298"/>
      <c r="G18" s="298"/>
      <c r="H18" s="298"/>
      <c r="I18" s="298"/>
      <c r="J18" s="298"/>
      <c r="K18" s="299"/>
    </row>
    <row r="19" spans="2:11" x14ac:dyDescent="0.25">
      <c r="B19" s="297"/>
      <c r="C19" s="298"/>
      <c r="D19" s="298"/>
      <c r="E19" s="298"/>
      <c r="F19" s="298"/>
      <c r="G19" s="298"/>
      <c r="H19" s="298"/>
      <c r="I19" s="298"/>
      <c r="J19" s="298"/>
      <c r="K19" s="299"/>
    </row>
    <row r="20" spans="2:11" x14ac:dyDescent="0.25">
      <c r="B20" s="297"/>
      <c r="C20" s="298"/>
      <c r="D20" s="298"/>
      <c r="E20" s="298"/>
      <c r="F20" s="298"/>
      <c r="G20" s="298"/>
      <c r="H20" s="298"/>
      <c r="I20" s="298"/>
      <c r="J20" s="298"/>
      <c r="K20" s="299"/>
    </row>
    <row r="21" spans="2:11" x14ac:dyDescent="0.25">
      <c r="B21" s="297"/>
      <c r="C21" s="298"/>
      <c r="D21" s="298"/>
      <c r="E21" s="298"/>
      <c r="F21" s="298"/>
      <c r="G21" s="298"/>
      <c r="H21" s="298"/>
      <c r="I21" s="298"/>
      <c r="J21" s="298"/>
      <c r="K21" s="299"/>
    </row>
    <row r="22" spans="2:11" x14ac:dyDescent="0.25">
      <c r="B22" s="297"/>
      <c r="C22" s="298"/>
      <c r="D22" s="298"/>
      <c r="E22" s="298"/>
      <c r="F22" s="298"/>
      <c r="G22" s="298"/>
      <c r="H22" s="298"/>
      <c r="I22" s="298"/>
      <c r="J22" s="298"/>
      <c r="K22" s="299"/>
    </row>
    <row r="23" spans="2:11" x14ac:dyDescent="0.25">
      <c r="B23" s="297"/>
      <c r="C23" s="298"/>
      <c r="D23" s="298"/>
      <c r="E23" s="298"/>
      <c r="F23" s="298"/>
      <c r="G23" s="298"/>
      <c r="H23" s="298"/>
      <c r="I23" s="298"/>
      <c r="J23" s="298"/>
      <c r="K23" s="299"/>
    </row>
    <row r="24" spans="2:11" x14ac:dyDescent="0.25">
      <c r="B24" s="297"/>
      <c r="C24" s="298"/>
      <c r="D24" s="298"/>
      <c r="E24" s="298"/>
      <c r="F24" s="298"/>
      <c r="G24" s="298"/>
      <c r="H24" s="298"/>
      <c r="I24" s="298"/>
      <c r="J24" s="298"/>
      <c r="K24" s="299"/>
    </row>
    <row r="25" spans="2:11" x14ac:dyDescent="0.25">
      <c r="B25" s="297"/>
      <c r="C25" s="298"/>
      <c r="D25" s="298"/>
      <c r="E25" s="298"/>
      <c r="F25" s="298"/>
      <c r="G25" s="298"/>
      <c r="H25" s="298"/>
      <c r="I25" s="298"/>
      <c r="J25" s="298"/>
      <c r="K25" s="299"/>
    </row>
    <row r="26" spans="2:11" x14ac:dyDescent="0.25">
      <c r="B26" s="297"/>
      <c r="C26" s="298"/>
      <c r="D26" s="298"/>
      <c r="E26" s="298"/>
      <c r="F26" s="298"/>
      <c r="G26" s="298"/>
      <c r="H26" s="298"/>
      <c r="I26" s="298"/>
      <c r="J26" s="298"/>
      <c r="K26" s="299"/>
    </row>
    <row r="27" spans="2:11" x14ac:dyDescent="0.25">
      <c r="B27" s="297"/>
      <c r="C27" s="298"/>
      <c r="D27" s="298"/>
      <c r="E27" s="298"/>
      <c r="F27" s="298"/>
      <c r="G27" s="298"/>
      <c r="H27" s="298"/>
      <c r="I27" s="298"/>
      <c r="J27" s="298"/>
      <c r="K27" s="299"/>
    </row>
    <row r="28" spans="2:11" x14ac:dyDescent="0.25">
      <c r="B28" s="297"/>
      <c r="C28" s="298"/>
      <c r="D28" s="298"/>
      <c r="E28" s="298"/>
      <c r="F28" s="298"/>
      <c r="G28" s="298"/>
      <c r="H28" s="298"/>
      <c r="I28" s="298"/>
      <c r="J28" s="298"/>
      <c r="K28" s="299"/>
    </row>
    <row r="29" spans="2:11" x14ac:dyDescent="0.25">
      <c r="B29" s="297"/>
      <c r="C29" s="298"/>
      <c r="D29" s="298"/>
      <c r="E29" s="298"/>
      <c r="F29" s="298"/>
      <c r="G29" s="298"/>
      <c r="H29" s="298"/>
      <c r="I29" s="298"/>
      <c r="J29" s="298"/>
      <c r="K29" s="299"/>
    </row>
    <row r="30" spans="2:11" ht="15.75" thickBot="1" x14ac:dyDescent="0.3">
      <c r="B30" s="300"/>
      <c r="C30" s="301"/>
      <c r="D30" s="301"/>
      <c r="E30" s="301"/>
      <c r="F30" s="301"/>
      <c r="G30" s="301"/>
      <c r="H30" s="301"/>
      <c r="I30" s="301"/>
      <c r="J30" s="301"/>
      <c r="K30" s="302"/>
    </row>
    <row r="34" spans="2:11" ht="15.75" thickBot="1" x14ac:dyDescent="0.3"/>
    <row r="35" spans="2:11" ht="15.75" thickBot="1" x14ac:dyDescent="0.3">
      <c r="B35" s="303" t="s">
        <v>264</v>
      </c>
      <c r="C35" s="304"/>
      <c r="D35" s="304"/>
      <c r="E35" s="304"/>
      <c r="F35" s="304"/>
      <c r="G35" s="304"/>
      <c r="H35" s="304"/>
      <c r="I35" s="304"/>
      <c r="J35" s="304"/>
      <c r="K35" s="305"/>
    </row>
  </sheetData>
  <mergeCells count="4">
    <mergeCell ref="H3:K3"/>
    <mergeCell ref="B10:K10"/>
    <mergeCell ref="B13:K30"/>
    <mergeCell ref="B35:K3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FB07-4A9D-44B5-8DDC-03696D3BA889}">
  <dimension ref="B1:L97"/>
  <sheetViews>
    <sheetView workbookViewId="0">
      <selection activeCell="B46" sqref="B46:I46"/>
    </sheetView>
  </sheetViews>
  <sheetFormatPr defaultRowHeight="15" x14ac:dyDescent="0.25"/>
  <cols>
    <col min="3" max="3" width="19" customWidth="1"/>
  </cols>
  <sheetData>
    <row r="1" spans="3:11" x14ac:dyDescent="0.25">
      <c r="H1" s="487" t="s">
        <v>194</v>
      </c>
      <c r="I1" s="298"/>
      <c r="J1" s="298"/>
      <c r="K1" s="298"/>
    </row>
    <row r="2" spans="3:11" ht="15.75" thickBot="1" x14ac:dyDescent="0.3">
      <c r="H2" s="100"/>
    </row>
    <row r="3" spans="3:11" ht="16.5" thickBot="1" x14ac:dyDescent="0.3">
      <c r="C3" s="291" t="s">
        <v>247</v>
      </c>
      <c r="D3" s="496"/>
      <c r="E3" s="496"/>
      <c r="F3" s="496"/>
      <c r="G3" s="496"/>
      <c r="H3" s="496"/>
      <c r="I3" s="496"/>
      <c r="J3" s="497"/>
      <c r="K3" s="352"/>
    </row>
    <row r="18" spans="2:12" ht="30.75" customHeight="1" x14ac:dyDescent="0.25">
      <c r="B18" s="488" t="s">
        <v>202</v>
      </c>
      <c r="C18" s="489"/>
      <c r="D18" s="489"/>
      <c r="E18" s="489"/>
      <c r="F18" s="489"/>
      <c r="G18" s="489"/>
      <c r="H18" s="489"/>
      <c r="I18" s="489"/>
      <c r="J18" s="489"/>
      <c r="K18" s="489"/>
      <c r="L18" s="489"/>
    </row>
    <row r="35" spans="2:12" ht="28.5" customHeight="1" x14ac:dyDescent="0.25">
      <c r="B35" s="488" t="s">
        <v>201</v>
      </c>
      <c r="C35" s="489"/>
      <c r="D35" s="489"/>
      <c r="E35" s="489"/>
      <c r="F35" s="489"/>
      <c r="G35" s="489"/>
      <c r="H35" s="489"/>
      <c r="I35" s="489"/>
      <c r="J35" s="489"/>
      <c r="K35" s="489"/>
      <c r="L35" s="489"/>
    </row>
    <row r="38" spans="2:12" ht="15.75" thickBot="1" x14ac:dyDescent="0.3">
      <c r="B38" s="490" t="s">
        <v>75</v>
      </c>
      <c r="C38" s="490"/>
      <c r="D38" s="490"/>
      <c r="E38" s="490"/>
      <c r="F38" s="490"/>
      <c r="G38" s="490"/>
      <c r="H38" s="490"/>
      <c r="I38" s="490"/>
      <c r="J38" s="490"/>
    </row>
    <row r="39" spans="2:12" ht="15.75" thickBot="1" x14ac:dyDescent="0.3">
      <c r="C39" s="48"/>
      <c r="D39" s="49">
        <v>2018</v>
      </c>
      <c r="E39" s="49">
        <v>2019</v>
      </c>
      <c r="F39" s="49">
        <v>2020</v>
      </c>
      <c r="G39" s="49">
        <v>2021</v>
      </c>
      <c r="H39" s="50">
        <v>2022</v>
      </c>
    </row>
    <row r="40" spans="2:12" ht="30.75" thickBot="1" x14ac:dyDescent="0.3">
      <c r="C40" s="51" t="s">
        <v>76</v>
      </c>
      <c r="D40" s="52">
        <v>-11425</v>
      </c>
      <c r="E40" s="52">
        <v>-10888</v>
      </c>
      <c r="F40" s="52">
        <v>-18403</v>
      </c>
      <c r="G40" s="52">
        <v>-24416</v>
      </c>
      <c r="H40" s="52">
        <v>-18368</v>
      </c>
    </row>
    <row r="41" spans="2:12" ht="15.75" thickBot="1" x14ac:dyDescent="0.3">
      <c r="C41" s="53" t="s">
        <v>77</v>
      </c>
      <c r="D41" s="54">
        <v>-1464</v>
      </c>
      <c r="E41" s="54">
        <v>-1514</v>
      </c>
      <c r="F41" s="54">
        <v>-1709</v>
      </c>
      <c r="G41" s="54">
        <v>-2096</v>
      </c>
      <c r="H41" s="54">
        <v>-1730</v>
      </c>
    </row>
    <row r="42" spans="2:12" ht="15.75" thickBot="1" x14ac:dyDescent="0.3">
      <c r="C42" s="51" t="s">
        <v>78</v>
      </c>
      <c r="D42" s="55">
        <v>-268</v>
      </c>
      <c r="E42" s="55">
        <v>-172</v>
      </c>
      <c r="F42" s="55">
        <v>-276</v>
      </c>
      <c r="G42" s="55">
        <v>-303</v>
      </c>
      <c r="H42" s="55">
        <v>-240</v>
      </c>
    </row>
    <row r="43" spans="2:12" x14ac:dyDescent="0.25">
      <c r="B43" s="498" t="s">
        <v>79</v>
      </c>
      <c r="C43" s="498"/>
      <c r="D43" s="498"/>
      <c r="E43" s="498"/>
      <c r="F43" s="498"/>
      <c r="G43" s="498"/>
      <c r="H43" s="498"/>
      <c r="I43" s="498"/>
      <c r="J43" s="498"/>
    </row>
    <row r="46" spans="2:12" ht="15.75" thickBot="1" x14ac:dyDescent="0.3">
      <c r="B46" s="490" t="s">
        <v>80</v>
      </c>
      <c r="C46" s="490"/>
      <c r="D46" s="490"/>
      <c r="E46" s="490"/>
      <c r="F46" s="490"/>
      <c r="G46" s="490"/>
      <c r="H46" s="490"/>
      <c r="I46" s="490"/>
    </row>
    <row r="47" spans="2:12" ht="15.75" thickBot="1" x14ac:dyDescent="0.3">
      <c r="C47" s="48"/>
      <c r="D47" s="49">
        <v>2018</v>
      </c>
      <c r="E47" s="49">
        <v>2019</v>
      </c>
      <c r="F47" s="49">
        <v>2020</v>
      </c>
      <c r="G47" s="49">
        <v>2021</v>
      </c>
      <c r="H47" s="50">
        <v>2022</v>
      </c>
    </row>
    <row r="48" spans="2:12" ht="15.75" thickBot="1" x14ac:dyDescent="0.3">
      <c r="C48" s="499" t="s">
        <v>76</v>
      </c>
      <c r="D48" s="500"/>
      <c r="E48" s="500"/>
      <c r="F48" s="500"/>
      <c r="G48" s="500"/>
      <c r="H48" s="501"/>
    </row>
    <row r="49" spans="2:9" ht="29.25" thickBot="1" x14ac:dyDescent="0.3">
      <c r="C49" s="56" t="s">
        <v>81</v>
      </c>
      <c r="D49" s="54">
        <v>105090</v>
      </c>
      <c r="E49" s="54">
        <v>113232</v>
      </c>
      <c r="F49" s="54">
        <v>113691</v>
      </c>
      <c r="G49" s="54">
        <v>109601</v>
      </c>
      <c r="H49" s="54">
        <v>191720</v>
      </c>
    </row>
    <row r="50" spans="2:9" ht="29.25" thickBot="1" x14ac:dyDescent="0.3">
      <c r="C50" s="57" t="s">
        <v>82</v>
      </c>
      <c r="D50" s="52">
        <v>108382</v>
      </c>
      <c r="E50" s="52">
        <v>102438</v>
      </c>
      <c r="F50" s="52">
        <v>93698</v>
      </c>
      <c r="G50" s="52">
        <v>89948</v>
      </c>
      <c r="H50" s="52">
        <v>119348</v>
      </c>
    </row>
    <row r="51" spans="2:9" ht="15.75" thickBot="1" x14ac:dyDescent="0.3">
      <c r="C51" s="56" t="s">
        <v>83</v>
      </c>
      <c r="D51" s="54">
        <v>-3292</v>
      </c>
      <c r="E51" s="54">
        <v>10794</v>
      </c>
      <c r="F51" s="54">
        <v>19993</v>
      </c>
      <c r="G51" s="54">
        <v>19653</v>
      </c>
      <c r="H51" s="54">
        <v>72372</v>
      </c>
    </row>
    <row r="52" spans="2:9" ht="15.75" thickBot="1" x14ac:dyDescent="0.3">
      <c r="C52" s="493" t="s">
        <v>77</v>
      </c>
      <c r="D52" s="494"/>
      <c r="E52" s="494"/>
      <c r="F52" s="494"/>
      <c r="G52" s="494"/>
      <c r="H52" s="495"/>
    </row>
    <row r="53" spans="2:9" ht="29.25" thickBot="1" x14ac:dyDescent="0.3">
      <c r="C53" s="56" t="s">
        <v>81</v>
      </c>
      <c r="D53" s="54">
        <v>4141</v>
      </c>
      <c r="E53" s="54">
        <v>4131</v>
      </c>
      <c r="F53" s="54">
        <v>4143</v>
      </c>
      <c r="G53" s="54">
        <v>4279</v>
      </c>
      <c r="H53" s="54">
        <v>6637</v>
      </c>
    </row>
    <row r="54" spans="2:9" ht="29.25" thickBot="1" x14ac:dyDescent="0.3">
      <c r="C54" s="57" t="s">
        <v>82</v>
      </c>
      <c r="D54" s="52">
        <v>5278</v>
      </c>
      <c r="E54" s="52">
        <v>4683</v>
      </c>
      <c r="F54" s="52">
        <v>3914</v>
      </c>
      <c r="G54" s="52">
        <v>4120</v>
      </c>
      <c r="H54" s="52">
        <v>5089</v>
      </c>
    </row>
    <row r="55" spans="2:9" ht="15.75" thickBot="1" x14ac:dyDescent="0.3">
      <c r="C55" s="56" t="s">
        <v>83</v>
      </c>
      <c r="D55" s="54">
        <v>-1137</v>
      </c>
      <c r="E55" s="58">
        <v>-552</v>
      </c>
      <c r="F55" s="58">
        <v>229</v>
      </c>
      <c r="G55" s="58">
        <v>159</v>
      </c>
      <c r="H55" s="54">
        <v>1548</v>
      </c>
    </row>
    <row r="56" spans="2:9" ht="15.75" thickBot="1" x14ac:dyDescent="0.3">
      <c r="C56" s="493" t="s">
        <v>78</v>
      </c>
      <c r="D56" s="494"/>
      <c r="E56" s="494"/>
      <c r="F56" s="494"/>
      <c r="G56" s="494"/>
      <c r="H56" s="495"/>
    </row>
    <row r="57" spans="2:9" ht="29.25" thickBot="1" x14ac:dyDescent="0.3">
      <c r="C57" s="56" t="s">
        <v>81</v>
      </c>
      <c r="D57" s="58">
        <v>600</v>
      </c>
      <c r="E57" s="58">
        <v>536</v>
      </c>
      <c r="F57" s="58">
        <v>553</v>
      </c>
      <c r="G57" s="58">
        <v>583</v>
      </c>
      <c r="H57" s="58">
        <v>747</v>
      </c>
    </row>
    <row r="58" spans="2:9" ht="29.25" thickBot="1" x14ac:dyDescent="0.3">
      <c r="C58" s="57" t="s">
        <v>82</v>
      </c>
      <c r="D58" s="55">
        <v>752</v>
      </c>
      <c r="E58" s="55">
        <v>647</v>
      </c>
      <c r="F58" s="55">
        <v>554</v>
      </c>
      <c r="G58" s="55">
        <v>576</v>
      </c>
      <c r="H58" s="55">
        <v>701</v>
      </c>
    </row>
    <row r="59" spans="2:9" ht="15.75" thickBot="1" x14ac:dyDescent="0.3">
      <c r="C59" s="56" t="s">
        <v>83</v>
      </c>
      <c r="D59" s="58">
        <v>-152</v>
      </c>
      <c r="E59" s="58">
        <v>-111</v>
      </c>
      <c r="F59" s="58">
        <v>-1</v>
      </c>
      <c r="G59" s="58">
        <v>7</v>
      </c>
      <c r="H59" s="58">
        <v>46</v>
      </c>
    </row>
    <row r="60" spans="2:9" x14ac:dyDescent="0.25">
      <c r="B60" s="498" t="s">
        <v>79</v>
      </c>
      <c r="C60" s="498"/>
      <c r="D60" s="498"/>
      <c r="E60" s="498"/>
      <c r="F60" s="498"/>
      <c r="G60" s="498"/>
      <c r="H60" s="498"/>
      <c r="I60" s="498"/>
    </row>
    <row r="80" spans="2:10" ht="30" customHeight="1" x14ac:dyDescent="0.25">
      <c r="B80" s="488" t="s">
        <v>203</v>
      </c>
      <c r="C80" s="489"/>
      <c r="D80" s="489"/>
      <c r="E80" s="489"/>
      <c r="F80" s="489"/>
      <c r="G80" s="489"/>
      <c r="H80" s="489"/>
      <c r="I80" s="489"/>
      <c r="J80" s="489"/>
    </row>
    <row r="97" spans="2:10" ht="40.5" customHeight="1" x14ac:dyDescent="0.25">
      <c r="B97" s="491" t="s">
        <v>204</v>
      </c>
      <c r="C97" s="492"/>
      <c r="D97" s="492"/>
      <c r="E97" s="492"/>
      <c r="F97" s="492"/>
      <c r="G97" s="492"/>
      <c r="H97" s="492"/>
      <c r="I97" s="492"/>
      <c r="J97" s="492"/>
    </row>
  </sheetData>
  <mergeCells count="13">
    <mergeCell ref="B97:J97"/>
    <mergeCell ref="C52:H52"/>
    <mergeCell ref="C3:K3"/>
    <mergeCell ref="B43:J43"/>
    <mergeCell ref="C48:H48"/>
    <mergeCell ref="C56:H56"/>
    <mergeCell ref="B46:I46"/>
    <mergeCell ref="B60:I60"/>
    <mergeCell ref="H1:K1"/>
    <mergeCell ref="B18:L18"/>
    <mergeCell ref="B35:L35"/>
    <mergeCell ref="B38:J38"/>
    <mergeCell ref="B80:J80"/>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4C568-CD81-4B22-AFC0-09A437370A8B}">
  <dimension ref="B1:L135"/>
  <sheetViews>
    <sheetView topLeftCell="A122" workbookViewId="0">
      <selection activeCell="L42" sqref="L42"/>
    </sheetView>
  </sheetViews>
  <sheetFormatPr defaultRowHeight="15" x14ac:dyDescent="0.25"/>
  <cols>
    <col min="3" max="3" width="30" customWidth="1"/>
    <col min="4" max="4" width="41.42578125" customWidth="1"/>
    <col min="5" max="5" width="11.28515625" customWidth="1"/>
    <col min="10" max="10" width="10.85546875" customWidth="1"/>
  </cols>
  <sheetData>
    <row r="1" spans="2:10" x14ac:dyDescent="0.25">
      <c r="G1" s="487" t="s">
        <v>245</v>
      </c>
      <c r="H1" s="298"/>
      <c r="I1" s="298"/>
      <c r="J1" s="298"/>
    </row>
    <row r="2" spans="2:10" ht="15.75" thickBot="1" x14ac:dyDescent="0.3">
      <c r="G2" s="100"/>
    </row>
    <row r="3" spans="2:10" ht="16.5" thickBot="1" x14ac:dyDescent="0.3">
      <c r="C3" s="291" t="s">
        <v>263</v>
      </c>
      <c r="D3" s="292"/>
      <c r="E3" s="292"/>
      <c r="F3" s="292"/>
      <c r="G3" s="292"/>
      <c r="H3" s="293"/>
    </row>
    <row r="4" spans="2:10" x14ac:dyDescent="0.25">
      <c r="G4" s="100"/>
    </row>
    <row r="5" spans="2:10" ht="15.75" thickBot="1" x14ac:dyDescent="0.3"/>
    <row r="6" spans="2:10" x14ac:dyDescent="0.25">
      <c r="B6" s="551" t="s">
        <v>206</v>
      </c>
      <c r="C6" s="552"/>
      <c r="D6" s="552"/>
      <c r="E6" s="552"/>
      <c r="F6" s="552"/>
      <c r="G6" s="552"/>
      <c r="H6" s="552"/>
      <c r="I6" s="552"/>
      <c r="J6" s="553"/>
    </row>
    <row r="7" spans="2:10" x14ac:dyDescent="0.25">
      <c r="B7" s="554"/>
      <c r="C7" s="555"/>
      <c r="D7" s="555"/>
      <c r="E7" s="555"/>
      <c r="F7" s="555"/>
      <c r="G7" s="555"/>
      <c r="H7" s="555"/>
      <c r="I7" s="555"/>
      <c r="J7" s="556"/>
    </row>
    <row r="8" spans="2:10" x14ac:dyDescent="0.25">
      <c r="B8" s="554"/>
      <c r="C8" s="555"/>
      <c r="D8" s="555"/>
      <c r="E8" s="555"/>
      <c r="F8" s="555"/>
      <c r="G8" s="555"/>
      <c r="H8" s="555"/>
      <c r="I8" s="555"/>
      <c r="J8" s="556"/>
    </row>
    <row r="9" spans="2:10" x14ac:dyDescent="0.25">
      <c r="B9" s="554"/>
      <c r="C9" s="555"/>
      <c r="D9" s="555"/>
      <c r="E9" s="555"/>
      <c r="F9" s="555"/>
      <c r="G9" s="555"/>
      <c r="H9" s="555"/>
      <c r="I9" s="555"/>
      <c r="J9" s="556"/>
    </row>
    <row r="10" spans="2:10" x14ac:dyDescent="0.25">
      <c r="B10" s="554"/>
      <c r="C10" s="555"/>
      <c r="D10" s="555"/>
      <c r="E10" s="555"/>
      <c r="F10" s="555"/>
      <c r="G10" s="555"/>
      <c r="H10" s="555"/>
      <c r="I10" s="555"/>
      <c r="J10" s="556"/>
    </row>
    <row r="11" spans="2:10" x14ac:dyDescent="0.25">
      <c r="B11" s="554"/>
      <c r="C11" s="555"/>
      <c r="D11" s="555"/>
      <c r="E11" s="555"/>
      <c r="F11" s="555"/>
      <c r="G11" s="555"/>
      <c r="H11" s="555"/>
      <c r="I11" s="555"/>
      <c r="J11" s="556"/>
    </row>
    <row r="12" spans="2:10" x14ac:dyDescent="0.25">
      <c r="B12" s="554"/>
      <c r="C12" s="555"/>
      <c r="D12" s="555"/>
      <c r="E12" s="555"/>
      <c r="F12" s="555"/>
      <c r="G12" s="555"/>
      <c r="H12" s="555"/>
      <c r="I12" s="555"/>
      <c r="J12" s="556"/>
    </row>
    <row r="13" spans="2:10" x14ac:dyDescent="0.25">
      <c r="B13" s="554"/>
      <c r="C13" s="555"/>
      <c r="D13" s="555"/>
      <c r="E13" s="555"/>
      <c r="F13" s="555"/>
      <c r="G13" s="555"/>
      <c r="H13" s="555"/>
      <c r="I13" s="555"/>
      <c r="J13" s="556"/>
    </row>
    <row r="14" spans="2:10" x14ac:dyDescent="0.25">
      <c r="B14" s="554"/>
      <c r="C14" s="555"/>
      <c r="D14" s="555"/>
      <c r="E14" s="555"/>
      <c r="F14" s="555"/>
      <c r="G14" s="555"/>
      <c r="H14" s="555"/>
      <c r="I14" s="555"/>
      <c r="J14" s="556"/>
    </row>
    <row r="15" spans="2:10" x14ac:dyDescent="0.25">
      <c r="B15" s="554"/>
      <c r="C15" s="555"/>
      <c r="D15" s="555"/>
      <c r="E15" s="555"/>
      <c r="F15" s="555"/>
      <c r="G15" s="555"/>
      <c r="H15" s="555"/>
      <c r="I15" s="555"/>
      <c r="J15" s="556"/>
    </row>
    <row r="16" spans="2:10" ht="7.5" customHeight="1" x14ac:dyDescent="0.25">
      <c r="B16" s="554"/>
      <c r="C16" s="555"/>
      <c r="D16" s="555"/>
      <c r="E16" s="555"/>
      <c r="F16" s="555"/>
      <c r="G16" s="555"/>
      <c r="H16" s="555"/>
      <c r="I16" s="555"/>
      <c r="J16" s="556"/>
    </row>
    <row r="17" spans="2:10" ht="3.75" hidden="1" customHeight="1" x14ac:dyDescent="0.25">
      <c r="B17" s="554"/>
      <c r="C17" s="555"/>
      <c r="D17" s="555"/>
      <c r="E17" s="555"/>
      <c r="F17" s="555"/>
      <c r="G17" s="555"/>
      <c r="H17" s="555"/>
      <c r="I17" s="555"/>
      <c r="J17" s="556"/>
    </row>
    <row r="18" spans="2:10" ht="15" hidden="1" customHeight="1" x14ac:dyDescent="0.25">
      <c r="B18" s="554"/>
      <c r="C18" s="555"/>
      <c r="D18" s="555"/>
      <c r="E18" s="555"/>
      <c r="F18" s="555"/>
      <c r="G18" s="555"/>
      <c r="H18" s="555"/>
      <c r="I18" s="555"/>
      <c r="J18" s="556"/>
    </row>
    <row r="19" spans="2:10" ht="15" hidden="1" customHeight="1" x14ac:dyDescent="0.25">
      <c r="B19" s="554"/>
      <c r="C19" s="555"/>
      <c r="D19" s="555"/>
      <c r="E19" s="555"/>
      <c r="F19" s="555"/>
      <c r="G19" s="555"/>
      <c r="H19" s="555"/>
      <c r="I19" s="555"/>
      <c r="J19" s="556"/>
    </row>
    <row r="20" spans="2:10" ht="15" hidden="1" customHeight="1" x14ac:dyDescent="0.25">
      <c r="B20" s="554"/>
      <c r="C20" s="555"/>
      <c r="D20" s="555"/>
      <c r="E20" s="555"/>
      <c r="F20" s="555"/>
      <c r="G20" s="555"/>
      <c r="H20" s="555"/>
      <c r="I20" s="555"/>
      <c r="J20" s="556"/>
    </row>
    <row r="21" spans="2:10" ht="27" customHeight="1" thickBot="1" x14ac:dyDescent="0.3">
      <c r="B21" s="557"/>
      <c r="C21" s="558"/>
      <c r="D21" s="558"/>
      <c r="E21" s="558"/>
      <c r="F21" s="558"/>
      <c r="G21" s="558"/>
      <c r="H21" s="558"/>
      <c r="I21" s="558"/>
      <c r="J21" s="559"/>
    </row>
    <row r="22" spans="2:10" ht="15.75" thickBot="1" x14ac:dyDescent="0.3"/>
    <row r="23" spans="2:10" ht="16.5" thickBot="1" x14ac:dyDescent="0.3">
      <c r="B23" s="560" t="s">
        <v>96</v>
      </c>
      <c r="C23" s="561"/>
      <c r="D23" s="561"/>
      <c r="E23" s="561"/>
      <c r="F23" s="561"/>
      <c r="G23" s="561"/>
      <c r="H23" s="561"/>
      <c r="I23" s="561"/>
      <c r="J23" s="562"/>
    </row>
    <row r="24" spans="2:10" ht="15.75" x14ac:dyDescent="0.25">
      <c r="B24" s="62"/>
    </row>
    <row r="25" spans="2:10" ht="15.75" x14ac:dyDescent="0.25">
      <c r="B25" s="503"/>
      <c r="C25" s="504"/>
      <c r="D25" s="65" t="s">
        <v>97</v>
      </c>
    </row>
    <row r="26" spans="2:10" ht="31.5" customHeight="1" x14ac:dyDescent="0.25">
      <c r="B26" s="563" t="s">
        <v>98</v>
      </c>
      <c r="C26" s="564"/>
      <c r="D26" s="66">
        <v>556</v>
      </c>
    </row>
    <row r="27" spans="2:10" ht="31.5" customHeight="1" x14ac:dyDescent="0.25">
      <c r="B27" s="565" t="s">
        <v>99</v>
      </c>
      <c r="C27" s="566"/>
      <c r="D27" s="99">
        <v>167</v>
      </c>
    </row>
    <row r="28" spans="2:10" ht="16.5" thickBot="1" x14ac:dyDescent="0.3">
      <c r="B28" s="63"/>
    </row>
    <row r="29" spans="2:10" ht="16.5" thickBot="1" x14ac:dyDescent="0.3">
      <c r="B29" s="567" t="s">
        <v>100</v>
      </c>
      <c r="C29" s="568"/>
      <c r="D29" s="568"/>
      <c r="E29" s="568"/>
      <c r="F29" s="568"/>
      <c r="G29" s="568"/>
      <c r="H29" s="568"/>
      <c r="I29" s="568"/>
      <c r="J29" s="569"/>
    </row>
    <row r="30" spans="2:10" ht="16.5" thickBot="1" x14ac:dyDescent="0.3">
      <c r="B30" s="64"/>
    </row>
    <row r="31" spans="2:10" ht="15.75" x14ac:dyDescent="0.25">
      <c r="B31" s="547" t="s">
        <v>101</v>
      </c>
      <c r="C31" s="548"/>
      <c r="D31" s="105" t="s">
        <v>102</v>
      </c>
      <c r="E31" s="106" t="s">
        <v>103</v>
      </c>
    </row>
    <row r="32" spans="2:10" ht="35.25" customHeight="1" x14ac:dyDescent="0.25">
      <c r="B32" s="531" t="s">
        <v>219</v>
      </c>
      <c r="C32" s="532"/>
      <c r="D32" s="126">
        <v>99</v>
      </c>
      <c r="E32" s="127" t="s">
        <v>104</v>
      </c>
    </row>
    <row r="33" spans="2:9" ht="32.25" customHeight="1" x14ac:dyDescent="0.25">
      <c r="B33" s="545" t="s">
        <v>220</v>
      </c>
      <c r="C33" s="546"/>
      <c r="D33" s="128">
        <v>46</v>
      </c>
      <c r="E33" s="129" t="s">
        <v>105</v>
      </c>
    </row>
    <row r="34" spans="2:9" ht="40.5" customHeight="1" x14ac:dyDescent="0.25">
      <c r="B34" s="545" t="s">
        <v>106</v>
      </c>
      <c r="C34" s="546"/>
      <c r="D34" s="128">
        <v>15</v>
      </c>
      <c r="E34" s="129" t="s">
        <v>107</v>
      </c>
    </row>
    <row r="35" spans="2:9" ht="60.75" customHeight="1" thickBot="1" x14ac:dyDescent="0.3">
      <c r="B35" s="549" t="s">
        <v>108</v>
      </c>
      <c r="C35" s="550"/>
      <c r="D35" s="130">
        <v>7</v>
      </c>
      <c r="E35" s="131" t="s">
        <v>109</v>
      </c>
    </row>
    <row r="36" spans="2:9" ht="15.75" thickBot="1" x14ac:dyDescent="0.3"/>
    <row r="37" spans="2:9" ht="30" customHeight="1" thickBot="1" x14ac:dyDescent="0.3">
      <c r="B37" s="508" t="s">
        <v>110</v>
      </c>
      <c r="C37" s="509"/>
      <c r="D37" s="509"/>
      <c r="E37" s="509"/>
      <c r="F37" s="509"/>
      <c r="G37" s="509"/>
      <c r="H37" s="509"/>
      <c r="I37" s="535"/>
    </row>
    <row r="38" spans="2:9" ht="15.75" thickBot="1" x14ac:dyDescent="0.3"/>
    <row r="39" spans="2:9" ht="15.75" x14ac:dyDescent="0.25">
      <c r="B39" s="529" t="s">
        <v>101</v>
      </c>
      <c r="C39" s="530"/>
      <c r="D39" s="530"/>
      <c r="E39" s="112" t="s">
        <v>102</v>
      </c>
      <c r="F39" s="113" t="s">
        <v>103</v>
      </c>
    </row>
    <row r="40" spans="2:9" ht="39.75" customHeight="1" x14ac:dyDescent="0.25">
      <c r="B40" s="536" t="s">
        <v>240</v>
      </c>
      <c r="C40" s="502"/>
      <c r="D40" s="502"/>
      <c r="E40" s="102">
        <v>111</v>
      </c>
      <c r="F40" s="107" t="s">
        <v>111</v>
      </c>
    </row>
    <row r="41" spans="2:9" ht="45.75" customHeight="1" x14ac:dyDescent="0.25">
      <c r="B41" s="536" t="s">
        <v>112</v>
      </c>
      <c r="C41" s="502"/>
      <c r="D41" s="502"/>
      <c r="E41" s="102">
        <v>73</v>
      </c>
      <c r="F41" s="107" t="s">
        <v>113</v>
      </c>
    </row>
    <row r="42" spans="2:9" ht="48.75" customHeight="1" x14ac:dyDescent="0.25">
      <c r="B42" s="536" t="s">
        <v>114</v>
      </c>
      <c r="C42" s="502"/>
      <c r="D42" s="502"/>
      <c r="E42" s="102">
        <v>68</v>
      </c>
      <c r="F42" s="107" t="s">
        <v>115</v>
      </c>
    </row>
    <row r="43" spans="2:9" ht="58.5" customHeight="1" x14ac:dyDescent="0.25">
      <c r="B43" s="526" t="s">
        <v>207</v>
      </c>
      <c r="C43" s="527"/>
      <c r="D43" s="527"/>
      <c r="E43" s="103">
        <v>53</v>
      </c>
      <c r="F43" s="108" t="s">
        <v>116</v>
      </c>
    </row>
    <row r="44" spans="2:9" ht="24.75" customHeight="1" x14ac:dyDescent="0.25">
      <c r="B44" s="526" t="s">
        <v>117</v>
      </c>
      <c r="C44" s="527"/>
      <c r="D44" s="527"/>
      <c r="E44" s="103">
        <v>33</v>
      </c>
      <c r="F44" s="108" t="s">
        <v>118</v>
      </c>
    </row>
    <row r="45" spans="2:9" ht="39" customHeight="1" x14ac:dyDescent="0.25">
      <c r="B45" s="520" t="s">
        <v>119</v>
      </c>
      <c r="C45" s="521"/>
      <c r="D45" s="521"/>
      <c r="E45" s="104">
        <v>10</v>
      </c>
      <c r="F45" s="114" t="s">
        <v>120</v>
      </c>
    </row>
    <row r="46" spans="2:9" ht="30" customHeight="1" x14ac:dyDescent="0.25">
      <c r="B46" s="526" t="s">
        <v>121</v>
      </c>
      <c r="C46" s="527"/>
      <c r="D46" s="527"/>
      <c r="E46" s="103">
        <v>32</v>
      </c>
      <c r="F46" s="108" t="s">
        <v>122</v>
      </c>
    </row>
    <row r="47" spans="2:9" ht="48.75" customHeight="1" x14ac:dyDescent="0.25">
      <c r="B47" s="520" t="s">
        <v>123</v>
      </c>
      <c r="C47" s="521"/>
      <c r="D47" s="521"/>
      <c r="E47" s="104">
        <v>46</v>
      </c>
      <c r="F47" s="114" t="s">
        <v>124</v>
      </c>
    </row>
    <row r="48" spans="2:9" ht="36.75" customHeight="1" thickBot="1" x14ac:dyDescent="0.3">
      <c r="B48" s="524" t="s">
        <v>125</v>
      </c>
      <c r="C48" s="525"/>
      <c r="D48" s="525"/>
      <c r="E48" s="115">
        <v>61</v>
      </c>
      <c r="F48" s="116" t="s">
        <v>126</v>
      </c>
    </row>
    <row r="49" spans="2:9" ht="15.75" thickBot="1" x14ac:dyDescent="0.3"/>
    <row r="50" spans="2:9" ht="35.25" customHeight="1" thickBot="1" x14ac:dyDescent="0.3">
      <c r="B50" s="508" t="s">
        <v>140</v>
      </c>
      <c r="C50" s="509"/>
      <c r="D50" s="509"/>
      <c r="E50" s="509"/>
      <c r="F50" s="509"/>
      <c r="G50" s="509"/>
      <c r="H50" s="509"/>
      <c r="I50" s="535"/>
    </row>
    <row r="51" spans="2:9" ht="15.75" thickBot="1" x14ac:dyDescent="0.3"/>
    <row r="52" spans="2:9" ht="15.75" x14ac:dyDescent="0.25">
      <c r="B52" s="529" t="s">
        <v>101</v>
      </c>
      <c r="C52" s="530"/>
      <c r="D52" s="530"/>
      <c r="E52" s="112" t="s">
        <v>102</v>
      </c>
      <c r="F52" s="113" t="s">
        <v>103</v>
      </c>
    </row>
    <row r="53" spans="2:9" ht="26.25" customHeight="1" x14ac:dyDescent="0.25">
      <c r="B53" s="536" t="s">
        <v>215</v>
      </c>
      <c r="C53" s="502"/>
      <c r="D53" s="502"/>
      <c r="E53" s="102">
        <v>112</v>
      </c>
      <c r="F53" s="107" t="s">
        <v>127</v>
      </c>
    </row>
    <row r="54" spans="2:9" ht="21" customHeight="1" x14ac:dyDescent="0.25">
      <c r="B54" s="536" t="s">
        <v>216</v>
      </c>
      <c r="C54" s="502"/>
      <c r="D54" s="502"/>
      <c r="E54" s="102">
        <v>104</v>
      </c>
      <c r="F54" s="107" t="s">
        <v>128</v>
      </c>
    </row>
    <row r="55" spans="2:9" ht="30" customHeight="1" x14ac:dyDescent="0.25">
      <c r="B55" s="536" t="s">
        <v>129</v>
      </c>
      <c r="C55" s="502"/>
      <c r="D55" s="502"/>
      <c r="E55" s="102">
        <v>69</v>
      </c>
      <c r="F55" s="107" t="s">
        <v>130</v>
      </c>
    </row>
    <row r="56" spans="2:9" ht="22.5" customHeight="1" x14ac:dyDescent="0.25">
      <c r="B56" s="526" t="s">
        <v>217</v>
      </c>
      <c r="C56" s="527"/>
      <c r="D56" s="527"/>
      <c r="E56" s="103">
        <v>1</v>
      </c>
      <c r="F56" s="108" t="s">
        <v>131</v>
      </c>
    </row>
    <row r="57" spans="2:9" ht="28.5" customHeight="1" x14ac:dyDescent="0.25">
      <c r="B57" s="520" t="s">
        <v>218</v>
      </c>
      <c r="C57" s="521"/>
      <c r="D57" s="521"/>
      <c r="E57" s="104">
        <v>33</v>
      </c>
      <c r="F57" s="114" t="s">
        <v>132</v>
      </c>
    </row>
    <row r="58" spans="2:9" ht="21" customHeight="1" x14ac:dyDescent="0.25">
      <c r="B58" s="520" t="s">
        <v>133</v>
      </c>
      <c r="C58" s="521"/>
      <c r="D58" s="521"/>
      <c r="E58" s="104">
        <v>46</v>
      </c>
      <c r="F58" s="114" t="s">
        <v>134</v>
      </c>
    </row>
    <row r="59" spans="2:9" ht="25.5" customHeight="1" x14ac:dyDescent="0.25">
      <c r="B59" s="526" t="s">
        <v>135</v>
      </c>
      <c r="C59" s="527"/>
      <c r="D59" s="527"/>
      <c r="E59" s="103">
        <v>19</v>
      </c>
      <c r="F59" s="108" t="s">
        <v>136</v>
      </c>
    </row>
    <row r="60" spans="2:9" ht="15.75" x14ac:dyDescent="0.25">
      <c r="B60" s="520" t="s">
        <v>137</v>
      </c>
      <c r="C60" s="521"/>
      <c r="D60" s="521"/>
      <c r="E60" s="104">
        <v>46</v>
      </c>
      <c r="F60" s="114" t="s">
        <v>134</v>
      </c>
    </row>
    <row r="61" spans="2:9" ht="16.5" thickBot="1" x14ac:dyDescent="0.3">
      <c r="B61" s="518" t="s">
        <v>138</v>
      </c>
      <c r="C61" s="519"/>
      <c r="D61" s="519"/>
      <c r="E61" s="117">
        <v>6</v>
      </c>
      <c r="F61" s="118" t="s">
        <v>139</v>
      </c>
    </row>
    <row r="62" spans="2:9" ht="111.75" customHeight="1" thickBot="1" x14ac:dyDescent="0.3">
      <c r="B62" s="515" t="s">
        <v>239</v>
      </c>
      <c r="C62" s="540"/>
      <c r="D62" s="540"/>
      <c r="E62" s="540"/>
      <c r="F62" s="540"/>
      <c r="G62" s="540"/>
      <c r="H62" s="540"/>
      <c r="I62" s="541"/>
    </row>
    <row r="63" spans="2:9" ht="15.75" thickBot="1" x14ac:dyDescent="0.3"/>
    <row r="64" spans="2:9" ht="48.75" customHeight="1" thickBot="1" x14ac:dyDescent="0.3">
      <c r="B64" s="508" t="s">
        <v>141</v>
      </c>
      <c r="C64" s="509"/>
      <c r="D64" s="509"/>
      <c r="E64" s="509"/>
      <c r="F64" s="509"/>
      <c r="G64" s="509"/>
      <c r="H64" s="509"/>
      <c r="I64" s="535"/>
    </row>
    <row r="65" spans="2:9" ht="15.75" thickBot="1" x14ac:dyDescent="0.3"/>
    <row r="66" spans="2:9" ht="15.75" x14ac:dyDescent="0.25">
      <c r="B66" s="529" t="s">
        <v>101</v>
      </c>
      <c r="C66" s="530"/>
      <c r="D66" s="530"/>
      <c r="E66" s="530"/>
      <c r="F66" s="112" t="s">
        <v>102</v>
      </c>
      <c r="G66" s="113" t="s">
        <v>103</v>
      </c>
    </row>
    <row r="67" spans="2:9" ht="52.5" customHeight="1" x14ac:dyDescent="0.25">
      <c r="B67" s="536" t="s">
        <v>208</v>
      </c>
      <c r="C67" s="502"/>
      <c r="D67" s="502"/>
      <c r="E67" s="502"/>
      <c r="F67" s="102">
        <v>113</v>
      </c>
      <c r="G67" s="107" t="s">
        <v>142</v>
      </c>
    </row>
    <row r="68" spans="2:9" ht="45" customHeight="1" x14ac:dyDescent="0.25">
      <c r="B68" s="536" t="s">
        <v>209</v>
      </c>
      <c r="C68" s="502"/>
      <c r="D68" s="502"/>
      <c r="E68" s="502"/>
      <c r="F68" s="102">
        <v>77</v>
      </c>
      <c r="G68" s="107" t="s">
        <v>143</v>
      </c>
    </row>
    <row r="69" spans="2:9" ht="35.25" customHeight="1" x14ac:dyDescent="0.25">
      <c r="B69" s="536" t="s">
        <v>210</v>
      </c>
      <c r="C69" s="502"/>
      <c r="D69" s="502"/>
      <c r="E69" s="502"/>
      <c r="F69" s="102">
        <v>73</v>
      </c>
      <c r="G69" s="107" t="s">
        <v>144</v>
      </c>
    </row>
    <row r="70" spans="2:9" ht="39.75" customHeight="1" x14ac:dyDescent="0.25">
      <c r="B70" s="542" t="s">
        <v>211</v>
      </c>
      <c r="C70" s="543"/>
      <c r="D70" s="543"/>
      <c r="E70" s="544"/>
      <c r="F70" s="103">
        <v>47</v>
      </c>
      <c r="G70" s="108" t="s">
        <v>145</v>
      </c>
    </row>
    <row r="71" spans="2:9" ht="21" customHeight="1" x14ac:dyDescent="0.25">
      <c r="B71" s="522" t="s">
        <v>212</v>
      </c>
      <c r="C71" s="523"/>
      <c r="D71" s="523"/>
      <c r="E71" s="523"/>
      <c r="F71" s="101">
        <v>31</v>
      </c>
      <c r="G71" s="119" t="s">
        <v>132</v>
      </c>
    </row>
    <row r="72" spans="2:9" ht="34.5" customHeight="1" x14ac:dyDescent="0.25">
      <c r="B72" s="522" t="s">
        <v>213</v>
      </c>
      <c r="C72" s="523"/>
      <c r="D72" s="523"/>
      <c r="E72" s="523"/>
      <c r="F72" s="101">
        <v>48</v>
      </c>
      <c r="G72" s="119" t="s">
        <v>146</v>
      </c>
    </row>
    <row r="73" spans="2:9" ht="15.75" x14ac:dyDescent="0.25">
      <c r="B73" s="522" t="s">
        <v>214</v>
      </c>
      <c r="C73" s="523"/>
      <c r="D73" s="523"/>
      <c r="E73" s="523"/>
      <c r="F73" s="101">
        <v>1</v>
      </c>
      <c r="G73" s="119" t="s">
        <v>131</v>
      </c>
    </row>
    <row r="74" spans="2:9" ht="15.75" x14ac:dyDescent="0.25">
      <c r="B74" s="522" t="s">
        <v>147</v>
      </c>
      <c r="C74" s="523"/>
      <c r="D74" s="523"/>
      <c r="E74" s="523"/>
      <c r="F74" s="101">
        <v>4</v>
      </c>
      <c r="G74" s="119" t="s">
        <v>148</v>
      </c>
    </row>
    <row r="75" spans="2:9" ht="24.75" customHeight="1" x14ac:dyDescent="0.25">
      <c r="B75" s="522" t="s">
        <v>149</v>
      </c>
      <c r="C75" s="523"/>
      <c r="D75" s="523"/>
      <c r="E75" s="523"/>
      <c r="F75" s="101">
        <v>8</v>
      </c>
      <c r="G75" s="119" t="s">
        <v>150</v>
      </c>
    </row>
    <row r="76" spans="2:9" ht="16.5" thickBot="1" x14ac:dyDescent="0.3">
      <c r="B76" s="533" t="s">
        <v>138</v>
      </c>
      <c r="C76" s="534"/>
      <c r="D76" s="534"/>
      <c r="E76" s="534"/>
      <c r="F76" s="120">
        <v>6</v>
      </c>
      <c r="G76" s="121" t="s">
        <v>151</v>
      </c>
    </row>
    <row r="77" spans="2:9" ht="136.5" customHeight="1" thickBot="1" x14ac:dyDescent="0.3">
      <c r="B77" s="515" t="s">
        <v>238</v>
      </c>
      <c r="C77" s="540"/>
      <c r="D77" s="540"/>
      <c r="E77" s="540"/>
      <c r="F77" s="540"/>
      <c r="G77" s="540"/>
      <c r="H77" s="540"/>
      <c r="I77" s="541"/>
    </row>
    <row r="78" spans="2:9" ht="15.75" thickBot="1" x14ac:dyDescent="0.3"/>
    <row r="79" spans="2:9" ht="48.75" customHeight="1" thickBot="1" x14ac:dyDescent="0.3">
      <c r="B79" s="508" t="s">
        <v>242</v>
      </c>
      <c r="C79" s="509"/>
      <c r="D79" s="509"/>
      <c r="E79" s="509"/>
      <c r="F79" s="509"/>
      <c r="G79" s="509"/>
      <c r="H79" s="509"/>
      <c r="I79" s="535"/>
    </row>
    <row r="81" spans="2:6" ht="16.5" thickBot="1" x14ac:dyDescent="0.3">
      <c r="B81" s="537" t="s">
        <v>101</v>
      </c>
      <c r="C81" s="537"/>
      <c r="D81" s="537"/>
      <c r="E81" s="122" t="s">
        <v>102</v>
      </c>
      <c r="F81" s="123" t="s">
        <v>103</v>
      </c>
    </row>
    <row r="82" spans="2:6" ht="39.75" customHeight="1" x14ac:dyDescent="0.25">
      <c r="B82" s="538" t="s">
        <v>221</v>
      </c>
      <c r="C82" s="539"/>
      <c r="D82" s="539"/>
      <c r="E82" s="124">
        <v>105</v>
      </c>
      <c r="F82" s="125" t="s">
        <v>152</v>
      </c>
    </row>
    <row r="83" spans="2:6" ht="53.25" customHeight="1" x14ac:dyDescent="0.25">
      <c r="B83" s="536" t="s">
        <v>222</v>
      </c>
      <c r="C83" s="502"/>
      <c r="D83" s="502"/>
      <c r="E83" s="102">
        <v>64</v>
      </c>
      <c r="F83" s="107" t="s">
        <v>153</v>
      </c>
    </row>
    <row r="84" spans="2:6" ht="28.5" customHeight="1" x14ac:dyDescent="0.25">
      <c r="B84" s="536" t="s">
        <v>223</v>
      </c>
      <c r="C84" s="502"/>
      <c r="D84" s="502"/>
      <c r="E84" s="102">
        <v>72</v>
      </c>
      <c r="F84" s="107" t="s">
        <v>154</v>
      </c>
    </row>
    <row r="85" spans="2:6" ht="27" customHeight="1" x14ac:dyDescent="0.25">
      <c r="B85" s="536" t="s">
        <v>224</v>
      </c>
      <c r="C85" s="502"/>
      <c r="D85" s="502"/>
      <c r="E85" s="102">
        <v>64</v>
      </c>
      <c r="F85" s="107" t="s">
        <v>153</v>
      </c>
    </row>
    <row r="86" spans="2:6" ht="31.5" customHeight="1" x14ac:dyDescent="0.25">
      <c r="B86" s="536" t="s">
        <v>225</v>
      </c>
      <c r="C86" s="502"/>
      <c r="D86" s="502"/>
      <c r="E86" s="102">
        <v>54</v>
      </c>
      <c r="F86" s="107" t="s">
        <v>155</v>
      </c>
    </row>
    <row r="87" spans="2:6" ht="30" customHeight="1" x14ac:dyDescent="0.25">
      <c r="B87" s="536" t="s">
        <v>226</v>
      </c>
      <c r="C87" s="502"/>
      <c r="D87" s="502"/>
      <c r="E87" s="102">
        <v>51</v>
      </c>
      <c r="F87" s="107" t="s">
        <v>156</v>
      </c>
    </row>
    <row r="88" spans="2:6" ht="40.5" customHeight="1" x14ac:dyDescent="0.25">
      <c r="B88" s="522" t="s">
        <v>227</v>
      </c>
      <c r="C88" s="523"/>
      <c r="D88" s="523"/>
      <c r="E88" s="101">
        <v>35</v>
      </c>
      <c r="F88" s="119" t="s">
        <v>157</v>
      </c>
    </row>
    <row r="89" spans="2:6" ht="27" customHeight="1" x14ac:dyDescent="0.25">
      <c r="B89" s="522" t="s">
        <v>228</v>
      </c>
      <c r="C89" s="523"/>
      <c r="D89" s="523"/>
      <c r="E89" s="101">
        <v>17</v>
      </c>
      <c r="F89" s="119" t="s">
        <v>158</v>
      </c>
    </row>
    <row r="90" spans="2:6" ht="27" customHeight="1" x14ac:dyDescent="0.25">
      <c r="B90" s="522" t="s">
        <v>229</v>
      </c>
      <c r="C90" s="523"/>
      <c r="D90" s="523"/>
      <c r="E90" s="101">
        <v>12</v>
      </c>
      <c r="F90" s="119" t="s">
        <v>159</v>
      </c>
    </row>
    <row r="91" spans="2:6" ht="36.75" customHeight="1" x14ac:dyDescent="0.25">
      <c r="B91" s="522" t="s">
        <v>230</v>
      </c>
      <c r="C91" s="523"/>
      <c r="D91" s="523"/>
      <c r="E91" s="101">
        <v>40</v>
      </c>
      <c r="F91" s="119" t="s">
        <v>160</v>
      </c>
    </row>
    <row r="92" spans="2:6" ht="46.5" customHeight="1" x14ac:dyDescent="0.25">
      <c r="B92" s="522" t="s">
        <v>231</v>
      </c>
      <c r="C92" s="523"/>
      <c r="D92" s="523"/>
      <c r="E92" s="101">
        <v>34</v>
      </c>
      <c r="F92" s="119" t="s">
        <v>161</v>
      </c>
    </row>
    <row r="93" spans="2:6" ht="28.5" customHeight="1" x14ac:dyDescent="0.25">
      <c r="B93" s="522" t="s">
        <v>232</v>
      </c>
      <c r="C93" s="523"/>
      <c r="D93" s="523"/>
      <c r="E93" s="101">
        <v>19</v>
      </c>
      <c r="F93" s="119" t="s">
        <v>162</v>
      </c>
    </row>
    <row r="94" spans="2:6" ht="48" customHeight="1" x14ac:dyDescent="0.25">
      <c r="B94" s="522" t="s">
        <v>233</v>
      </c>
      <c r="C94" s="523"/>
      <c r="D94" s="523"/>
      <c r="E94" s="101">
        <v>7</v>
      </c>
      <c r="F94" s="119" t="s">
        <v>148</v>
      </c>
    </row>
    <row r="95" spans="2:6" ht="60" customHeight="1" x14ac:dyDescent="0.25">
      <c r="B95" s="522" t="s">
        <v>234</v>
      </c>
      <c r="C95" s="523"/>
      <c r="D95" s="523"/>
      <c r="E95" s="101">
        <v>24</v>
      </c>
      <c r="F95" s="119" t="s">
        <v>163</v>
      </c>
    </row>
    <row r="96" spans="2:6" ht="26.25" customHeight="1" x14ac:dyDescent="0.25">
      <c r="B96" s="522" t="s">
        <v>235</v>
      </c>
      <c r="C96" s="523"/>
      <c r="D96" s="523"/>
      <c r="E96" s="101">
        <v>49</v>
      </c>
      <c r="F96" s="119" t="s">
        <v>164</v>
      </c>
    </row>
    <row r="97" spans="2:9" ht="29.25" customHeight="1" x14ac:dyDescent="0.25">
      <c r="B97" s="522" t="s">
        <v>236</v>
      </c>
      <c r="C97" s="523"/>
      <c r="D97" s="523"/>
      <c r="E97" s="101">
        <v>23</v>
      </c>
      <c r="F97" s="119" t="s">
        <v>165</v>
      </c>
    </row>
    <row r="98" spans="2:9" ht="32.25" customHeight="1" thickBot="1" x14ac:dyDescent="0.3">
      <c r="B98" s="533" t="s">
        <v>237</v>
      </c>
      <c r="C98" s="534"/>
      <c r="D98" s="534"/>
      <c r="E98" s="120">
        <v>25</v>
      </c>
      <c r="F98" s="121" t="s">
        <v>166</v>
      </c>
    </row>
    <row r="99" spans="2:9" ht="15.75" thickBot="1" x14ac:dyDescent="0.3"/>
    <row r="100" spans="2:9" ht="16.5" thickBot="1" x14ac:dyDescent="0.3">
      <c r="B100" s="508" t="s">
        <v>243</v>
      </c>
      <c r="C100" s="509"/>
      <c r="D100" s="509"/>
      <c r="E100" s="509"/>
      <c r="F100" s="509"/>
      <c r="G100" s="509"/>
      <c r="H100" s="509"/>
      <c r="I100" s="535"/>
    </row>
    <row r="101" spans="2:9" ht="15.75" thickBot="1" x14ac:dyDescent="0.3"/>
    <row r="102" spans="2:9" ht="15.75" x14ac:dyDescent="0.25">
      <c r="B102" s="529" t="s">
        <v>101</v>
      </c>
      <c r="C102" s="530"/>
      <c r="D102" s="530"/>
      <c r="E102" s="112" t="s">
        <v>102</v>
      </c>
      <c r="F102" s="113" t="s">
        <v>103</v>
      </c>
    </row>
    <row r="103" spans="2:9" ht="15.75" x14ac:dyDescent="0.25">
      <c r="B103" s="536" t="s">
        <v>167</v>
      </c>
      <c r="C103" s="502"/>
      <c r="D103" s="502"/>
      <c r="E103" s="102">
        <v>90</v>
      </c>
      <c r="F103" s="107" t="s">
        <v>168</v>
      </c>
    </row>
    <row r="104" spans="2:9" ht="15.75" x14ac:dyDescent="0.25">
      <c r="B104" s="536" t="s">
        <v>169</v>
      </c>
      <c r="C104" s="502"/>
      <c r="D104" s="502"/>
      <c r="E104" s="102">
        <v>46</v>
      </c>
      <c r="F104" s="107" t="s">
        <v>105</v>
      </c>
    </row>
    <row r="105" spans="2:9" ht="15.75" x14ac:dyDescent="0.25">
      <c r="B105" s="522" t="s">
        <v>170</v>
      </c>
      <c r="C105" s="523"/>
      <c r="D105" s="523"/>
      <c r="E105" s="101">
        <v>15</v>
      </c>
      <c r="F105" s="119" t="s">
        <v>107</v>
      </c>
    </row>
    <row r="106" spans="2:9" ht="15.75" x14ac:dyDescent="0.25">
      <c r="B106" s="522" t="s">
        <v>171</v>
      </c>
      <c r="C106" s="523"/>
      <c r="D106" s="523"/>
      <c r="E106" s="101">
        <v>14</v>
      </c>
      <c r="F106" s="119" t="s">
        <v>172</v>
      </c>
    </row>
    <row r="107" spans="2:9" ht="16.5" thickBot="1" x14ac:dyDescent="0.3">
      <c r="B107" s="524" t="s">
        <v>173</v>
      </c>
      <c r="C107" s="525"/>
      <c r="D107" s="525"/>
      <c r="E107" s="115">
        <v>2</v>
      </c>
      <c r="F107" s="116" t="s">
        <v>174</v>
      </c>
    </row>
    <row r="108" spans="2:9" ht="15.75" thickBot="1" x14ac:dyDescent="0.3"/>
    <row r="109" spans="2:9" ht="16.5" thickBot="1" x14ac:dyDescent="0.3">
      <c r="B109" s="508" t="s">
        <v>175</v>
      </c>
      <c r="C109" s="509"/>
      <c r="D109" s="509"/>
      <c r="E109" s="509"/>
      <c r="F109" s="509"/>
      <c r="G109" s="509"/>
      <c r="H109" s="509"/>
      <c r="I109" s="510"/>
    </row>
    <row r="110" spans="2:9" ht="15.75" thickBot="1" x14ac:dyDescent="0.3"/>
    <row r="111" spans="2:9" ht="15.75" x14ac:dyDescent="0.25">
      <c r="B111" s="529" t="s">
        <v>101</v>
      </c>
      <c r="C111" s="530"/>
      <c r="D111" s="530"/>
      <c r="E111" s="112" t="s">
        <v>102</v>
      </c>
      <c r="F111" s="113" t="s">
        <v>103</v>
      </c>
    </row>
    <row r="112" spans="2:9" ht="15.75" x14ac:dyDescent="0.25">
      <c r="B112" s="531" t="s">
        <v>176</v>
      </c>
      <c r="C112" s="532"/>
      <c r="D112" s="532"/>
      <c r="E112" s="126">
        <v>110</v>
      </c>
      <c r="F112" s="127" t="s">
        <v>177</v>
      </c>
    </row>
    <row r="113" spans="2:12" ht="15.75" x14ac:dyDescent="0.25">
      <c r="B113" s="531" t="s">
        <v>178</v>
      </c>
      <c r="C113" s="532"/>
      <c r="D113" s="532"/>
      <c r="E113" s="126">
        <v>23</v>
      </c>
      <c r="F113" s="127" t="s">
        <v>179</v>
      </c>
    </row>
    <row r="114" spans="2:12" ht="15.75" x14ac:dyDescent="0.25">
      <c r="B114" s="526" t="s">
        <v>180</v>
      </c>
      <c r="C114" s="527"/>
      <c r="D114" s="527"/>
      <c r="E114" s="103">
        <v>3</v>
      </c>
      <c r="F114" s="108" t="s">
        <v>181</v>
      </c>
    </row>
    <row r="115" spans="2:12" ht="15.75" x14ac:dyDescent="0.25">
      <c r="B115" s="520" t="s">
        <v>182</v>
      </c>
      <c r="C115" s="521"/>
      <c r="D115" s="521"/>
      <c r="E115" s="104">
        <v>7</v>
      </c>
      <c r="F115" s="114" t="s">
        <v>109</v>
      </c>
    </row>
    <row r="116" spans="2:12" ht="15.75" x14ac:dyDescent="0.25">
      <c r="B116" s="526" t="s">
        <v>183</v>
      </c>
      <c r="C116" s="527"/>
      <c r="D116" s="527"/>
      <c r="E116" s="103">
        <v>7</v>
      </c>
      <c r="F116" s="108" t="s">
        <v>109</v>
      </c>
    </row>
    <row r="117" spans="2:12" ht="15.75" x14ac:dyDescent="0.25">
      <c r="B117" s="520" t="s">
        <v>184</v>
      </c>
      <c r="C117" s="521"/>
      <c r="D117" s="521"/>
      <c r="E117" s="104">
        <v>6</v>
      </c>
      <c r="F117" s="114" t="s">
        <v>166</v>
      </c>
    </row>
    <row r="118" spans="2:12" ht="15.75" x14ac:dyDescent="0.25">
      <c r="B118" s="526" t="s">
        <v>185</v>
      </c>
      <c r="C118" s="527"/>
      <c r="D118" s="527"/>
      <c r="E118" s="103">
        <v>2</v>
      </c>
      <c r="F118" s="108" t="s">
        <v>186</v>
      </c>
    </row>
    <row r="119" spans="2:12" ht="21" customHeight="1" x14ac:dyDescent="0.25">
      <c r="B119" s="520" t="s">
        <v>187</v>
      </c>
      <c r="C119" s="521"/>
      <c r="D119" s="521"/>
      <c r="E119" s="104">
        <v>7</v>
      </c>
      <c r="F119" s="114" t="s">
        <v>109</v>
      </c>
      <c r="L119" s="68"/>
    </row>
    <row r="120" spans="2:12" ht="16.5" thickBot="1" x14ac:dyDescent="0.3">
      <c r="B120" s="518" t="s">
        <v>173</v>
      </c>
      <c r="C120" s="519"/>
      <c r="D120" s="519"/>
      <c r="E120" s="117">
        <v>2</v>
      </c>
      <c r="F120" s="118" t="s">
        <v>186</v>
      </c>
    </row>
    <row r="121" spans="2:12" ht="117" customHeight="1" thickBot="1" x14ac:dyDescent="0.3">
      <c r="B121" s="515" t="s">
        <v>205</v>
      </c>
      <c r="C121" s="516"/>
      <c r="D121" s="516"/>
      <c r="E121" s="516"/>
      <c r="F121" s="516"/>
      <c r="G121" s="516"/>
      <c r="H121" s="516"/>
      <c r="I121" s="517"/>
    </row>
    <row r="122" spans="2:12" ht="15.75" thickBot="1" x14ac:dyDescent="0.3"/>
    <row r="123" spans="2:12" ht="22.5" customHeight="1" thickBot="1" x14ac:dyDescent="0.3">
      <c r="B123" s="512" t="s">
        <v>241</v>
      </c>
      <c r="C123" s="513"/>
      <c r="D123" s="513"/>
      <c r="E123" s="513"/>
      <c r="F123" s="513"/>
      <c r="G123" s="513"/>
      <c r="H123" s="513"/>
      <c r="I123" s="514"/>
    </row>
    <row r="125" spans="2:12" ht="15.75" x14ac:dyDescent="0.25">
      <c r="B125" s="505" t="s">
        <v>101</v>
      </c>
      <c r="C125" s="506"/>
      <c r="D125" s="507"/>
      <c r="E125" s="109" t="s">
        <v>102</v>
      </c>
      <c r="F125" s="110" t="s">
        <v>103</v>
      </c>
    </row>
    <row r="126" spans="2:12" ht="15.75" x14ac:dyDescent="0.25">
      <c r="B126" s="502" t="s">
        <v>188</v>
      </c>
      <c r="C126" s="502"/>
      <c r="D126" s="502"/>
      <c r="E126" s="111">
        <v>143</v>
      </c>
      <c r="F126" s="111" t="s">
        <v>189</v>
      </c>
    </row>
    <row r="127" spans="2:12" ht="15.75" x14ac:dyDescent="0.25">
      <c r="B127" s="502" t="s">
        <v>190</v>
      </c>
      <c r="C127" s="502"/>
      <c r="D127" s="502"/>
      <c r="E127" s="111">
        <v>23</v>
      </c>
      <c r="F127" s="111" t="s">
        <v>179</v>
      </c>
    </row>
    <row r="128" spans="2:12" ht="15.75" x14ac:dyDescent="0.25">
      <c r="B128" s="502" t="s">
        <v>173</v>
      </c>
      <c r="C128" s="502"/>
      <c r="D128" s="502"/>
      <c r="E128" s="111">
        <v>1</v>
      </c>
      <c r="F128" s="111" t="s">
        <v>191</v>
      </c>
    </row>
    <row r="129" spans="2:9" ht="15.75" thickBot="1" x14ac:dyDescent="0.3"/>
    <row r="130" spans="2:9" ht="32.25" customHeight="1" thickBot="1" x14ac:dyDescent="0.3">
      <c r="B130" s="508" t="s">
        <v>244</v>
      </c>
      <c r="C130" s="509"/>
      <c r="D130" s="509"/>
      <c r="E130" s="509"/>
      <c r="F130" s="509"/>
      <c r="G130" s="509"/>
      <c r="H130" s="509"/>
      <c r="I130" s="511"/>
    </row>
    <row r="132" spans="2:9" ht="15.75" x14ac:dyDescent="0.25">
      <c r="B132" s="528" t="s">
        <v>101</v>
      </c>
      <c r="C132" s="528"/>
      <c r="D132" s="528"/>
      <c r="E132" s="109" t="s">
        <v>102</v>
      </c>
      <c r="F132" s="110" t="s">
        <v>103</v>
      </c>
    </row>
    <row r="133" spans="2:9" ht="15.75" x14ac:dyDescent="0.25">
      <c r="B133" s="502" t="s">
        <v>188</v>
      </c>
      <c r="C133" s="502"/>
      <c r="D133" s="502"/>
      <c r="E133" s="111">
        <v>138</v>
      </c>
      <c r="F133" s="111" t="s">
        <v>192</v>
      </c>
    </row>
    <row r="134" spans="2:9" ht="15.75" x14ac:dyDescent="0.25">
      <c r="B134" s="502" t="s">
        <v>190</v>
      </c>
      <c r="C134" s="502"/>
      <c r="D134" s="502"/>
      <c r="E134" s="111">
        <v>28</v>
      </c>
      <c r="F134" s="111" t="s">
        <v>193</v>
      </c>
    </row>
    <row r="135" spans="2:9" ht="15.75" x14ac:dyDescent="0.25">
      <c r="B135" s="502" t="s">
        <v>173</v>
      </c>
      <c r="C135" s="502"/>
      <c r="D135" s="502"/>
      <c r="E135" s="111">
        <v>1</v>
      </c>
      <c r="F135" s="132"/>
    </row>
  </sheetData>
  <mergeCells count="97">
    <mergeCell ref="B6:J21"/>
    <mergeCell ref="B23:J23"/>
    <mergeCell ref="B26:C26"/>
    <mergeCell ref="B27:C27"/>
    <mergeCell ref="B29:J29"/>
    <mergeCell ref="B44:D44"/>
    <mergeCell ref="B32:C32"/>
    <mergeCell ref="B33:C33"/>
    <mergeCell ref="B31:C31"/>
    <mergeCell ref="B34:C34"/>
    <mergeCell ref="B35:C35"/>
    <mergeCell ref="B37:I37"/>
    <mergeCell ref="B39:D39"/>
    <mergeCell ref="B40:D40"/>
    <mergeCell ref="B41:D41"/>
    <mergeCell ref="B42:D42"/>
    <mergeCell ref="B43:D43"/>
    <mergeCell ref="B58:D58"/>
    <mergeCell ref="B45:D45"/>
    <mergeCell ref="B46:D46"/>
    <mergeCell ref="B47:D47"/>
    <mergeCell ref="B48:D48"/>
    <mergeCell ref="B50:I50"/>
    <mergeCell ref="B52:D52"/>
    <mergeCell ref="B53:D53"/>
    <mergeCell ref="B54:D54"/>
    <mergeCell ref="B55:D55"/>
    <mergeCell ref="B56:D56"/>
    <mergeCell ref="B57:D57"/>
    <mergeCell ref="B59:D59"/>
    <mergeCell ref="B60:D60"/>
    <mergeCell ref="B61:D61"/>
    <mergeCell ref="B62:I62"/>
    <mergeCell ref="B64:I64"/>
    <mergeCell ref="B77:I77"/>
    <mergeCell ref="B66:E66"/>
    <mergeCell ref="B67:E67"/>
    <mergeCell ref="B68:E68"/>
    <mergeCell ref="B69:E69"/>
    <mergeCell ref="B70:E70"/>
    <mergeCell ref="B71:E71"/>
    <mergeCell ref="B72:E72"/>
    <mergeCell ref="B73:E73"/>
    <mergeCell ref="B74:E74"/>
    <mergeCell ref="B75:E75"/>
    <mergeCell ref="B76:E76"/>
    <mergeCell ref="B91:D91"/>
    <mergeCell ref="B79:I79"/>
    <mergeCell ref="B81:D81"/>
    <mergeCell ref="B82:D82"/>
    <mergeCell ref="B83:D83"/>
    <mergeCell ref="B84:D84"/>
    <mergeCell ref="B85:D85"/>
    <mergeCell ref="B86:D86"/>
    <mergeCell ref="B87:D87"/>
    <mergeCell ref="B88:D88"/>
    <mergeCell ref="B89:D89"/>
    <mergeCell ref="B90:D90"/>
    <mergeCell ref="B105:D105"/>
    <mergeCell ref="B92:D92"/>
    <mergeCell ref="B93:D93"/>
    <mergeCell ref="B94:D94"/>
    <mergeCell ref="B95:D95"/>
    <mergeCell ref="B96:D96"/>
    <mergeCell ref="B97:D97"/>
    <mergeCell ref="B98:D98"/>
    <mergeCell ref="B100:I100"/>
    <mergeCell ref="B102:D102"/>
    <mergeCell ref="B103:D103"/>
    <mergeCell ref="B104:D104"/>
    <mergeCell ref="B111:D111"/>
    <mergeCell ref="B112:D112"/>
    <mergeCell ref="B133:D133"/>
    <mergeCell ref="B134:D134"/>
    <mergeCell ref="B118:D118"/>
    <mergeCell ref="B113:D113"/>
    <mergeCell ref="B116:D116"/>
    <mergeCell ref="B117:D117"/>
    <mergeCell ref="B132:D132"/>
    <mergeCell ref="B114:D114"/>
    <mergeCell ref="B115:D115"/>
    <mergeCell ref="B135:D135"/>
    <mergeCell ref="B128:D128"/>
    <mergeCell ref="G1:J1"/>
    <mergeCell ref="B25:C25"/>
    <mergeCell ref="B125:D125"/>
    <mergeCell ref="B109:I109"/>
    <mergeCell ref="B130:I130"/>
    <mergeCell ref="C3:H3"/>
    <mergeCell ref="B123:I123"/>
    <mergeCell ref="B121:I121"/>
    <mergeCell ref="B120:D120"/>
    <mergeCell ref="B126:D126"/>
    <mergeCell ref="B127:D127"/>
    <mergeCell ref="B119:D119"/>
    <mergeCell ref="B106:D106"/>
    <mergeCell ref="B107:D107"/>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DB30D-96C8-4742-98F8-22C7720D28B8}">
  <dimension ref="B1:AA11"/>
  <sheetViews>
    <sheetView workbookViewId="0">
      <selection activeCell="C27" sqref="C27"/>
    </sheetView>
  </sheetViews>
  <sheetFormatPr defaultRowHeight="15" x14ac:dyDescent="0.25"/>
  <sheetData>
    <row r="1" spans="2:27" x14ac:dyDescent="0.25">
      <c r="W1" s="487" t="s">
        <v>246</v>
      </c>
      <c r="X1" s="298"/>
      <c r="Y1" s="298"/>
      <c r="Z1" s="298"/>
    </row>
    <row r="2" spans="2:27" ht="15.75" thickBot="1" x14ac:dyDescent="0.3"/>
    <row r="3" spans="2:27" x14ac:dyDescent="0.25">
      <c r="B3" s="133">
        <v>1</v>
      </c>
      <c r="C3" s="574" t="s">
        <v>85</v>
      </c>
      <c r="D3" s="574"/>
      <c r="E3" s="574"/>
      <c r="F3" s="574"/>
      <c r="G3" s="574"/>
      <c r="H3" s="574"/>
      <c r="I3" s="574"/>
      <c r="J3" s="574"/>
      <c r="K3" s="574"/>
      <c r="L3" s="574"/>
      <c r="M3" s="574"/>
      <c r="N3" s="574"/>
      <c r="O3" s="574"/>
      <c r="P3" s="574"/>
      <c r="Q3" s="574"/>
      <c r="R3" s="574"/>
      <c r="S3" s="574"/>
      <c r="T3" s="574"/>
      <c r="U3" s="574"/>
      <c r="V3" s="574"/>
      <c r="W3" s="574"/>
      <c r="X3" s="574"/>
      <c r="Y3" s="574"/>
      <c r="Z3" s="574"/>
      <c r="AA3" s="575"/>
    </row>
    <row r="4" spans="2:27" x14ac:dyDescent="0.25">
      <c r="B4" s="134">
        <v>2</v>
      </c>
      <c r="C4" s="570" t="s">
        <v>86</v>
      </c>
      <c r="D4" s="570"/>
      <c r="E4" s="570"/>
      <c r="F4" s="570"/>
      <c r="G4" s="570"/>
      <c r="H4" s="570"/>
      <c r="I4" s="570"/>
      <c r="J4" s="570"/>
      <c r="K4" s="570"/>
      <c r="L4" s="570"/>
      <c r="M4" s="570"/>
      <c r="N4" s="570"/>
      <c r="O4" s="570"/>
      <c r="P4" s="570"/>
      <c r="Q4" s="570"/>
      <c r="R4" s="570"/>
      <c r="S4" s="570"/>
      <c r="T4" s="570"/>
      <c r="U4" s="570"/>
      <c r="V4" s="570"/>
      <c r="W4" s="570"/>
      <c r="X4" s="570"/>
      <c r="Y4" s="570"/>
      <c r="Z4" s="570"/>
      <c r="AA4" s="571"/>
    </row>
    <row r="5" spans="2:27" x14ac:dyDescent="0.25">
      <c r="B5" s="134">
        <v>3</v>
      </c>
      <c r="C5" s="570" t="s">
        <v>87</v>
      </c>
      <c r="D5" s="570"/>
      <c r="E5" s="570"/>
      <c r="F5" s="570"/>
      <c r="G5" s="570"/>
      <c r="H5" s="570"/>
      <c r="I5" s="570"/>
      <c r="J5" s="570"/>
      <c r="K5" s="570"/>
      <c r="L5" s="570"/>
      <c r="M5" s="570"/>
      <c r="N5" s="570"/>
      <c r="O5" s="570"/>
      <c r="P5" s="570"/>
      <c r="Q5" s="570"/>
      <c r="R5" s="570"/>
      <c r="S5" s="570"/>
      <c r="T5" s="570"/>
      <c r="U5" s="570"/>
      <c r="V5" s="570"/>
      <c r="W5" s="570"/>
      <c r="X5" s="570"/>
      <c r="Y5" s="570"/>
      <c r="Z5" s="570"/>
      <c r="AA5" s="571"/>
    </row>
    <row r="6" spans="2:27" x14ac:dyDescent="0.25">
      <c r="B6" s="134">
        <v>4</v>
      </c>
      <c r="C6" s="570" t="s">
        <v>88</v>
      </c>
      <c r="D6" s="570"/>
      <c r="E6" s="570"/>
      <c r="F6" s="570"/>
      <c r="G6" s="570"/>
      <c r="H6" s="570"/>
      <c r="I6" s="570"/>
      <c r="J6" s="570"/>
      <c r="K6" s="570"/>
      <c r="L6" s="570"/>
      <c r="M6" s="570"/>
      <c r="N6" s="570"/>
      <c r="O6" s="570"/>
      <c r="P6" s="570"/>
      <c r="Q6" s="570"/>
      <c r="R6" s="570"/>
      <c r="S6" s="570"/>
      <c r="T6" s="570"/>
      <c r="U6" s="570"/>
      <c r="V6" s="570"/>
      <c r="W6" s="570"/>
      <c r="X6" s="570"/>
      <c r="Y6" s="570"/>
      <c r="Z6" s="570"/>
      <c r="AA6" s="571"/>
    </row>
    <row r="7" spans="2:27" x14ac:dyDescent="0.25">
      <c r="B7" s="134">
        <v>5</v>
      </c>
      <c r="C7" s="570" t="s">
        <v>89</v>
      </c>
      <c r="D7" s="570"/>
      <c r="E7" s="570"/>
      <c r="F7" s="570"/>
      <c r="G7" s="570"/>
      <c r="H7" s="570"/>
      <c r="I7" s="570"/>
      <c r="J7" s="570"/>
      <c r="K7" s="570"/>
      <c r="L7" s="570"/>
      <c r="M7" s="570"/>
      <c r="N7" s="570"/>
      <c r="O7" s="570"/>
      <c r="P7" s="570"/>
      <c r="Q7" s="570"/>
      <c r="R7" s="570"/>
      <c r="S7" s="570"/>
      <c r="T7" s="570"/>
      <c r="U7" s="570"/>
      <c r="V7" s="570"/>
      <c r="W7" s="570"/>
      <c r="X7" s="570"/>
      <c r="Y7" s="570"/>
      <c r="Z7" s="570"/>
      <c r="AA7" s="571"/>
    </row>
    <row r="8" spans="2:27" x14ac:dyDescent="0.25">
      <c r="B8" s="134">
        <v>6</v>
      </c>
      <c r="C8" s="570" t="s">
        <v>90</v>
      </c>
      <c r="D8" s="570"/>
      <c r="E8" s="570"/>
      <c r="F8" s="570"/>
      <c r="G8" s="570"/>
      <c r="H8" s="570"/>
      <c r="I8" s="570"/>
      <c r="J8" s="570"/>
      <c r="K8" s="570"/>
      <c r="L8" s="570"/>
      <c r="M8" s="570"/>
      <c r="N8" s="570"/>
      <c r="O8" s="570"/>
      <c r="P8" s="570"/>
      <c r="Q8" s="570"/>
      <c r="R8" s="570"/>
      <c r="S8" s="570"/>
      <c r="T8" s="570"/>
      <c r="U8" s="570"/>
      <c r="V8" s="570"/>
      <c r="W8" s="570"/>
      <c r="X8" s="570"/>
      <c r="Y8" s="570"/>
      <c r="Z8" s="570"/>
      <c r="AA8" s="571"/>
    </row>
    <row r="9" spans="2:27" x14ac:dyDescent="0.25">
      <c r="B9" s="134">
        <v>7</v>
      </c>
      <c r="C9" s="570" t="s">
        <v>91</v>
      </c>
      <c r="D9" s="570"/>
      <c r="E9" s="570"/>
      <c r="F9" s="570"/>
      <c r="G9" s="570"/>
      <c r="H9" s="570"/>
      <c r="I9" s="570"/>
      <c r="J9" s="570"/>
      <c r="K9" s="570"/>
      <c r="L9" s="570"/>
      <c r="M9" s="570"/>
      <c r="N9" s="570"/>
      <c r="O9" s="570"/>
      <c r="P9" s="570"/>
      <c r="Q9" s="570"/>
      <c r="R9" s="570"/>
      <c r="S9" s="570"/>
      <c r="T9" s="570"/>
      <c r="U9" s="570"/>
      <c r="V9" s="570"/>
      <c r="W9" s="570"/>
      <c r="X9" s="570"/>
      <c r="Y9" s="570"/>
      <c r="Z9" s="570"/>
      <c r="AA9" s="571"/>
    </row>
    <row r="10" spans="2:27" x14ac:dyDescent="0.25">
      <c r="B10" s="134">
        <v>8</v>
      </c>
      <c r="C10" s="570" t="s">
        <v>92</v>
      </c>
      <c r="D10" s="570"/>
      <c r="E10" s="570"/>
      <c r="F10" s="570"/>
      <c r="G10" s="570"/>
      <c r="H10" s="570"/>
      <c r="I10" s="570"/>
      <c r="J10" s="570"/>
      <c r="K10" s="570"/>
      <c r="L10" s="570"/>
      <c r="M10" s="570"/>
      <c r="N10" s="570"/>
      <c r="O10" s="570"/>
      <c r="P10" s="570"/>
      <c r="Q10" s="570"/>
      <c r="R10" s="570"/>
      <c r="S10" s="570"/>
      <c r="T10" s="570"/>
      <c r="U10" s="570"/>
      <c r="V10" s="570"/>
      <c r="W10" s="570"/>
      <c r="X10" s="570"/>
      <c r="Y10" s="570"/>
      <c r="Z10" s="570"/>
      <c r="AA10" s="571"/>
    </row>
    <row r="11" spans="2:27" ht="15.75" thickBot="1" x14ac:dyDescent="0.3">
      <c r="B11" s="135">
        <v>9</v>
      </c>
      <c r="C11" s="572" t="s">
        <v>84</v>
      </c>
      <c r="D11" s="572"/>
      <c r="E11" s="572"/>
      <c r="F11" s="572"/>
      <c r="G11" s="572"/>
      <c r="H11" s="572"/>
      <c r="I11" s="572"/>
      <c r="J11" s="572"/>
      <c r="K11" s="572"/>
      <c r="L11" s="572"/>
      <c r="M11" s="572"/>
      <c r="N11" s="572"/>
      <c r="O11" s="572"/>
      <c r="P11" s="572"/>
      <c r="Q11" s="572"/>
      <c r="R11" s="572"/>
      <c r="S11" s="572"/>
      <c r="T11" s="572"/>
      <c r="U11" s="572"/>
      <c r="V11" s="572"/>
      <c r="W11" s="572"/>
      <c r="X11" s="572"/>
      <c r="Y11" s="572"/>
      <c r="Z11" s="572"/>
      <c r="AA11" s="573"/>
    </row>
  </sheetData>
  <mergeCells count="10">
    <mergeCell ref="C9:AA9"/>
    <mergeCell ref="C10:AA10"/>
    <mergeCell ref="C11:AA11"/>
    <mergeCell ref="W1:Z1"/>
    <mergeCell ref="C3:AA3"/>
    <mergeCell ref="C4:AA4"/>
    <mergeCell ref="C5:AA5"/>
    <mergeCell ref="C6:AA6"/>
    <mergeCell ref="C7:AA7"/>
    <mergeCell ref="C8:AA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3"/>
  <sheetViews>
    <sheetView zoomScale="87" zoomScaleNormal="87" workbookViewId="0">
      <selection activeCell="A6" sqref="A6:L33"/>
    </sheetView>
  </sheetViews>
  <sheetFormatPr defaultColWidth="8.7109375" defaultRowHeight="15" x14ac:dyDescent="0.25"/>
  <cols>
    <col min="1" max="11" width="8.7109375" style="20"/>
    <col min="12" max="12" width="59.7109375" style="20" customWidth="1"/>
    <col min="13" max="16384" width="8.7109375" style="20"/>
  </cols>
  <sheetData>
    <row r="1" spans="1:12" ht="15.75" thickBot="1" x14ac:dyDescent="0.3">
      <c r="A1" s="21"/>
      <c r="B1" s="21"/>
      <c r="C1" s="21"/>
      <c r="D1" s="21"/>
      <c r="E1" s="21"/>
      <c r="F1" s="21"/>
      <c r="G1" s="21"/>
      <c r="H1" s="21"/>
      <c r="I1" s="21"/>
      <c r="J1" s="21"/>
      <c r="K1" s="21"/>
      <c r="L1" s="21"/>
    </row>
    <row r="2" spans="1:12" ht="15.75" thickBot="1" x14ac:dyDescent="0.3">
      <c r="A2" s="315" t="s">
        <v>52</v>
      </c>
      <c r="B2" s="316"/>
      <c r="C2" s="316"/>
      <c r="D2" s="316"/>
      <c r="E2" s="316"/>
      <c r="F2" s="316"/>
      <c r="G2" s="316"/>
      <c r="H2" s="316"/>
      <c r="I2" s="316"/>
      <c r="J2" s="316"/>
      <c r="K2" s="316"/>
      <c r="L2" s="317"/>
    </row>
    <row r="3" spans="1:12" x14ac:dyDescent="0.25">
      <c r="A3" s="21"/>
      <c r="B3" s="21"/>
      <c r="C3" s="21"/>
      <c r="D3" s="21"/>
      <c r="E3" s="21"/>
      <c r="F3" s="21"/>
      <c r="G3" s="21"/>
      <c r="H3" s="21"/>
      <c r="I3" s="21"/>
      <c r="J3" s="21"/>
      <c r="K3" s="21"/>
      <c r="L3" s="21"/>
    </row>
    <row r="4" spans="1:12" ht="15.75" thickBot="1" x14ac:dyDescent="0.3">
      <c r="A4" s="21"/>
      <c r="B4" s="21"/>
      <c r="C4" s="21"/>
      <c r="D4" s="21"/>
      <c r="E4" s="21"/>
      <c r="F4" s="21"/>
      <c r="G4" s="21"/>
      <c r="H4" s="21"/>
      <c r="I4" s="21"/>
      <c r="J4" s="21"/>
      <c r="K4" s="21"/>
      <c r="L4" s="21"/>
    </row>
    <row r="5" spans="1:12" ht="16.5" thickBot="1" x14ac:dyDescent="0.3">
      <c r="A5" s="318" t="s">
        <v>23</v>
      </c>
      <c r="B5" s="319"/>
      <c r="C5" s="319"/>
      <c r="D5" s="319"/>
      <c r="E5" s="319"/>
      <c r="F5" s="319"/>
      <c r="G5" s="319"/>
      <c r="H5" s="319"/>
      <c r="I5" s="319"/>
      <c r="J5" s="319"/>
      <c r="K5" s="319"/>
      <c r="L5" s="320"/>
    </row>
    <row r="6" spans="1:12" ht="15" customHeight="1" x14ac:dyDescent="0.25">
      <c r="A6" s="306" t="s">
        <v>266</v>
      </c>
      <c r="B6" s="307"/>
      <c r="C6" s="307"/>
      <c r="D6" s="307"/>
      <c r="E6" s="307"/>
      <c r="F6" s="307"/>
      <c r="G6" s="307"/>
      <c r="H6" s="307"/>
      <c r="I6" s="307"/>
      <c r="J6" s="307"/>
      <c r="K6" s="307"/>
      <c r="L6" s="308"/>
    </row>
    <row r="7" spans="1:12" x14ac:dyDescent="0.25">
      <c r="A7" s="309"/>
      <c r="B7" s="310"/>
      <c r="C7" s="310"/>
      <c r="D7" s="310"/>
      <c r="E7" s="310"/>
      <c r="F7" s="310"/>
      <c r="G7" s="310"/>
      <c r="H7" s="310"/>
      <c r="I7" s="310"/>
      <c r="J7" s="310"/>
      <c r="K7" s="310"/>
      <c r="L7" s="311"/>
    </row>
    <row r="8" spans="1:12" x14ac:dyDescent="0.25">
      <c r="A8" s="309"/>
      <c r="B8" s="310"/>
      <c r="C8" s="310"/>
      <c r="D8" s="310"/>
      <c r="E8" s="310"/>
      <c r="F8" s="310"/>
      <c r="G8" s="310"/>
      <c r="H8" s="310"/>
      <c r="I8" s="310"/>
      <c r="J8" s="310"/>
      <c r="K8" s="310"/>
      <c r="L8" s="311"/>
    </row>
    <row r="9" spans="1:12" x14ac:dyDescent="0.25">
      <c r="A9" s="309"/>
      <c r="B9" s="310"/>
      <c r="C9" s="310"/>
      <c r="D9" s="310"/>
      <c r="E9" s="310"/>
      <c r="F9" s="310"/>
      <c r="G9" s="310"/>
      <c r="H9" s="310"/>
      <c r="I9" s="310"/>
      <c r="J9" s="310"/>
      <c r="K9" s="310"/>
      <c r="L9" s="311"/>
    </row>
    <row r="10" spans="1:12" x14ac:dyDescent="0.25">
      <c r="A10" s="309"/>
      <c r="B10" s="310"/>
      <c r="C10" s="310"/>
      <c r="D10" s="310"/>
      <c r="E10" s="310"/>
      <c r="F10" s="310"/>
      <c r="G10" s="310"/>
      <c r="H10" s="310"/>
      <c r="I10" s="310"/>
      <c r="J10" s="310"/>
      <c r="K10" s="310"/>
      <c r="L10" s="311"/>
    </row>
    <row r="11" spans="1:12" x14ac:dyDescent="0.25">
      <c r="A11" s="309"/>
      <c r="B11" s="310"/>
      <c r="C11" s="310"/>
      <c r="D11" s="310"/>
      <c r="E11" s="310"/>
      <c r="F11" s="310"/>
      <c r="G11" s="310"/>
      <c r="H11" s="310"/>
      <c r="I11" s="310"/>
      <c r="J11" s="310"/>
      <c r="K11" s="310"/>
      <c r="L11" s="311"/>
    </row>
    <row r="12" spans="1:12" x14ac:dyDescent="0.25">
      <c r="A12" s="309"/>
      <c r="B12" s="310"/>
      <c r="C12" s="310"/>
      <c r="D12" s="310"/>
      <c r="E12" s="310"/>
      <c r="F12" s="310"/>
      <c r="G12" s="310"/>
      <c r="H12" s="310"/>
      <c r="I12" s="310"/>
      <c r="J12" s="310"/>
      <c r="K12" s="310"/>
      <c r="L12" s="311"/>
    </row>
    <row r="13" spans="1:12" x14ac:dyDescent="0.25">
      <c r="A13" s="309"/>
      <c r="B13" s="310"/>
      <c r="C13" s="310"/>
      <c r="D13" s="310"/>
      <c r="E13" s="310"/>
      <c r="F13" s="310"/>
      <c r="G13" s="310"/>
      <c r="H13" s="310"/>
      <c r="I13" s="310"/>
      <c r="J13" s="310"/>
      <c r="K13" s="310"/>
      <c r="L13" s="311"/>
    </row>
    <row r="14" spans="1:12" x14ac:dyDescent="0.25">
      <c r="A14" s="309"/>
      <c r="B14" s="310"/>
      <c r="C14" s="310"/>
      <c r="D14" s="310"/>
      <c r="E14" s="310"/>
      <c r="F14" s="310"/>
      <c r="G14" s="310"/>
      <c r="H14" s="310"/>
      <c r="I14" s="310"/>
      <c r="J14" s="310"/>
      <c r="K14" s="310"/>
      <c r="L14" s="311"/>
    </row>
    <row r="15" spans="1:12" x14ac:dyDescent="0.25">
      <c r="A15" s="309"/>
      <c r="B15" s="310"/>
      <c r="C15" s="310"/>
      <c r="D15" s="310"/>
      <c r="E15" s="310"/>
      <c r="F15" s="310"/>
      <c r="G15" s="310"/>
      <c r="H15" s="310"/>
      <c r="I15" s="310"/>
      <c r="J15" s="310"/>
      <c r="K15" s="310"/>
      <c r="L15" s="311"/>
    </row>
    <row r="16" spans="1:12" x14ac:dyDescent="0.25">
      <c r="A16" s="309"/>
      <c r="B16" s="310"/>
      <c r="C16" s="310"/>
      <c r="D16" s="310"/>
      <c r="E16" s="310"/>
      <c r="F16" s="310"/>
      <c r="G16" s="310"/>
      <c r="H16" s="310"/>
      <c r="I16" s="310"/>
      <c r="J16" s="310"/>
      <c r="K16" s="310"/>
      <c r="L16" s="311"/>
    </row>
    <row r="17" spans="1:12" x14ac:dyDescent="0.25">
      <c r="A17" s="309"/>
      <c r="B17" s="310"/>
      <c r="C17" s="310"/>
      <c r="D17" s="310"/>
      <c r="E17" s="310"/>
      <c r="F17" s="310"/>
      <c r="G17" s="310"/>
      <c r="H17" s="310"/>
      <c r="I17" s="310"/>
      <c r="J17" s="310"/>
      <c r="K17" s="310"/>
      <c r="L17" s="311"/>
    </row>
    <row r="18" spans="1:12" x14ac:dyDescent="0.25">
      <c r="A18" s="309"/>
      <c r="B18" s="310"/>
      <c r="C18" s="310"/>
      <c r="D18" s="310"/>
      <c r="E18" s="310"/>
      <c r="F18" s="310"/>
      <c r="G18" s="310"/>
      <c r="H18" s="310"/>
      <c r="I18" s="310"/>
      <c r="J18" s="310"/>
      <c r="K18" s="310"/>
      <c r="L18" s="311"/>
    </row>
    <row r="19" spans="1:12" x14ac:dyDescent="0.25">
      <c r="A19" s="309"/>
      <c r="B19" s="310"/>
      <c r="C19" s="310"/>
      <c r="D19" s="310"/>
      <c r="E19" s="310"/>
      <c r="F19" s="310"/>
      <c r="G19" s="310"/>
      <c r="H19" s="310"/>
      <c r="I19" s="310"/>
      <c r="J19" s="310"/>
      <c r="K19" s="310"/>
      <c r="L19" s="311"/>
    </row>
    <row r="20" spans="1:12" x14ac:dyDescent="0.25">
      <c r="A20" s="309"/>
      <c r="B20" s="310"/>
      <c r="C20" s="310"/>
      <c r="D20" s="310"/>
      <c r="E20" s="310"/>
      <c r="F20" s="310"/>
      <c r="G20" s="310"/>
      <c r="H20" s="310"/>
      <c r="I20" s="310"/>
      <c r="J20" s="310"/>
      <c r="K20" s="310"/>
      <c r="L20" s="311"/>
    </row>
    <row r="21" spans="1:12" x14ac:dyDescent="0.25">
      <c r="A21" s="309"/>
      <c r="B21" s="310"/>
      <c r="C21" s="310"/>
      <c r="D21" s="310"/>
      <c r="E21" s="310"/>
      <c r="F21" s="310"/>
      <c r="G21" s="310"/>
      <c r="H21" s="310"/>
      <c r="I21" s="310"/>
      <c r="J21" s="310"/>
      <c r="K21" s="310"/>
      <c r="L21" s="311"/>
    </row>
    <row r="22" spans="1:12" x14ac:dyDescent="0.25">
      <c r="A22" s="309"/>
      <c r="B22" s="310"/>
      <c r="C22" s="310"/>
      <c r="D22" s="310"/>
      <c r="E22" s="310"/>
      <c r="F22" s="310"/>
      <c r="G22" s="310"/>
      <c r="H22" s="310"/>
      <c r="I22" s="310"/>
      <c r="J22" s="310"/>
      <c r="K22" s="310"/>
      <c r="L22" s="311"/>
    </row>
    <row r="23" spans="1:12" x14ac:dyDescent="0.25">
      <c r="A23" s="309"/>
      <c r="B23" s="310"/>
      <c r="C23" s="310"/>
      <c r="D23" s="310"/>
      <c r="E23" s="310"/>
      <c r="F23" s="310"/>
      <c r="G23" s="310"/>
      <c r="H23" s="310"/>
      <c r="I23" s="310"/>
      <c r="J23" s="310"/>
      <c r="K23" s="310"/>
      <c r="L23" s="311"/>
    </row>
    <row r="24" spans="1:12" x14ac:dyDescent="0.25">
      <c r="A24" s="309"/>
      <c r="B24" s="310"/>
      <c r="C24" s="310"/>
      <c r="D24" s="310"/>
      <c r="E24" s="310"/>
      <c r="F24" s="310"/>
      <c r="G24" s="310"/>
      <c r="H24" s="310"/>
      <c r="I24" s="310"/>
      <c r="J24" s="310"/>
      <c r="K24" s="310"/>
      <c r="L24" s="311"/>
    </row>
    <row r="25" spans="1:12" x14ac:dyDescent="0.25">
      <c r="A25" s="309"/>
      <c r="B25" s="310"/>
      <c r="C25" s="310"/>
      <c r="D25" s="310"/>
      <c r="E25" s="310"/>
      <c r="F25" s="310"/>
      <c r="G25" s="310"/>
      <c r="H25" s="310"/>
      <c r="I25" s="310"/>
      <c r="J25" s="310"/>
      <c r="K25" s="310"/>
      <c r="L25" s="311"/>
    </row>
    <row r="26" spans="1:12" x14ac:dyDescent="0.25">
      <c r="A26" s="309"/>
      <c r="B26" s="310"/>
      <c r="C26" s="310"/>
      <c r="D26" s="310"/>
      <c r="E26" s="310"/>
      <c r="F26" s="310"/>
      <c r="G26" s="310"/>
      <c r="H26" s="310"/>
      <c r="I26" s="310"/>
      <c r="J26" s="310"/>
      <c r="K26" s="310"/>
      <c r="L26" s="311"/>
    </row>
    <row r="27" spans="1:12" x14ac:dyDescent="0.25">
      <c r="A27" s="309"/>
      <c r="B27" s="310"/>
      <c r="C27" s="310"/>
      <c r="D27" s="310"/>
      <c r="E27" s="310"/>
      <c r="F27" s="310"/>
      <c r="G27" s="310"/>
      <c r="H27" s="310"/>
      <c r="I27" s="310"/>
      <c r="J27" s="310"/>
      <c r="K27" s="310"/>
      <c r="L27" s="311"/>
    </row>
    <row r="28" spans="1:12" x14ac:dyDescent="0.25">
      <c r="A28" s="309"/>
      <c r="B28" s="310"/>
      <c r="C28" s="310"/>
      <c r="D28" s="310"/>
      <c r="E28" s="310"/>
      <c r="F28" s="310"/>
      <c r="G28" s="310"/>
      <c r="H28" s="310"/>
      <c r="I28" s="310"/>
      <c r="J28" s="310"/>
      <c r="K28" s="310"/>
      <c r="L28" s="311"/>
    </row>
    <row r="29" spans="1:12" x14ac:dyDescent="0.25">
      <c r="A29" s="309"/>
      <c r="B29" s="310"/>
      <c r="C29" s="310"/>
      <c r="D29" s="310"/>
      <c r="E29" s="310"/>
      <c r="F29" s="310"/>
      <c r="G29" s="310"/>
      <c r="H29" s="310"/>
      <c r="I29" s="310"/>
      <c r="J29" s="310"/>
      <c r="K29" s="310"/>
      <c r="L29" s="311"/>
    </row>
    <row r="30" spans="1:12" x14ac:dyDescent="0.25">
      <c r="A30" s="309"/>
      <c r="B30" s="310"/>
      <c r="C30" s="310"/>
      <c r="D30" s="310"/>
      <c r="E30" s="310"/>
      <c r="F30" s="310"/>
      <c r="G30" s="310"/>
      <c r="H30" s="310"/>
      <c r="I30" s="310"/>
      <c r="J30" s="310"/>
      <c r="K30" s="310"/>
      <c r="L30" s="311"/>
    </row>
    <row r="31" spans="1:12" x14ac:dyDescent="0.25">
      <c r="A31" s="309"/>
      <c r="B31" s="310"/>
      <c r="C31" s="310"/>
      <c r="D31" s="310"/>
      <c r="E31" s="310"/>
      <c r="F31" s="310"/>
      <c r="G31" s="310"/>
      <c r="H31" s="310"/>
      <c r="I31" s="310"/>
      <c r="J31" s="310"/>
      <c r="K31" s="310"/>
      <c r="L31" s="311"/>
    </row>
    <row r="32" spans="1:12" ht="272.25" customHeight="1" x14ac:dyDescent="0.25">
      <c r="A32" s="309"/>
      <c r="B32" s="310"/>
      <c r="C32" s="310"/>
      <c r="D32" s="310"/>
      <c r="E32" s="310"/>
      <c r="F32" s="310"/>
      <c r="G32" s="310"/>
      <c r="H32" s="310"/>
      <c r="I32" s="310"/>
      <c r="J32" s="310"/>
      <c r="K32" s="310"/>
      <c r="L32" s="311"/>
    </row>
    <row r="33" spans="1:12" ht="80.25" customHeight="1" thickBot="1" x14ac:dyDescent="0.3">
      <c r="A33" s="312"/>
      <c r="B33" s="313"/>
      <c r="C33" s="313"/>
      <c r="D33" s="313"/>
      <c r="E33" s="313"/>
      <c r="F33" s="313"/>
      <c r="G33" s="313"/>
      <c r="H33" s="313"/>
      <c r="I33" s="313"/>
      <c r="J33" s="313"/>
      <c r="K33" s="313"/>
      <c r="L33" s="314"/>
    </row>
  </sheetData>
  <mergeCells count="3">
    <mergeCell ref="A6:L33"/>
    <mergeCell ref="A2:L2"/>
    <mergeCell ref="A5:L5"/>
  </mergeCells>
  <pageMargins left="0.7" right="0.7" top="0.75" bottom="0.75" header="0.3" footer="0.3"/>
  <pageSetup paperSize="9" scale="81"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L34"/>
  <sheetViews>
    <sheetView zoomScale="90" zoomScaleNormal="90" zoomScaleSheetLayoutView="70" workbookViewId="0">
      <selection activeCell="A22" sqref="A22:L34"/>
    </sheetView>
  </sheetViews>
  <sheetFormatPr defaultColWidth="8.85546875" defaultRowHeight="15" x14ac:dyDescent="0.25"/>
  <cols>
    <col min="1" max="1" width="8.85546875" style="17"/>
    <col min="2" max="2" width="17.85546875" style="17" customWidth="1"/>
    <col min="3" max="11" width="8.85546875" style="17"/>
    <col min="12" max="12" width="26.28515625" style="17" customWidth="1"/>
    <col min="13" max="16384" width="8.85546875" style="17"/>
  </cols>
  <sheetData>
    <row r="3" spans="1:12" ht="15.75" thickBot="1" x14ac:dyDescent="0.3"/>
    <row r="4" spans="1:12" ht="36" customHeight="1" thickBot="1" x14ac:dyDescent="0.3">
      <c r="A4" s="321" t="s">
        <v>24</v>
      </c>
      <c r="B4" s="322"/>
      <c r="C4" s="322"/>
      <c r="D4" s="322"/>
      <c r="E4" s="322"/>
      <c r="F4" s="322"/>
      <c r="G4" s="322"/>
      <c r="H4" s="322"/>
      <c r="I4" s="322"/>
      <c r="J4" s="322"/>
      <c r="K4" s="322"/>
      <c r="L4" s="323"/>
    </row>
    <row r="5" spans="1:12" ht="15.75" thickBot="1" x14ac:dyDescent="0.3"/>
    <row r="6" spans="1:12" ht="16.5" thickBot="1" x14ac:dyDescent="0.3">
      <c r="A6" s="318" t="s">
        <v>25</v>
      </c>
      <c r="B6" s="319"/>
      <c r="C6" s="319"/>
      <c r="D6" s="319"/>
      <c r="E6" s="319"/>
      <c r="F6" s="319"/>
      <c r="G6" s="319"/>
      <c r="H6" s="319"/>
      <c r="I6" s="319"/>
      <c r="J6" s="319"/>
      <c r="K6" s="319"/>
      <c r="L6" s="320"/>
    </row>
    <row r="7" spans="1:12" ht="14.45" customHeight="1" x14ac:dyDescent="0.25">
      <c r="A7" s="324" t="s">
        <v>267</v>
      </c>
      <c r="B7" s="325"/>
      <c r="C7" s="325"/>
      <c r="D7" s="325"/>
      <c r="E7" s="325"/>
      <c r="F7" s="325"/>
      <c r="G7" s="325"/>
      <c r="H7" s="325"/>
      <c r="I7" s="325"/>
      <c r="J7" s="325"/>
      <c r="K7" s="325"/>
      <c r="L7" s="326"/>
    </row>
    <row r="8" spans="1:12" x14ac:dyDescent="0.25">
      <c r="A8" s="327"/>
      <c r="B8" s="328"/>
      <c r="C8" s="328"/>
      <c r="D8" s="328"/>
      <c r="E8" s="328"/>
      <c r="F8" s="328"/>
      <c r="G8" s="328"/>
      <c r="H8" s="328"/>
      <c r="I8" s="328"/>
      <c r="J8" s="328"/>
      <c r="K8" s="328"/>
      <c r="L8" s="329"/>
    </row>
    <row r="9" spans="1:12" x14ac:dyDescent="0.25">
      <c r="A9" s="327"/>
      <c r="B9" s="328"/>
      <c r="C9" s="328"/>
      <c r="D9" s="328"/>
      <c r="E9" s="328"/>
      <c r="F9" s="328"/>
      <c r="G9" s="328"/>
      <c r="H9" s="328"/>
      <c r="I9" s="328"/>
      <c r="J9" s="328"/>
      <c r="K9" s="328"/>
      <c r="L9" s="329"/>
    </row>
    <row r="10" spans="1:12" x14ac:dyDescent="0.25">
      <c r="A10" s="327"/>
      <c r="B10" s="328"/>
      <c r="C10" s="328"/>
      <c r="D10" s="328"/>
      <c r="E10" s="328"/>
      <c r="F10" s="328"/>
      <c r="G10" s="328"/>
      <c r="H10" s="328"/>
      <c r="I10" s="328"/>
      <c r="J10" s="328"/>
      <c r="K10" s="328"/>
      <c r="L10" s="329"/>
    </row>
    <row r="11" spans="1:12" x14ac:dyDescent="0.25">
      <c r="A11" s="327"/>
      <c r="B11" s="328"/>
      <c r="C11" s="328"/>
      <c r="D11" s="328"/>
      <c r="E11" s="328"/>
      <c r="F11" s="328"/>
      <c r="G11" s="328"/>
      <c r="H11" s="328"/>
      <c r="I11" s="328"/>
      <c r="J11" s="328"/>
      <c r="K11" s="328"/>
      <c r="L11" s="329"/>
    </row>
    <row r="12" spans="1:12" x14ac:dyDescent="0.25">
      <c r="A12" s="327"/>
      <c r="B12" s="328"/>
      <c r="C12" s="328"/>
      <c r="D12" s="328"/>
      <c r="E12" s="328"/>
      <c r="F12" s="328"/>
      <c r="G12" s="328"/>
      <c r="H12" s="328"/>
      <c r="I12" s="328"/>
      <c r="J12" s="328"/>
      <c r="K12" s="328"/>
      <c r="L12" s="329"/>
    </row>
    <row r="13" spans="1:12" x14ac:dyDescent="0.25">
      <c r="A13" s="327"/>
      <c r="B13" s="328"/>
      <c r="C13" s="328"/>
      <c r="D13" s="328"/>
      <c r="E13" s="328"/>
      <c r="F13" s="328"/>
      <c r="G13" s="328"/>
      <c r="H13" s="328"/>
      <c r="I13" s="328"/>
      <c r="J13" s="328"/>
      <c r="K13" s="328"/>
      <c r="L13" s="329"/>
    </row>
    <row r="14" spans="1:12" x14ac:dyDescent="0.25">
      <c r="A14" s="327"/>
      <c r="B14" s="328"/>
      <c r="C14" s="328"/>
      <c r="D14" s="328"/>
      <c r="E14" s="328"/>
      <c r="F14" s="328"/>
      <c r="G14" s="328"/>
      <c r="H14" s="328"/>
      <c r="I14" s="328"/>
      <c r="J14" s="328"/>
      <c r="K14" s="328"/>
      <c r="L14" s="329"/>
    </row>
    <row r="15" spans="1:12" x14ac:dyDescent="0.25">
      <c r="A15" s="327"/>
      <c r="B15" s="328"/>
      <c r="C15" s="328"/>
      <c r="D15" s="328"/>
      <c r="E15" s="328"/>
      <c r="F15" s="328"/>
      <c r="G15" s="328"/>
      <c r="H15" s="328"/>
      <c r="I15" s="328"/>
      <c r="J15" s="328"/>
      <c r="K15" s="328"/>
      <c r="L15" s="329"/>
    </row>
    <row r="16" spans="1:12" x14ac:dyDescent="0.25">
      <c r="A16" s="327"/>
      <c r="B16" s="328"/>
      <c r="C16" s="328"/>
      <c r="D16" s="328"/>
      <c r="E16" s="328"/>
      <c r="F16" s="328"/>
      <c r="G16" s="328"/>
      <c r="H16" s="328"/>
      <c r="I16" s="328"/>
      <c r="J16" s="328"/>
      <c r="K16" s="328"/>
      <c r="L16" s="329"/>
    </row>
    <row r="17" spans="1:12" x14ac:dyDescent="0.25">
      <c r="A17" s="327"/>
      <c r="B17" s="328"/>
      <c r="C17" s="328"/>
      <c r="D17" s="328"/>
      <c r="E17" s="328"/>
      <c r="F17" s="328"/>
      <c r="G17" s="328"/>
      <c r="H17" s="328"/>
      <c r="I17" s="328"/>
      <c r="J17" s="328"/>
      <c r="K17" s="328"/>
      <c r="L17" s="329"/>
    </row>
    <row r="18" spans="1:12" x14ac:dyDescent="0.25">
      <c r="A18" s="327"/>
      <c r="B18" s="328"/>
      <c r="C18" s="328"/>
      <c r="D18" s="328"/>
      <c r="E18" s="328"/>
      <c r="F18" s="328"/>
      <c r="G18" s="328"/>
      <c r="H18" s="328"/>
      <c r="I18" s="328"/>
      <c r="J18" s="328"/>
      <c r="K18" s="328"/>
      <c r="L18" s="329"/>
    </row>
    <row r="19" spans="1:12" ht="151.5" customHeight="1" thickBot="1" x14ac:dyDescent="0.3">
      <c r="A19" s="330"/>
      <c r="B19" s="331"/>
      <c r="C19" s="331"/>
      <c r="D19" s="331"/>
      <c r="E19" s="331"/>
      <c r="F19" s="331"/>
      <c r="G19" s="331"/>
      <c r="H19" s="331"/>
      <c r="I19" s="331"/>
      <c r="J19" s="331"/>
      <c r="K19" s="331"/>
      <c r="L19" s="332"/>
    </row>
    <row r="20" spans="1:12" ht="15.75" thickBot="1" x14ac:dyDescent="0.3">
      <c r="A20" s="345"/>
      <c r="B20" s="346"/>
      <c r="C20" s="346"/>
      <c r="D20" s="346"/>
      <c r="E20" s="346"/>
      <c r="F20" s="346"/>
      <c r="G20" s="346"/>
      <c r="H20" s="346"/>
      <c r="I20" s="346"/>
      <c r="J20" s="346"/>
      <c r="K20" s="346"/>
      <c r="L20" s="347"/>
    </row>
    <row r="21" spans="1:12" ht="14.45" customHeight="1" thickBot="1" x14ac:dyDescent="0.3">
      <c r="A21" s="333" t="s">
        <v>26</v>
      </c>
      <c r="B21" s="334"/>
      <c r="C21" s="334"/>
      <c r="D21" s="334"/>
      <c r="E21" s="334"/>
      <c r="F21" s="334"/>
      <c r="G21" s="334"/>
      <c r="H21" s="334"/>
      <c r="I21" s="334"/>
      <c r="J21" s="334"/>
      <c r="K21" s="334"/>
      <c r="L21" s="335"/>
    </row>
    <row r="22" spans="1:12" x14ac:dyDescent="0.25">
      <c r="A22" s="336" t="s">
        <v>268</v>
      </c>
      <c r="B22" s="337"/>
      <c r="C22" s="337"/>
      <c r="D22" s="337"/>
      <c r="E22" s="337"/>
      <c r="F22" s="337"/>
      <c r="G22" s="337"/>
      <c r="H22" s="337"/>
      <c r="I22" s="337"/>
      <c r="J22" s="337"/>
      <c r="K22" s="337"/>
      <c r="L22" s="338"/>
    </row>
    <row r="23" spans="1:12" x14ac:dyDescent="0.25">
      <c r="A23" s="339"/>
      <c r="B23" s="340"/>
      <c r="C23" s="340"/>
      <c r="D23" s="340"/>
      <c r="E23" s="340"/>
      <c r="F23" s="340"/>
      <c r="G23" s="340"/>
      <c r="H23" s="340"/>
      <c r="I23" s="340"/>
      <c r="J23" s="340"/>
      <c r="K23" s="340"/>
      <c r="L23" s="341"/>
    </row>
    <row r="24" spans="1:12" x14ac:dyDescent="0.25">
      <c r="A24" s="339"/>
      <c r="B24" s="340"/>
      <c r="C24" s="340"/>
      <c r="D24" s="340"/>
      <c r="E24" s="340"/>
      <c r="F24" s="340"/>
      <c r="G24" s="340"/>
      <c r="H24" s="340"/>
      <c r="I24" s="340"/>
      <c r="J24" s="340"/>
      <c r="K24" s="340"/>
      <c r="L24" s="341"/>
    </row>
    <row r="25" spans="1:12" x14ac:dyDescent="0.25">
      <c r="A25" s="339"/>
      <c r="B25" s="340"/>
      <c r="C25" s="340"/>
      <c r="D25" s="340"/>
      <c r="E25" s="340"/>
      <c r="F25" s="340"/>
      <c r="G25" s="340"/>
      <c r="H25" s="340"/>
      <c r="I25" s="340"/>
      <c r="J25" s="340"/>
      <c r="K25" s="340"/>
      <c r="L25" s="341"/>
    </row>
    <row r="26" spans="1:12" x14ac:dyDescent="0.25">
      <c r="A26" s="339"/>
      <c r="B26" s="340"/>
      <c r="C26" s="340"/>
      <c r="D26" s="340"/>
      <c r="E26" s="340"/>
      <c r="F26" s="340"/>
      <c r="G26" s="340"/>
      <c r="H26" s="340"/>
      <c r="I26" s="340"/>
      <c r="J26" s="340"/>
      <c r="K26" s="340"/>
      <c r="L26" s="341"/>
    </row>
    <row r="27" spans="1:12" x14ac:dyDescent="0.25">
      <c r="A27" s="339"/>
      <c r="B27" s="340"/>
      <c r="C27" s="340"/>
      <c r="D27" s="340"/>
      <c r="E27" s="340"/>
      <c r="F27" s="340"/>
      <c r="G27" s="340"/>
      <c r="H27" s="340"/>
      <c r="I27" s="340"/>
      <c r="J27" s="340"/>
      <c r="K27" s="340"/>
      <c r="L27" s="341"/>
    </row>
    <row r="28" spans="1:12" x14ac:dyDescent="0.25">
      <c r="A28" s="339"/>
      <c r="B28" s="340"/>
      <c r="C28" s="340"/>
      <c r="D28" s="340"/>
      <c r="E28" s="340"/>
      <c r="F28" s="340"/>
      <c r="G28" s="340"/>
      <c r="H28" s="340"/>
      <c r="I28" s="340"/>
      <c r="J28" s="340"/>
      <c r="K28" s="340"/>
      <c r="L28" s="341"/>
    </row>
    <row r="29" spans="1:12" x14ac:dyDescent="0.25">
      <c r="A29" s="339"/>
      <c r="B29" s="340"/>
      <c r="C29" s="340"/>
      <c r="D29" s="340"/>
      <c r="E29" s="340"/>
      <c r="F29" s="340"/>
      <c r="G29" s="340"/>
      <c r="H29" s="340"/>
      <c r="I29" s="340"/>
      <c r="J29" s="340"/>
      <c r="K29" s="340"/>
      <c r="L29" s="341"/>
    </row>
    <row r="30" spans="1:12" x14ac:dyDescent="0.25">
      <c r="A30" s="339"/>
      <c r="B30" s="340"/>
      <c r="C30" s="340"/>
      <c r="D30" s="340"/>
      <c r="E30" s="340"/>
      <c r="F30" s="340"/>
      <c r="G30" s="340"/>
      <c r="H30" s="340"/>
      <c r="I30" s="340"/>
      <c r="J30" s="340"/>
      <c r="K30" s="340"/>
      <c r="L30" s="341"/>
    </row>
    <row r="31" spans="1:12" x14ac:dyDescent="0.25">
      <c r="A31" s="339"/>
      <c r="B31" s="340"/>
      <c r="C31" s="340"/>
      <c r="D31" s="340"/>
      <c r="E31" s="340"/>
      <c r="F31" s="340"/>
      <c r="G31" s="340"/>
      <c r="H31" s="340"/>
      <c r="I31" s="340"/>
      <c r="J31" s="340"/>
      <c r="K31" s="340"/>
      <c r="L31" s="341"/>
    </row>
    <row r="32" spans="1:12" x14ac:dyDescent="0.25">
      <c r="A32" s="339"/>
      <c r="B32" s="340"/>
      <c r="C32" s="340"/>
      <c r="D32" s="340"/>
      <c r="E32" s="340"/>
      <c r="F32" s="340"/>
      <c r="G32" s="340"/>
      <c r="H32" s="340"/>
      <c r="I32" s="340"/>
      <c r="J32" s="340"/>
      <c r="K32" s="340"/>
      <c r="L32" s="341"/>
    </row>
    <row r="33" spans="1:12" x14ac:dyDescent="0.25">
      <c r="A33" s="339"/>
      <c r="B33" s="340"/>
      <c r="C33" s="340"/>
      <c r="D33" s="340"/>
      <c r="E33" s="340"/>
      <c r="F33" s="340"/>
      <c r="G33" s="340"/>
      <c r="H33" s="340"/>
      <c r="I33" s="340"/>
      <c r="J33" s="340"/>
      <c r="K33" s="340"/>
      <c r="L33" s="341"/>
    </row>
    <row r="34" spans="1:12" ht="236.25" customHeight="1" thickBot="1" x14ac:dyDescent="0.3">
      <c r="A34" s="342"/>
      <c r="B34" s="343"/>
      <c r="C34" s="343"/>
      <c r="D34" s="343"/>
      <c r="E34" s="343"/>
      <c r="F34" s="343"/>
      <c r="G34" s="343"/>
      <c r="H34" s="343"/>
      <c r="I34" s="343"/>
      <c r="J34" s="343"/>
      <c r="K34" s="343"/>
      <c r="L34" s="344"/>
    </row>
  </sheetData>
  <mergeCells count="6">
    <mergeCell ref="A4:L4"/>
    <mergeCell ref="A6:L6"/>
    <mergeCell ref="A7:L19"/>
    <mergeCell ref="A21:L21"/>
    <mergeCell ref="A22:L34"/>
    <mergeCell ref="A20:L20"/>
  </mergeCells>
  <pageMargins left="0.7" right="0.7" top="0.75" bottom="0.75" header="0.3" footer="0.3"/>
  <pageSetup paperSize="9" scale="81"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5"/>
  <sheetViews>
    <sheetView zoomScale="80" zoomScaleNormal="80" zoomScaleSheetLayoutView="90" workbookViewId="0">
      <selection activeCell="H27" sqref="H27:L27"/>
    </sheetView>
  </sheetViews>
  <sheetFormatPr defaultRowHeight="15" x14ac:dyDescent="0.25"/>
  <cols>
    <col min="6" max="6" width="45.5703125" customWidth="1"/>
    <col min="12" max="12" width="48" customWidth="1"/>
    <col min="13" max="13" width="21.7109375" customWidth="1"/>
  </cols>
  <sheetData>
    <row r="1" spans="1:13" x14ac:dyDescent="0.25">
      <c r="A1" s="17"/>
      <c r="B1" s="17"/>
      <c r="C1" s="17"/>
      <c r="D1" s="17"/>
      <c r="E1" s="17"/>
      <c r="F1" s="17"/>
      <c r="G1" s="17"/>
      <c r="H1" s="17"/>
      <c r="I1" s="17"/>
      <c r="J1" s="17"/>
      <c r="K1" s="17"/>
      <c r="L1" s="17"/>
    </row>
    <row r="2" spans="1:13" x14ac:dyDescent="0.25">
      <c r="A2" s="17"/>
      <c r="B2" s="17"/>
      <c r="C2" s="17"/>
      <c r="D2" s="17"/>
      <c r="E2" s="17"/>
      <c r="F2" s="17"/>
      <c r="G2" s="17"/>
      <c r="H2" s="17"/>
      <c r="I2" s="17"/>
      <c r="J2" s="17"/>
      <c r="K2" s="17"/>
      <c r="L2" s="17"/>
    </row>
    <row r="3" spans="1:13" x14ac:dyDescent="0.25">
      <c r="A3" s="17"/>
      <c r="B3" s="17"/>
      <c r="C3" s="17"/>
      <c r="D3" s="17"/>
      <c r="E3" s="17"/>
      <c r="F3" s="17"/>
      <c r="G3" s="17"/>
      <c r="H3" s="17"/>
      <c r="I3" s="17"/>
      <c r="J3" s="17"/>
      <c r="K3" s="17"/>
      <c r="L3" s="17"/>
    </row>
    <row r="4" spans="1:13" x14ac:dyDescent="0.25">
      <c r="A4" s="353" t="s">
        <v>27</v>
      </c>
      <c r="B4" s="354"/>
      <c r="C4" s="354"/>
      <c r="D4" s="354"/>
      <c r="E4" s="354"/>
      <c r="F4" s="354"/>
      <c r="G4" s="354"/>
      <c r="H4" s="354"/>
      <c r="I4" s="354"/>
      <c r="J4" s="354"/>
      <c r="K4" s="354"/>
      <c r="L4" s="354"/>
      <c r="M4" s="298"/>
    </row>
    <row r="5" spans="1:13" ht="15.75" thickBot="1" x14ac:dyDescent="0.3">
      <c r="A5" s="17"/>
      <c r="B5" s="17"/>
      <c r="C5" s="17"/>
      <c r="D5" s="17"/>
      <c r="E5" s="17"/>
      <c r="F5" s="17"/>
      <c r="G5" s="17"/>
      <c r="H5" s="17"/>
      <c r="I5" s="17"/>
      <c r="J5" s="17"/>
      <c r="K5" s="17"/>
      <c r="L5" s="17"/>
    </row>
    <row r="6" spans="1:13" ht="15.75" thickBot="1" x14ac:dyDescent="0.3">
      <c r="A6" s="350" t="s">
        <v>28</v>
      </c>
      <c r="B6" s="351"/>
      <c r="C6" s="351"/>
      <c r="D6" s="351"/>
      <c r="E6" s="351"/>
      <c r="F6" s="351"/>
      <c r="G6" s="351"/>
      <c r="H6" s="351"/>
      <c r="I6" s="351"/>
      <c r="J6" s="351"/>
      <c r="K6" s="351"/>
      <c r="L6" s="351"/>
      <c r="M6" s="352"/>
    </row>
    <row r="7" spans="1:13" ht="409.5" customHeight="1" x14ac:dyDescent="0.25">
      <c r="A7" s="355" t="s">
        <v>269</v>
      </c>
      <c r="B7" s="356"/>
      <c r="C7" s="356"/>
      <c r="D7" s="356"/>
      <c r="E7" s="356"/>
      <c r="F7" s="356"/>
      <c r="G7" s="356"/>
      <c r="H7" s="356"/>
      <c r="I7" s="356"/>
      <c r="J7" s="356"/>
      <c r="K7" s="356"/>
      <c r="L7" s="356"/>
      <c r="M7" s="357"/>
    </row>
    <row r="8" spans="1:13" ht="409.5" customHeight="1" x14ac:dyDescent="0.25">
      <c r="A8" s="358"/>
      <c r="B8" s="359"/>
      <c r="C8" s="359"/>
      <c r="D8" s="359"/>
      <c r="E8" s="359"/>
      <c r="F8" s="359"/>
      <c r="G8" s="359"/>
      <c r="H8" s="359"/>
      <c r="I8" s="359"/>
      <c r="J8" s="359"/>
      <c r="K8" s="359"/>
      <c r="L8" s="359"/>
      <c r="M8" s="360"/>
    </row>
    <row r="9" spans="1:13" ht="409.5" customHeight="1" x14ac:dyDescent="0.25">
      <c r="A9" s="358"/>
      <c r="B9" s="359"/>
      <c r="C9" s="359"/>
      <c r="D9" s="359"/>
      <c r="E9" s="359"/>
      <c r="F9" s="359"/>
      <c r="G9" s="359"/>
      <c r="H9" s="359"/>
      <c r="I9" s="359"/>
      <c r="J9" s="359"/>
      <c r="K9" s="359"/>
      <c r="L9" s="359"/>
      <c r="M9" s="360"/>
    </row>
    <row r="10" spans="1:13" ht="409.5" customHeight="1" x14ac:dyDescent="0.25">
      <c r="A10" s="358"/>
      <c r="B10" s="359"/>
      <c r="C10" s="359"/>
      <c r="D10" s="359"/>
      <c r="E10" s="359"/>
      <c r="F10" s="359"/>
      <c r="G10" s="359"/>
      <c r="H10" s="359"/>
      <c r="I10" s="359"/>
      <c r="J10" s="359"/>
      <c r="K10" s="359"/>
      <c r="L10" s="359"/>
      <c r="M10" s="360"/>
    </row>
    <row r="11" spans="1:13" ht="409.5" customHeight="1" x14ac:dyDescent="0.25">
      <c r="A11" s="358"/>
      <c r="B11" s="359"/>
      <c r="C11" s="359"/>
      <c r="D11" s="359"/>
      <c r="E11" s="359"/>
      <c r="F11" s="359"/>
      <c r="G11" s="359"/>
      <c r="H11" s="359"/>
      <c r="I11" s="359"/>
      <c r="J11" s="359"/>
      <c r="K11" s="359"/>
      <c r="L11" s="359"/>
      <c r="M11" s="360"/>
    </row>
    <row r="12" spans="1:13" ht="409.5" customHeight="1" x14ac:dyDescent="0.25">
      <c r="A12" s="358"/>
      <c r="B12" s="359"/>
      <c r="C12" s="359"/>
      <c r="D12" s="359"/>
      <c r="E12" s="359"/>
      <c r="F12" s="359"/>
      <c r="G12" s="359"/>
      <c r="H12" s="359"/>
      <c r="I12" s="359"/>
      <c r="J12" s="359"/>
      <c r="K12" s="359"/>
      <c r="L12" s="359"/>
      <c r="M12" s="360"/>
    </row>
    <row r="13" spans="1:13" ht="409.5" customHeight="1" x14ac:dyDescent="0.25">
      <c r="A13" s="358"/>
      <c r="B13" s="359"/>
      <c r="C13" s="359"/>
      <c r="D13" s="359"/>
      <c r="E13" s="359"/>
      <c r="F13" s="359"/>
      <c r="G13" s="359"/>
      <c r="H13" s="359"/>
      <c r="I13" s="359"/>
      <c r="J13" s="359"/>
      <c r="K13" s="359"/>
      <c r="L13" s="359"/>
      <c r="M13" s="360"/>
    </row>
    <row r="14" spans="1:13" ht="360.75" customHeight="1" x14ac:dyDescent="0.25">
      <c r="A14" s="358"/>
      <c r="B14" s="359"/>
      <c r="C14" s="359"/>
      <c r="D14" s="359"/>
      <c r="E14" s="359"/>
      <c r="F14" s="359"/>
      <c r="G14" s="359"/>
      <c r="H14" s="359"/>
      <c r="I14" s="359"/>
      <c r="J14" s="359"/>
      <c r="K14" s="359"/>
      <c r="L14" s="359"/>
      <c r="M14" s="360"/>
    </row>
    <row r="15" spans="1:13" ht="85.5" customHeight="1" x14ac:dyDescent="0.25">
      <c r="A15" s="358"/>
      <c r="B15" s="359"/>
      <c r="C15" s="359"/>
      <c r="D15" s="359"/>
      <c r="E15" s="359"/>
      <c r="F15" s="359"/>
      <c r="G15" s="359"/>
      <c r="H15" s="359"/>
      <c r="I15" s="359"/>
      <c r="J15" s="359"/>
      <c r="K15" s="359"/>
      <c r="L15" s="359"/>
      <c r="M15" s="360"/>
    </row>
    <row r="16" spans="1:13" ht="100.5" customHeight="1" thickBot="1" x14ac:dyDescent="0.3">
      <c r="A16" s="300"/>
      <c r="B16" s="301"/>
      <c r="C16" s="301"/>
      <c r="D16" s="301"/>
      <c r="E16" s="301"/>
      <c r="F16" s="301"/>
      <c r="G16" s="301"/>
      <c r="H16" s="301"/>
      <c r="I16" s="301"/>
      <c r="J16" s="301"/>
      <c r="K16" s="301"/>
      <c r="L16" s="301"/>
      <c r="M16" s="302"/>
    </row>
    <row r="17" spans="1:12" ht="33" customHeight="1" x14ac:dyDescent="0.25">
      <c r="A17" s="17"/>
      <c r="B17" s="17"/>
      <c r="C17" s="17"/>
      <c r="D17" s="17"/>
      <c r="E17" s="17"/>
      <c r="F17" s="17"/>
      <c r="G17" s="17"/>
      <c r="H17" s="17"/>
      <c r="I17" s="17"/>
      <c r="J17" s="17"/>
      <c r="K17" s="17"/>
      <c r="L17" s="17"/>
    </row>
    <row r="18" spans="1:12" ht="15.75" x14ac:dyDescent="0.25">
      <c r="A18" s="348" t="s">
        <v>29</v>
      </c>
      <c r="B18" s="348"/>
      <c r="C18" s="348"/>
      <c r="D18" s="348"/>
      <c r="E18" s="348"/>
      <c r="F18" s="348"/>
      <c r="G18" s="348"/>
      <c r="H18" s="348"/>
      <c r="I18" s="348"/>
      <c r="J18" s="348"/>
      <c r="K18" s="348"/>
      <c r="L18" s="348"/>
    </row>
    <row r="19" spans="1:12" x14ac:dyDescent="0.25">
      <c r="A19" s="349" t="s">
        <v>30</v>
      </c>
      <c r="B19" s="349"/>
      <c r="C19" s="349"/>
      <c r="D19" s="349"/>
      <c r="E19" s="349"/>
      <c r="F19" s="349"/>
      <c r="G19" s="349" t="s">
        <v>31</v>
      </c>
      <c r="H19" s="349"/>
      <c r="I19" s="349"/>
      <c r="J19" s="349"/>
      <c r="K19" s="349"/>
      <c r="L19" s="349"/>
    </row>
    <row r="20" spans="1:12" ht="16.5" customHeight="1" x14ac:dyDescent="0.25">
      <c r="A20" s="148" t="s">
        <v>35</v>
      </c>
      <c r="B20" s="361" t="s">
        <v>53</v>
      </c>
      <c r="C20" s="361"/>
      <c r="D20" s="361"/>
      <c r="E20" s="361"/>
      <c r="F20" s="361"/>
      <c r="G20" s="148" t="s">
        <v>35</v>
      </c>
      <c r="H20" s="361" t="s">
        <v>48</v>
      </c>
      <c r="I20" s="361"/>
      <c r="J20" s="361"/>
      <c r="K20" s="361"/>
      <c r="L20" s="361"/>
    </row>
    <row r="21" spans="1:12" x14ac:dyDescent="0.25">
      <c r="A21" s="148" t="s">
        <v>36</v>
      </c>
      <c r="B21" s="362" t="s">
        <v>54</v>
      </c>
      <c r="C21" s="362"/>
      <c r="D21" s="362"/>
      <c r="E21" s="362"/>
      <c r="F21" s="362"/>
      <c r="G21" s="148" t="s">
        <v>36</v>
      </c>
      <c r="H21" s="361" t="s">
        <v>270</v>
      </c>
      <c r="I21" s="361"/>
      <c r="J21" s="361"/>
      <c r="K21" s="361"/>
      <c r="L21" s="361"/>
    </row>
    <row r="22" spans="1:12" ht="36" customHeight="1" x14ac:dyDescent="0.25">
      <c r="A22" s="148" t="s">
        <v>37</v>
      </c>
      <c r="B22" s="361" t="s">
        <v>55</v>
      </c>
      <c r="C22" s="361"/>
      <c r="D22" s="361"/>
      <c r="E22" s="361"/>
      <c r="F22" s="361"/>
      <c r="G22" s="148" t="s">
        <v>37</v>
      </c>
      <c r="H22" s="361" t="s">
        <v>275</v>
      </c>
      <c r="I22" s="361"/>
      <c r="J22" s="361"/>
      <c r="K22" s="361"/>
      <c r="L22" s="361"/>
    </row>
    <row r="23" spans="1:12" x14ac:dyDescent="0.25">
      <c r="A23" s="148" t="s">
        <v>38</v>
      </c>
      <c r="B23" s="363" t="s">
        <v>281</v>
      </c>
      <c r="C23" s="364"/>
      <c r="D23" s="364"/>
      <c r="E23" s="364"/>
      <c r="F23" s="365"/>
      <c r="G23" s="148" t="s">
        <v>38</v>
      </c>
      <c r="H23" s="361" t="s">
        <v>296</v>
      </c>
      <c r="I23" s="361"/>
      <c r="J23" s="361"/>
      <c r="K23" s="361"/>
      <c r="L23" s="361"/>
    </row>
    <row r="24" spans="1:12" x14ac:dyDescent="0.25">
      <c r="A24" s="148" t="s">
        <v>49</v>
      </c>
      <c r="B24" s="362" t="s">
        <v>56</v>
      </c>
      <c r="C24" s="362"/>
      <c r="D24" s="362"/>
      <c r="E24" s="362"/>
      <c r="F24" s="362"/>
      <c r="G24" s="148" t="s">
        <v>49</v>
      </c>
      <c r="H24" s="361" t="s">
        <v>271</v>
      </c>
      <c r="I24" s="361"/>
      <c r="J24" s="361"/>
      <c r="K24" s="361"/>
      <c r="L24" s="361"/>
    </row>
    <row r="25" spans="1:12" ht="17.25" customHeight="1" x14ac:dyDescent="0.25">
      <c r="A25" s="148" t="s">
        <v>276</v>
      </c>
      <c r="B25" s="366" t="s">
        <v>273</v>
      </c>
      <c r="C25" s="366"/>
      <c r="D25" s="366"/>
      <c r="E25" s="366"/>
      <c r="F25" s="366"/>
      <c r="G25" s="148"/>
      <c r="H25" s="361"/>
      <c r="I25" s="361"/>
      <c r="J25" s="361"/>
      <c r="K25" s="361"/>
      <c r="L25" s="361"/>
    </row>
    <row r="26" spans="1:12" x14ac:dyDescent="0.25">
      <c r="A26" s="372" t="s">
        <v>32</v>
      </c>
      <c r="B26" s="372"/>
      <c r="C26" s="372"/>
      <c r="D26" s="372"/>
      <c r="E26" s="372"/>
      <c r="F26" s="372"/>
      <c r="G26" s="372" t="s">
        <v>33</v>
      </c>
      <c r="H26" s="372"/>
      <c r="I26" s="372"/>
      <c r="J26" s="372"/>
      <c r="K26" s="372"/>
      <c r="L26" s="372"/>
    </row>
    <row r="27" spans="1:12" ht="33" customHeight="1" x14ac:dyDescent="0.25">
      <c r="A27" s="148" t="s">
        <v>35</v>
      </c>
      <c r="B27" s="361" t="s">
        <v>278</v>
      </c>
      <c r="C27" s="361"/>
      <c r="D27" s="361"/>
      <c r="E27" s="361"/>
      <c r="F27" s="361"/>
      <c r="G27" s="148" t="s">
        <v>35</v>
      </c>
      <c r="H27" s="361" t="s">
        <v>58</v>
      </c>
      <c r="I27" s="361"/>
      <c r="J27" s="361"/>
      <c r="K27" s="361"/>
      <c r="L27" s="361"/>
    </row>
    <row r="28" spans="1:12" ht="33" customHeight="1" x14ac:dyDescent="0.25">
      <c r="A28" s="148" t="s">
        <v>36</v>
      </c>
      <c r="B28" s="369" t="s">
        <v>279</v>
      </c>
      <c r="C28" s="370"/>
      <c r="D28" s="370"/>
      <c r="E28" s="370"/>
      <c r="F28" s="371"/>
      <c r="G28" s="148" t="s">
        <v>36</v>
      </c>
      <c r="H28" s="369" t="s">
        <v>280</v>
      </c>
      <c r="I28" s="370"/>
      <c r="J28" s="370"/>
      <c r="K28" s="370"/>
      <c r="L28" s="371"/>
    </row>
    <row r="29" spans="1:12" ht="34.5" customHeight="1" x14ac:dyDescent="0.25">
      <c r="A29" s="148" t="s">
        <v>37</v>
      </c>
      <c r="B29" s="361" t="s">
        <v>274</v>
      </c>
      <c r="C29" s="367"/>
      <c r="D29" s="367"/>
      <c r="E29" s="367"/>
      <c r="F29" s="367"/>
      <c r="G29" s="148" t="s">
        <v>37</v>
      </c>
      <c r="H29" s="361" t="s">
        <v>59</v>
      </c>
      <c r="I29" s="361"/>
      <c r="J29" s="361"/>
      <c r="K29" s="361"/>
      <c r="L29" s="361"/>
    </row>
    <row r="30" spans="1:12" ht="37.5" customHeight="1" x14ac:dyDescent="0.25">
      <c r="A30" s="148" t="s">
        <v>38</v>
      </c>
      <c r="B30" s="361" t="s">
        <v>277</v>
      </c>
      <c r="C30" s="361"/>
      <c r="D30" s="361"/>
      <c r="E30" s="361"/>
      <c r="F30" s="361"/>
      <c r="G30" s="148" t="s">
        <v>38</v>
      </c>
      <c r="H30" s="361" t="s">
        <v>272</v>
      </c>
      <c r="I30" s="361"/>
      <c r="J30" s="361"/>
      <c r="K30" s="361"/>
      <c r="L30" s="361"/>
    </row>
    <row r="31" spans="1:12" ht="45" customHeight="1" x14ac:dyDescent="0.25">
      <c r="A31" s="148" t="s">
        <v>49</v>
      </c>
      <c r="B31" s="361" t="s">
        <v>57</v>
      </c>
      <c r="C31" s="361"/>
      <c r="D31" s="361"/>
      <c r="E31" s="361"/>
      <c r="F31" s="361"/>
      <c r="G31" s="148"/>
      <c r="H31" s="361"/>
      <c r="I31" s="367"/>
      <c r="J31" s="367"/>
      <c r="K31" s="367"/>
      <c r="L31" s="367"/>
    </row>
    <row r="32" spans="1:12" x14ac:dyDescent="0.25">
      <c r="B32" s="368"/>
      <c r="C32" s="368"/>
      <c r="D32" s="368"/>
      <c r="E32" s="368"/>
      <c r="F32" s="368"/>
    </row>
    <row r="33" spans="4:12" ht="15" customHeight="1" x14ac:dyDescent="0.25">
      <c r="D33" s="23"/>
      <c r="E33" s="23"/>
      <c r="F33" s="23"/>
      <c r="G33" s="23"/>
      <c r="H33" s="23"/>
      <c r="I33" s="23"/>
      <c r="J33" s="23"/>
      <c r="K33" s="23"/>
      <c r="L33" s="23"/>
    </row>
    <row r="35" spans="4:12" ht="15" customHeight="1" x14ac:dyDescent="0.25">
      <c r="D35" s="23"/>
      <c r="E35" s="23"/>
      <c r="F35" s="23"/>
      <c r="G35" s="23"/>
      <c r="H35" s="23"/>
      <c r="I35" s="23"/>
      <c r="J35" s="23"/>
      <c r="K35" s="23"/>
      <c r="L35" s="23"/>
    </row>
  </sheetData>
  <mergeCells count="31">
    <mergeCell ref="B31:F31"/>
    <mergeCell ref="B25:F25"/>
    <mergeCell ref="H31:L31"/>
    <mergeCell ref="H24:L24"/>
    <mergeCell ref="B32:F32"/>
    <mergeCell ref="B28:F28"/>
    <mergeCell ref="H28:L28"/>
    <mergeCell ref="H30:L30"/>
    <mergeCell ref="B30:F30"/>
    <mergeCell ref="B27:F27"/>
    <mergeCell ref="B29:F29"/>
    <mergeCell ref="A26:F26"/>
    <mergeCell ref="G26:L26"/>
    <mergeCell ref="H27:L27"/>
    <mergeCell ref="H29:L29"/>
    <mergeCell ref="H20:L20"/>
    <mergeCell ref="H21:L21"/>
    <mergeCell ref="H22:L22"/>
    <mergeCell ref="H23:L23"/>
    <mergeCell ref="H25:L25"/>
    <mergeCell ref="B20:F20"/>
    <mergeCell ref="B21:F21"/>
    <mergeCell ref="B22:F22"/>
    <mergeCell ref="B24:F24"/>
    <mergeCell ref="B23:F23"/>
    <mergeCell ref="A18:L18"/>
    <mergeCell ref="A19:F19"/>
    <mergeCell ref="G19:L19"/>
    <mergeCell ref="A6:M6"/>
    <mergeCell ref="A4:M4"/>
    <mergeCell ref="A7:M16"/>
  </mergeCells>
  <pageMargins left="0.7" right="0.7" top="0.75" bottom="0.75" header="0.3" footer="0.3"/>
  <pageSetup paperSize="9" scale="81"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61"/>
  <sheetViews>
    <sheetView topLeftCell="A51" zoomScaleNormal="100" zoomScaleSheetLayoutView="70" workbookViewId="0">
      <selection activeCell="A46" sqref="A46:L51"/>
    </sheetView>
  </sheetViews>
  <sheetFormatPr defaultRowHeight="15" x14ac:dyDescent="0.25"/>
  <cols>
    <col min="1" max="1" width="6.85546875" customWidth="1"/>
    <col min="6" max="6" width="34.5703125" customWidth="1"/>
    <col min="12" max="12" width="65.28515625" customWidth="1"/>
  </cols>
  <sheetData>
    <row r="1" spans="1:16" x14ac:dyDescent="0.25">
      <c r="A1" s="17"/>
      <c r="B1" s="17"/>
      <c r="C1" s="17"/>
      <c r="D1" s="17"/>
      <c r="E1" s="17"/>
      <c r="F1" s="17"/>
      <c r="G1" s="17"/>
      <c r="H1" s="17"/>
      <c r="I1" s="17"/>
      <c r="J1" s="17"/>
      <c r="K1" s="17"/>
      <c r="L1" s="17"/>
      <c r="M1" s="17"/>
      <c r="N1" s="17"/>
      <c r="O1" s="17"/>
      <c r="P1" s="17"/>
    </row>
    <row r="2" spans="1:16" x14ac:dyDescent="0.25">
      <c r="A2" s="17"/>
      <c r="B2" s="17"/>
      <c r="C2" s="17"/>
      <c r="D2" s="17"/>
      <c r="E2" s="17"/>
      <c r="F2" s="17"/>
      <c r="G2" s="17"/>
      <c r="H2" s="17"/>
      <c r="I2" s="17"/>
      <c r="J2" s="17"/>
      <c r="K2" s="17"/>
      <c r="L2" s="17"/>
      <c r="M2" s="17"/>
      <c r="N2" s="17"/>
      <c r="O2" s="17"/>
      <c r="P2" s="17"/>
    </row>
    <row r="3" spans="1:16" ht="15.75" thickBot="1" x14ac:dyDescent="0.3">
      <c r="A3" s="17"/>
      <c r="B3" s="17"/>
      <c r="C3" s="17"/>
      <c r="D3" s="17"/>
      <c r="E3" s="17"/>
      <c r="F3" s="17"/>
      <c r="G3" s="17"/>
      <c r="H3" s="17"/>
      <c r="I3" s="17"/>
      <c r="J3" s="17"/>
      <c r="K3" s="17"/>
      <c r="L3" s="17"/>
      <c r="M3" s="17"/>
      <c r="N3" s="17"/>
      <c r="O3" s="17"/>
      <c r="P3" s="17"/>
    </row>
    <row r="4" spans="1:16" ht="30.6" customHeight="1" thickBot="1" x14ac:dyDescent="0.3">
      <c r="A4" s="373" t="s">
        <v>34</v>
      </c>
      <c r="B4" s="374"/>
      <c r="C4" s="374"/>
      <c r="D4" s="374"/>
      <c r="E4" s="374"/>
      <c r="F4" s="374"/>
      <c r="G4" s="374"/>
      <c r="H4" s="374"/>
      <c r="I4" s="374"/>
      <c r="J4" s="374"/>
      <c r="K4" s="374"/>
      <c r="L4" s="375"/>
      <c r="M4" s="17"/>
      <c r="N4" s="17"/>
      <c r="O4" s="17"/>
      <c r="P4" s="17"/>
    </row>
    <row r="5" spans="1:16" ht="15.75" thickBot="1" x14ac:dyDescent="0.3">
      <c r="A5" s="17"/>
      <c r="B5" s="17"/>
      <c r="C5" s="17"/>
      <c r="D5" s="17"/>
      <c r="E5" s="17"/>
      <c r="F5" s="17"/>
      <c r="G5" s="17"/>
      <c r="H5" s="17"/>
      <c r="I5" s="17"/>
      <c r="J5" s="17"/>
      <c r="K5" s="17"/>
      <c r="L5" s="17"/>
      <c r="M5" s="17"/>
      <c r="N5" s="17"/>
      <c r="O5" s="17"/>
      <c r="P5" s="17"/>
    </row>
    <row r="6" spans="1:16" ht="20.25" customHeight="1" thickBot="1" x14ac:dyDescent="0.3">
      <c r="A6" s="376" t="s">
        <v>60</v>
      </c>
      <c r="B6" s="377"/>
      <c r="C6" s="377"/>
      <c r="D6" s="377"/>
      <c r="E6" s="377"/>
      <c r="F6" s="377"/>
      <c r="G6" s="377"/>
      <c r="H6" s="377"/>
      <c r="I6" s="377"/>
      <c r="J6" s="377"/>
      <c r="K6" s="377"/>
      <c r="L6" s="378"/>
      <c r="M6" s="17"/>
      <c r="N6" s="17"/>
      <c r="O6" s="17"/>
      <c r="P6" s="17"/>
    </row>
    <row r="7" spans="1:16" ht="14.45" customHeight="1" x14ac:dyDescent="0.25">
      <c r="A7" s="379" t="s">
        <v>297</v>
      </c>
      <c r="B7" s="380"/>
      <c r="C7" s="380"/>
      <c r="D7" s="380"/>
      <c r="E7" s="380"/>
      <c r="F7" s="380"/>
      <c r="G7" s="380"/>
      <c r="H7" s="380"/>
      <c r="I7" s="380"/>
      <c r="J7" s="380"/>
      <c r="K7" s="380"/>
      <c r="L7" s="381"/>
      <c r="M7" s="17"/>
      <c r="N7" s="17"/>
      <c r="O7" s="17"/>
      <c r="P7" s="17"/>
    </row>
    <row r="8" spans="1:16" x14ac:dyDescent="0.25">
      <c r="A8" s="382"/>
      <c r="B8" s="383"/>
      <c r="C8" s="383"/>
      <c r="D8" s="383"/>
      <c r="E8" s="383"/>
      <c r="F8" s="383"/>
      <c r="G8" s="383"/>
      <c r="H8" s="383"/>
      <c r="I8" s="383"/>
      <c r="J8" s="383"/>
      <c r="K8" s="383"/>
      <c r="L8" s="384"/>
      <c r="M8" s="17"/>
      <c r="N8" s="17"/>
      <c r="O8" s="17"/>
      <c r="P8" s="17"/>
    </row>
    <row r="9" spans="1:16" x14ac:dyDescent="0.25">
      <c r="A9" s="382"/>
      <c r="B9" s="383"/>
      <c r="C9" s="383"/>
      <c r="D9" s="383"/>
      <c r="E9" s="383"/>
      <c r="F9" s="383"/>
      <c r="G9" s="383"/>
      <c r="H9" s="383"/>
      <c r="I9" s="383"/>
      <c r="J9" s="383"/>
      <c r="K9" s="383"/>
      <c r="L9" s="384"/>
      <c r="M9" s="17"/>
      <c r="P9" s="17"/>
    </row>
    <row r="10" spans="1:16" x14ac:dyDescent="0.25">
      <c r="A10" s="382"/>
      <c r="B10" s="383"/>
      <c r="C10" s="383"/>
      <c r="D10" s="383"/>
      <c r="E10" s="383"/>
      <c r="F10" s="383"/>
      <c r="G10" s="383"/>
      <c r="H10" s="383"/>
      <c r="I10" s="383"/>
      <c r="J10" s="383"/>
      <c r="K10" s="383"/>
      <c r="L10" s="384"/>
      <c r="M10" s="17"/>
      <c r="N10" s="17"/>
      <c r="P10" s="17"/>
    </row>
    <row r="11" spans="1:16" x14ac:dyDescent="0.25">
      <c r="A11" s="382"/>
      <c r="B11" s="383"/>
      <c r="C11" s="383"/>
      <c r="D11" s="383"/>
      <c r="E11" s="383"/>
      <c r="F11" s="383"/>
      <c r="G11" s="383"/>
      <c r="H11" s="383"/>
      <c r="I11" s="383"/>
      <c r="J11" s="383"/>
      <c r="K11" s="383"/>
      <c r="L11" s="384"/>
      <c r="M11" s="17"/>
      <c r="N11" s="17"/>
      <c r="P11" s="17"/>
    </row>
    <row r="12" spans="1:16" ht="156.75" customHeight="1" x14ac:dyDescent="0.25">
      <c r="A12" s="382"/>
      <c r="B12" s="383"/>
      <c r="C12" s="383"/>
      <c r="D12" s="383"/>
      <c r="E12" s="383"/>
      <c r="F12" s="383"/>
      <c r="G12" s="383"/>
      <c r="H12" s="383"/>
      <c r="I12" s="383"/>
      <c r="J12" s="383"/>
      <c r="K12" s="383"/>
      <c r="L12" s="384"/>
      <c r="M12" s="17"/>
      <c r="N12" s="17"/>
      <c r="P12" s="17"/>
    </row>
    <row r="13" spans="1:16" ht="55.15" customHeight="1" x14ac:dyDescent="0.25">
      <c r="A13" s="382"/>
      <c r="B13" s="383"/>
      <c r="C13" s="383"/>
      <c r="D13" s="383"/>
      <c r="E13" s="383"/>
      <c r="F13" s="383"/>
      <c r="G13" s="383"/>
      <c r="H13" s="383"/>
      <c r="I13" s="383"/>
      <c r="J13" s="383"/>
      <c r="K13" s="383"/>
      <c r="L13" s="384"/>
      <c r="M13" s="17"/>
      <c r="N13" s="17"/>
      <c r="P13" s="17"/>
    </row>
    <row r="14" spans="1:16" ht="54" hidden="1" customHeight="1" thickBot="1" x14ac:dyDescent="0.3">
      <c r="A14" s="385"/>
      <c r="B14" s="386"/>
      <c r="C14" s="386"/>
      <c r="D14" s="386"/>
      <c r="E14" s="386"/>
      <c r="F14" s="386"/>
      <c r="G14" s="386"/>
      <c r="H14" s="386"/>
      <c r="I14" s="386"/>
      <c r="J14" s="386"/>
      <c r="K14" s="386"/>
      <c r="L14" s="387"/>
      <c r="M14" s="17"/>
      <c r="N14" s="17"/>
      <c r="P14" s="17"/>
    </row>
    <row r="15" spans="1:16" ht="15.75" thickBot="1" x14ac:dyDescent="0.3">
      <c r="A15" s="17"/>
      <c r="B15" s="17"/>
      <c r="C15" s="17"/>
      <c r="D15" s="17"/>
      <c r="E15" s="17"/>
      <c r="F15" s="17"/>
      <c r="G15" s="17"/>
      <c r="H15" s="17"/>
      <c r="I15" s="17"/>
      <c r="J15" s="17"/>
      <c r="K15" s="17"/>
      <c r="L15" s="17"/>
      <c r="M15" s="17"/>
      <c r="N15" s="17"/>
      <c r="P15" s="17"/>
    </row>
    <row r="16" spans="1:16" ht="15.75" thickBot="1" x14ac:dyDescent="0.3">
      <c r="A16" s="390" t="s">
        <v>61</v>
      </c>
      <c r="B16" s="391"/>
      <c r="C16" s="391"/>
      <c r="D16" s="391"/>
      <c r="E16" s="391"/>
      <c r="F16" s="392"/>
      <c r="G16" s="391" t="s">
        <v>62</v>
      </c>
      <c r="H16" s="391"/>
      <c r="I16" s="391"/>
      <c r="J16" s="391"/>
      <c r="K16" s="391"/>
      <c r="L16" s="393"/>
      <c r="M16" s="17"/>
      <c r="N16" s="17"/>
      <c r="P16" s="17"/>
    </row>
    <row r="17" spans="1:16" ht="115.15" customHeight="1" thickBot="1" x14ac:dyDescent="0.3">
      <c r="A17" s="394" t="s">
        <v>298</v>
      </c>
      <c r="B17" s="395"/>
      <c r="C17" s="395"/>
      <c r="D17" s="395"/>
      <c r="E17" s="395"/>
      <c r="F17" s="396"/>
      <c r="G17" s="397" t="s">
        <v>283</v>
      </c>
      <c r="H17" s="395"/>
      <c r="I17" s="395"/>
      <c r="J17" s="395"/>
      <c r="K17" s="395"/>
      <c r="L17" s="398"/>
      <c r="M17" s="17"/>
      <c r="N17" s="17"/>
      <c r="P17" s="17"/>
    </row>
    <row r="18" spans="1:16" x14ac:dyDescent="0.25">
      <c r="A18" s="17"/>
      <c r="B18" s="17"/>
      <c r="C18" s="17"/>
      <c r="D18" s="17"/>
      <c r="E18" s="17"/>
      <c r="F18" s="17"/>
      <c r="G18" s="17"/>
      <c r="H18" s="17"/>
      <c r="I18" s="17"/>
      <c r="J18" s="17"/>
      <c r="K18" s="17"/>
      <c r="L18" s="17"/>
      <c r="M18" s="17"/>
      <c r="N18" s="17"/>
      <c r="P18" s="17"/>
    </row>
    <row r="19" spans="1:16" ht="43.5" x14ac:dyDescent="0.25">
      <c r="A19" s="264"/>
      <c r="B19" s="402" t="s">
        <v>39</v>
      </c>
      <c r="C19" s="402"/>
      <c r="D19" s="402"/>
      <c r="E19" s="402"/>
      <c r="F19" s="402"/>
      <c r="G19" s="402"/>
      <c r="H19" s="265" t="s">
        <v>40</v>
      </c>
      <c r="I19" s="266" t="s">
        <v>41</v>
      </c>
      <c r="J19" s="17"/>
      <c r="K19" s="17"/>
      <c r="L19" s="17"/>
      <c r="M19" s="17"/>
      <c r="N19" s="17"/>
      <c r="O19" s="17"/>
      <c r="P19" s="17"/>
    </row>
    <row r="20" spans="1:16" ht="31.5" customHeight="1" x14ac:dyDescent="0.25">
      <c r="A20" s="158" t="s">
        <v>35</v>
      </c>
      <c r="B20" s="389" t="s">
        <v>63</v>
      </c>
      <c r="C20" s="389"/>
      <c r="D20" s="389"/>
      <c r="E20" s="389"/>
      <c r="F20" s="389"/>
      <c r="G20" s="389"/>
      <c r="H20" s="152">
        <v>0</v>
      </c>
      <c r="I20" s="154">
        <v>20</v>
      </c>
      <c r="J20" s="17"/>
      <c r="K20" s="17"/>
      <c r="L20" s="17"/>
      <c r="M20" s="17"/>
      <c r="N20" s="17"/>
      <c r="O20" s="17"/>
      <c r="P20" s="17"/>
    </row>
    <row r="21" spans="1:16" ht="33" customHeight="1" x14ac:dyDescent="0.25">
      <c r="A21" s="158" t="s">
        <v>36</v>
      </c>
      <c r="B21" s="389" t="s">
        <v>64</v>
      </c>
      <c r="C21" s="389"/>
      <c r="D21" s="389"/>
      <c r="E21" s="389"/>
      <c r="F21" s="389"/>
      <c r="G21" s="389"/>
      <c r="H21" s="152">
        <v>0</v>
      </c>
      <c r="I21" s="154">
        <v>4</v>
      </c>
      <c r="J21" s="17"/>
      <c r="K21" s="17"/>
      <c r="L21" s="17"/>
      <c r="M21" s="17"/>
      <c r="N21" s="17"/>
      <c r="O21" s="17"/>
      <c r="P21" s="17"/>
    </row>
    <row r="22" spans="1:16" ht="18" customHeight="1" x14ac:dyDescent="0.25">
      <c r="A22" s="159" t="s">
        <v>37</v>
      </c>
      <c r="B22" s="403" t="s">
        <v>65</v>
      </c>
      <c r="C22" s="404"/>
      <c r="D22" s="404"/>
      <c r="E22" s="404"/>
      <c r="F22" s="404"/>
      <c r="G22" s="405"/>
      <c r="H22" s="155">
        <v>0</v>
      </c>
      <c r="I22" s="156">
        <v>380</v>
      </c>
      <c r="J22" s="17"/>
      <c r="K22" s="17"/>
      <c r="L22" s="17"/>
      <c r="M22" s="17"/>
      <c r="N22" s="17"/>
      <c r="O22" s="17"/>
      <c r="P22" s="17"/>
    </row>
    <row r="23" spans="1:16" ht="16.5" customHeight="1" x14ac:dyDescent="0.25">
      <c r="A23" s="98" t="s">
        <v>66</v>
      </c>
      <c r="B23" s="406" t="s">
        <v>67</v>
      </c>
      <c r="C23" s="407"/>
      <c r="D23" s="407"/>
      <c r="E23" s="407"/>
      <c r="F23" s="407"/>
      <c r="G23" s="408"/>
      <c r="H23" s="152">
        <v>0</v>
      </c>
      <c r="I23" s="157">
        <v>4</v>
      </c>
      <c r="J23" s="17"/>
      <c r="K23" s="17"/>
      <c r="L23" s="17"/>
      <c r="M23" s="17"/>
      <c r="N23" s="17"/>
      <c r="O23" s="17"/>
      <c r="P23" s="17"/>
    </row>
    <row r="24" spans="1:16" ht="16.5" customHeight="1" x14ac:dyDescent="0.25">
      <c r="A24" s="163"/>
      <c r="B24" s="164"/>
      <c r="C24" s="164"/>
      <c r="D24" s="164"/>
      <c r="E24" s="164"/>
      <c r="F24" s="164"/>
      <c r="G24" s="164"/>
      <c r="H24" s="165"/>
      <c r="I24" s="166"/>
      <c r="J24" s="17"/>
      <c r="K24" s="17"/>
      <c r="L24" s="17"/>
      <c r="M24" s="17"/>
      <c r="N24" s="17"/>
      <c r="O24" s="17"/>
      <c r="P24" s="17"/>
    </row>
    <row r="25" spans="1:16" ht="16.5" customHeight="1" x14ac:dyDescent="0.25">
      <c r="A25" s="163"/>
      <c r="B25" s="164"/>
      <c r="C25" s="164"/>
      <c r="D25" s="164"/>
      <c r="E25" s="164"/>
      <c r="F25" s="164"/>
      <c r="G25" s="164"/>
      <c r="H25" s="165"/>
      <c r="I25" s="166"/>
      <c r="J25" s="17"/>
      <c r="K25" s="17"/>
      <c r="L25" s="17"/>
      <c r="M25" s="17"/>
      <c r="N25" s="17"/>
      <c r="O25" s="17"/>
      <c r="P25" s="17"/>
    </row>
    <row r="26" spans="1:16" ht="15.75" thickBot="1" x14ac:dyDescent="0.3">
      <c r="A26" s="17"/>
      <c r="B26" s="17"/>
      <c r="C26" s="17"/>
      <c r="D26" s="17"/>
      <c r="E26" s="17"/>
      <c r="F26" s="17"/>
      <c r="G26" s="17"/>
      <c r="H26" s="17"/>
      <c r="I26" s="17"/>
      <c r="J26" s="17"/>
      <c r="K26" s="17"/>
      <c r="L26" s="17"/>
      <c r="M26" s="17"/>
      <c r="N26" s="17"/>
      <c r="O26" s="17"/>
      <c r="P26" s="17"/>
    </row>
    <row r="27" spans="1:16" ht="17.25" customHeight="1" thickBot="1" x14ac:dyDescent="0.3">
      <c r="A27" s="399" t="s">
        <v>68</v>
      </c>
      <c r="B27" s="400"/>
      <c r="C27" s="400"/>
      <c r="D27" s="400"/>
      <c r="E27" s="400"/>
      <c r="F27" s="400"/>
      <c r="G27" s="400"/>
      <c r="H27" s="400"/>
      <c r="I27" s="400"/>
      <c r="J27" s="400"/>
      <c r="K27" s="400"/>
      <c r="L27" s="401"/>
      <c r="M27" s="17"/>
      <c r="N27" s="17"/>
      <c r="O27" s="17"/>
      <c r="P27" s="17"/>
    </row>
    <row r="28" spans="1:16" ht="14.45" customHeight="1" x14ac:dyDescent="0.25">
      <c r="A28" s="379" t="s">
        <v>304</v>
      </c>
      <c r="B28" s="380"/>
      <c r="C28" s="380"/>
      <c r="D28" s="380"/>
      <c r="E28" s="380"/>
      <c r="F28" s="380"/>
      <c r="G28" s="380"/>
      <c r="H28" s="380"/>
      <c r="I28" s="380"/>
      <c r="J28" s="380"/>
      <c r="K28" s="380"/>
      <c r="L28" s="381"/>
      <c r="M28" s="17"/>
      <c r="N28" s="17"/>
      <c r="O28" s="17"/>
      <c r="P28" s="17"/>
    </row>
    <row r="29" spans="1:16" x14ac:dyDescent="0.25">
      <c r="A29" s="382"/>
      <c r="B29" s="383"/>
      <c r="C29" s="383"/>
      <c r="D29" s="383"/>
      <c r="E29" s="383"/>
      <c r="F29" s="383"/>
      <c r="G29" s="383"/>
      <c r="H29" s="383"/>
      <c r="I29" s="383"/>
      <c r="J29" s="383"/>
      <c r="K29" s="383"/>
      <c r="L29" s="384"/>
      <c r="M29" s="17"/>
      <c r="N29" s="17"/>
      <c r="O29" s="17"/>
      <c r="P29" s="17"/>
    </row>
    <row r="30" spans="1:16" x14ac:dyDescent="0.25">
      <c r="A30" s="382"/>
      <c r="B30" s="383"/>
      <c r="C30" s="383"/>
      <c r="D30" s="383"/>
      <c r="E30" s="383"/>
      <c r="F30" s="383"/>
      <c r="G30" s="383"/>
      <c r="H30" s="383"/>
      <c r="I30" s="383"/>
      <c r="J30" s="383"/>
      <c r="K30" s="383"/>
      <c r="L30" s="384"/>
      <c r="M30" s="17"/>
      <c r="N30" s="17"/>
      <c r="O30" s="17"/>
      <c r="P30" s="17"/>
    </row>
    <row r="31" spans="1:16" x14ac:dyDescent="0.25">
      <c r="A31" s="382"/>
      <c r="B31" s="383"/>
      <c r="C31" s="383"/>
      <c r="D31" s="383"/>
      <c r="E31" s="383"/>
      <c r="F31" s="383"/>
      <c r="G31" s="383"/>
      <c r="H31" s="383"/>
      <c r="I31" s="383"/>
      <c r="J31" s="383"/>
      <c r="K31" s="383"/>
      <c r="L31" s="384"/>
      <c r="M31" s="17"/>
      <c r="N31" s="17"/>
      <c r="O31" s="17"/>
      <c r="P31" s="17"/>
    </row>
    <row r="32" spans="1:16" ht="36" customHeight="1" x14ac:dyDescent="0.25">
      <c r="A32" s="382"/>
      <c r="B32" s="383"/>
      <c r="C32" s="383"/>
      <c r="D32" s="383"/>
      <c r="E32" s="383"/>
      <c r="F32" s="383"/>
      <c r="G32" s="383"/>
      <c r="H32" s="383"/>
      <c r="I32" s="383"/>
      <c r="J32" s="383"/>
      <c r="K32" s="383"/>
      <c r="L32" s="384"/>
      <c r="M32" s="17"/>
      <c r="N32" s="17"/>
      <c r="O32" s="17"/>
      <c r="P32" s="17"/>
    </row>
    <row r="33" spans="1:16" ht="195" customHeight="1" thickBot="1" x14ac:dyDescent="0.3">
      <c r="A33" s="385"/>
      <c r="B33" s="386"/>
      <c r="C33" s="386"/>
      <c r="D33" s="386"/>
      <c r="E33" s="386"/>
      <c r="F33" s="386"/>
      <c r="G33" s="386"/>
      <c r="H33" s="386"/>
      <c r="I33" s="386"/>
      <c r="J33" s="386"/>
      <c r="K33" s="386"/>
      <c r="L33" s="387"/>
      <c r="M33" s="17"/>
      <c r="N33" s="17"/>
      <c r="O33" s="17"/>
      <c r="P33" s="17"/>
    </row>
    <row r="34" spans="1:16" ht="15.75" thickBot="1" x14ac:dyDescent="0.3">
      <c r="A34" s="17"/>
      <c r="B34" s="17"/>
      <c r="C34" s="17"/>
      <c r="D34" s="17"/>
      <c r="E34" s="17"/>
      <c r="F34" s="17"/>
      <c r="G34" s="17"/>
      <c r="H34" s="17"/>
      <c r="I34" s="17"/>
      <c r="J34" s="17"/>
      <c r="K34" s="17"/>
      <c r="L34" s="17"/>
      <c r="M34" s="17"/>
      <c r="N34" s="17"/>
      <c r="O34" s="17"/>
      <c r="P34" s="17"/>
    </row>
    <row r="35" spans="1:16" ht="42.75" x14ac:dyDescent="0.25">
      <c r="A35" s="167"/>
      <c r="B35" s="388" t="s">
        <v>42</v>
      </c>
      <c r="C35" s="388"/>
      <c r="D35" s="388"/>
      <c r="E35" s="388"/>
      <c r="F35" s="388"/>
      <c r="G35" s="388"/>
      <c r="H35" s="168" t="s">
        <v>40</v>
      </c>
      <c r="I35" s="149">
        <v>2023</v>
      </c>
      <c r="J35" s="149">
        <v>2024</v>
      </c>
      <c r="K35" s="149">
        <v>2025</v>
      </c>
      <c r="L35" s="149">
        <v>2026</v>
      </c>
      <c r="M35" s="149">
        <v>2027</v>
      </c>
      <c r="N35" s="149">
        <v>2028</v>
      </c>
      <c r="O35" s="256">
        <v>2029</v>
      </c>
      <c r="P35" s="260" t="s">
        <v>41</v>
      </c>
    </row>
    <row r="36" spans="1:16" ht="32.25" customHeight="1" x14ac:dyDescent="0.25">
      <c r="A36" s="150" t="s">
        <v>35</v>
      </c>
      <c r="B36" s="389" t="s">
        <v>51</v>
      </c>
      <c r="C36" s="389"/>
      <c r="D36" s="389"/>
      <c r="E36" s="389"/>
      <c r="F36" s="389"/>
      <c r="G36" s="389"/>
      <c r="H36" s="18">
        <v>0</v>
      </c>
      <c r="I36" s="18"/>
      <c r="J36" s="18"/>
      <c r="K36" s="18"/>
      <c r="L36" s="18">
        <v>2</v>
      </c>
      <c r="M36" s="18">
        <v>1</v>
      </c>
      <c r="N36" s="18">
        <v>2</v>
      </c>
      <c r="O36" s="257"/>
      <c r="P36" s="261">
        <v>5</v>
      </c>
    </row>
    <row r="37" spans="1:16" ht="19.5" customHeight="1" x14ac:dyDescent="0.25">
      <c r="A37" s="151" t="s">
        <v>36</v>
      </c>
      <c r="B37" s="414" t="s">
        <v>71</v>
      </c>
      <c r="C37" s="414"/>
      <c r="D37" s="414"/>
      <c r="E37" s="414"/>
      <c r="F37" s="414"/>
      <c r="G37" s="414"/>
      <c r="H37" s="45">
        <v>0</v>
      </c>
      <c r="I37" s="45"/>
      <c r="J37" s="45"/>
      <c r="K37" s="45"/>
      <c r="L37" s="45"/>
      <c r="M37" s="45"/>
      <c r="N37" s="45">
        <v>1</v>
      </c>
      <c r="O37" s="258"/>
      <c r="P37" s="262">
        <v>1</v>
      </c>
    </row>
    <row r="38" spans="1:16" ht="24.75" customHeight="1" thickBot="1" x14ac:dyDescent="0.3">
      <c r="A38" s="162" t="s">
        <v>37</v>
      </c>
      <c r="B38" s="424" t="s">
        <v>50</v>
      </c>
      <c r="C38" s="424"/>
      <c r="D38" s="424"/>
      <c r="E38" s="424"/>
      <c r="F38" s="424"/>
      <c r="G38" s="424"/>
      <c r="H38" s="19">
        <v>0</v>
      </c>
      <c r="I38" s="19"/>
      <c r="J38" s="19"/>
      <c r="K38" s="19"/>
      <c r="L38" s="19">
        <v>1</v>
      </c>
      <c r="M38" s="161">
        <v>1</v>
      </c>
      <c r="N38" s="19">
        <v>1</v>
      </c>
      <c r="O38" s="259"/>
      <c r="P38" s="263">
        <v>2</v>
      </c>
    </row>
    <row r="39" spans="1:16" ht="30.75" customHeight="1" thickBot="1" x14ac:dyDescent="0.3">
      <c r="A39" s="17"/>
      <c r="B39" s="46"/>
      <c r="C39" s="46"/>
      <c r="D39" s="46"/>
      <c r="E39" s="46"/>
      <c r="F39" s="46"/>
      <c r="G39" s="46"/>
      <c r="H39" s="17"/>
      <c r="I39" s="17"/>
      <c r="J39" s="17"/>
      <c r="K39" s="17"/>
      <c r="L39" s="17"/>
      <c r="M39" s="17"/>
      <c r="N39" s="17"/>
      <c r="O39" s="17"/>
      <c r="P39" s="17"/>
    </row>
    <row r="40" spans="1:16" ht="16.5" customHeight="1" x14ac:dyDescent="0.25">
      <c r="A40" s="418" t="s">
        <v>69</v>
      </c>
      <c r="B40" s="419"/>
      <c r="C40" s="419"/>
      <c r="D40" s="419"/>
      <c r="E40" s="419"/>
      <c r="F40" s="419"/>
      <c r="G40" s="420" t="s">
        <v>70</v>
      </c>
      <c r="H40" s="420"/>
      <c r="I40" s="420"/>
      <c r="J40" s="420"/>
      <c r="K40" s="420"/>
      <c r="L40" s="421"/>
      <c r="M40" s="17"/>
      <c r="N40" s="17"/>
      <c r="O40" s="17"/>
      <c r="P40" s="17"/>
    </row>
    <row r="41" spans="1:16" ht="126" customHeight="1" thickBot="1" x14ac:dyDescent="0.3">
      <c r="A41" s="422" t="s">
        <v>305</v>
      </c>
      <c r="B41" s="423"/>
      <c r="C41" s="423"/>
      <c r="D41" s="423"/>
      <c r="E41" s="423"/>
      <c r="F41" s="423"/>
      <c r="G41" s="412" t="s">
        <v>284</v>
      </c>
      <c r="H41" s="412"/>
      <c r="I41" s="412"/>
      <c r="J41" s="412"/>
      <c r="K41" s="412"/>
      <c r="L41" s="413"/>
      <c r="M41" s="17"/>
      <c r="N41" s="17"/>
      <c r="O41" s="17"/>
      <c r="P41" s="17"/>
    </row>
    <row r="43" spans="1:16" ht="17.25" customHeight="1" x14ac:dyDescent="0.25">
      <c r="A43" s="24"/>
      <c r="B43" s="24"/>
      <c r="C43" s="24"/>
      <c r="D43" s="24"/>
      <c r="E43" s="24"/>
      <c r="F43" s="24"/>
      <c r="G43" s="24"/>
      <c r="H43" s="24"/>
      <c r="I43" s="24"/>
      <c r="J43" s="24"/>
      <c r="K43" s="24"/>
      <c r="L43" s="24"/>
      <c r="M43" s="17"/>
      <c r="N43" s="17"/>
      <c r="O43" s="17"/>
      <c r="P43" s="17"/>
    </row>
    <row r="44" spans="1:16" ht="12.75" customHeight="1" thickBot="1" x14ac:dyDescent="0.3">
      <c r="A44" s="17"/>
      <c r="B44" s="17"/>
      <c r="C44" s="17"/>
      <c r="D44" s="17"/>
      <c r="E44" s="17"/>
      <c r="F44" s="17"/>
      <c r="G44" s="17"/>
      <c r="H44" s="17"/>
      <c r="I44" s="17"/>
      <c r="J44" s="17"/>
      <c r="K44" s="17"/>
      <c r="L44" s="17"/>
      <c r="M44" s="17"/>
      <c r="N44" s="17"/>
      <c r="O44" s="17"/>
      <c r="P44" s="17"/>
    </row>
    <row r="45" spans="1:16" ht="30" customHeight="1" thickBot="1" x14ac:dyDescent="0.3">
      <c r="A45" s="415" t="s">
        <v>285</v>
      </c>
      <c r="B45" s="416"/>
      <c r="C45" s="416"/>
      <c r="D45" s="416"/>
      <c r="E45" s="416"/>
      <c r="F45" s="416"/>
      <c r="G45" s="416"/>
      <c r="H45" s="416"/>
      <c r="I45" s="416"/>
      <c r="J45" s="416"/>
      <c r="K45" s="416"/>
      <c r="L45" s="417"/>
      <c r="M45" s="17"/>
      <c r="N45" s="17"/>
      <c r="O45" s="17"/>
      <c r="P45" s="17"/>
    </row>
    <row r="46" spans="1:16" ht="14.45" customHeight="1" x14ac:dyDescent="0.25">
      <c r="A46" s="379" t="s">
        <v>306</v>
      </c>
      <c r="B46" s="380"/>
      <c r="C46" s="380"/>
      <c r="D46" s="380"/>
      <c r="E46" s="380"/>
      <c r="F46" s="380"/>
      <c r="G46" s="380"/>
      <c r="H46" s="380"/>
      <c r="I46" s="380"/>
      <c r="J46" s="380"/>
      <c r="K46" s="380"/>
      <c r="L46" s="381"/>
      <c r="M46" s="17"/>
      <c r="N46" s="17"/>
      <c r="O46" s="17"/>
      <c r="P46" s="17"/>
    </row>
    <row r="47" spans="1:16" x14ac:dyDescent="0.25">
      <c r="A47" s="382"/>
      <c r="B47" s="383"/>
      <c r="C47" s="383"/>
      <c r="D47" s="383"/>
      <c r="E47" s="383"/>
      <c r="F47" s="383"/>
      <c r="G47" s="383"/>
      <c r="H47" s="383"/>
      <c r="I47" s="383"/>
      <c r="J47" s="383"/>
      <c r="K47" s="383"/>
      <c r="L47" s="384"/>
      <c r="M47" s="17"/>
      <c r="N47" s="17"/>
      <c r="O47" s="17"/>
      <c r="P47" s="17"/>
    </row>
    <row r="48" spans="1:16" x14ac:dyDescent="0.25">
      <c r="A48" s="382"/>
      <c r="B48" s="383"/>
      <c r="C48" s="383"/>
      <c r="D48" s="383"/>
      <c r="E48" s="383"/>
      <c r="F48" s="383"/>
      <c r="G48" s="383"/>
      <c r="H48" s="383"/>
      <c r="I48" s="383"/>
      <c r="J48" s="383"/>
      <c r="K48" s="383"/>
      <c r="L48" s="384"/>
      <c r="M48" s="17"/>
      <c r="N48" s="17"/>
      <c r="O48" s="17"/>
      <c r="P48" s="17"/>
    </row>
    <row r="49" spans="1:16" x14ac:dyDescent="0.25">
      <c r="A49" s="382"/>
      <c r="B49" s="383"/>
      <c r="C49" s="383"/>
      <c r="D49" s="383"/>
      <c r="E49" s="383"/>
      <c r="F49" s="383"/>
      <c r="G49" s="383"/>
      <c r="H49" s="383"/>
      <c r="I49" s="383"/>
      <c r="J49" s="383"/>
      <c r="K49" s="383"/>
      <c r="L49" s="384"/>
      <c r="M49" s="17"/>
      <c r="N49" s="17"/>
      <c r="O49" s="17"/>
      <c r="P49" s="17"/>
    </row>
    <row r="50" spans="1:16" x14ac:dyDescent="0.25">
      <c r="A50" s="382"/>
      <c r="B50" s="383"/>
      <c r="C50" s="383"/>
      <c r="D50" s="383"/>
      <c r="E50" s="383"/>
      <c r="F50" s="383"/>
      <c r="G50" s="383"/>
      <c r="H50" s="383"/>
      <c r="I50" s="383"/>
      <c r="J50" s="383"/>
      <c r="K50" s="383"/>
      <c r="L50" s="384"/>
      <c r="M50" s="17"/>
      <c r="N50" s="17"/>
      <c r="O50" s="17"/>
      <c r="P50" s="17"/>
    </row>
    <row r="51" spans="1:16" ht="207.75" customHeight="1" thickBot="1" x14ac:dyDescent="0.3">
      <c r="A51" s="385"/>
      <c r="B51" s="386"/>
      <c r="C51" s="386"/>
      <c r="D51" s="386"/>
      <c r="E51" s="386"/>
      <c r="F51" s="386"/>
      <c r="G51" s="386"/>
      <c r="H51" s="386"/>
      <c r="I51" s="386"/>
      <c r="J51" s="386"/>
      <c r="K51" s="386"/>
      <c r="L51" s="387"/>
      <c r="M51" s="17"/>
      <c r="N51" s="17"/>
      <c r="O51" s="17"/>
      <c r="P51" s="17"/>
    </row>
    <row r="52" spans="1:16" ht="15.75" thickBot="1" x14ac:dyDescent="0.3">
      <c r="A52" s="17"/>
      <c r="B52" s="17"/>
      <c r="C52" s="17"/>
      <c r="D52" s="17"/>
      <c r="E52" s="17"/>
      <c r="F52" s="17"/>
      <c r="G52" s="17"/>
      <c r="H52" s="17"/>
      <c r="I52" s="17"/>
      <c r="J52" s="17"/>
      <c r="K52" s="17"/>
      <c r="L52" s="17"/>
      <c r="M52" s="17"/>
      <c r="N52" s="17"/>
      <c r="O52" s="17"/>
      <c r="P52" s="17"/>
    </row>
    <row r="53" spans="1:16" ht="44.25" thickBot="1" x14ac:dyDescent="0.3">
      <c r="A53" s="183" t="s">
        <v>286</v>
      </c>
      <c r="B53" s="425" t="s">
        <v>42</v>
      </c>
      <c r="C53" s="426"/>
      <c r="D53" s="426"/>
      <c r="E53" s="426"/>
      <c r="F53" s="426"/>
      <c r="G53" s="426"/>
      <c r="H53" s="185" t="s">
        <v>40</v>
      </c>
      <c r="I53" s="184">
        <v>2023</v>
      </c>
      <c r="J53" s="184">
        <v>2024</v>
      </c>
      <c r="K53" s="184">
        <v>2025</v>
      </c>
      <c r="L53" s="184">
        <v>2026</v>
      </c>
      <c r="M53" s="184">
        <v>2027</v>
      </c>
      <c r="N53" s="184">
        <v>2028</v>
      </c>
      <c r="O53" s="184">
        <v>2029</v>
      </c>
      <c r="P53" s="186" t="s">
        <v>41</v>
      </c>
    </row>
    <row r="54" spans="1:16" x14ac:dyDescent="0.25">
      <c r="A54" s="192" t="s">
        <v>35</v>
      </c>
      <c r="B54" s="427" t="s">
        <v>50</v>
      </c>
      <c r="C54" s="428"/>
      <c r="D54" s="428"/>
      <c r="E54" s="428"/>
      <c r="F54" s="428"/>
      <c r="G54" s="428"/>
      <c r="H54" s="187">
        <v>0</v>
      </c>
      <c r="I54" s="187"/>
      <c r="J54" s="187"/>
      <c r="K54" s="187"/>
      <c r="L54" s="187">
        <v>2</v>
      </c>
      <c r="M54" s="187">
        <v>2</v>
      </c>
      <c r="N54" s="187">
        <v>2</v>
      </c>
      <c r="O54" s="250"/>
      <c r="P54" s="253">
        <f>+L54+M54+N54</f>
        <v>6</v>
      </c>
    </row>
    <row r="55" spans="1:16" x14ac:dyDescent="0.25">
      <c r="A55" s="193" t="s">
        <v>36</v>
      </c>
      <c r="B55" s="429" t="s">
        <v>293</v>
      </c>
      <c r="C55" s="430"/>
      <c r="D55" s="430"/>
      <c r="E55" s="430"/>
      <c r="F55" s="430"/>
      <c r="G55" s="430"/>
      <c r="H55" s="160"/>
      <c r="I55" s="160"/>
      <c r="J55" s="160"/>
      <c r="K55" s="160"/>
      <c r="L55" s="160">
        <v>1</v>
      </c>
      <c r="M55" s="160">
        <v>1</v>
      </c>
      <c r="N55" s="160">
        <v>1</v>
      </c>
      <c r="O55" s="251"/>
      <c r="P55" s="254">
        <f>+L55+M55+N55+O55</f>
        <v>3</v>
      </c>
    </row>
    <row r="56" spans="1:16" ht="18" customHeight="1" thickBot="1" x14ac:dyDescent="0.3">
      <c r="A56" s="194" t="s">
        <v>36</v>
      </c>
      <c r="B56" s="431" t="s">
        <v>71</v>
      </c>
      <c r="C56" s="432"/>
      <c r="D56" s="432"/>
      <c r="E56" s="432"/>
      <c r="F56" s="432"/>
      <c r="G56" s="432"/>
      <c r="H56" s="161">
        <v>0</v>
      </c>
      <c r="I56" s="161"/>
      <c r="J56" s="161"/>
      <c r="K56" s="161"/>
      <c r="L56" s="161"/>
      <c r="M56" s="161">
        <v>2</v>
      </c>
      <c r="N56" s="161">
        <v>2</v>
      </c>
      <c r="O56" s="252"/>
      <c r="P56" s="255">
        <f>+L56+M56+N56+O56</f>
        <v>4</v>
      </c>
    </row>
    <row r="57" spans="1:16" ht="18" customHeight="1" thickBot="1" x14ac:dyDescent="0.3">
      <c r="A57" s="188"/>
      <c r="B57" s="189"/>
      <c r="C57" s="190"/>
      <c r="D57" s="190"/>
      <c r="E57" s="190"/>
      <c r="F57" s="190"/>
      <c r="G57" s="190"/>
      <c r="H57" s="189"/>
      <c r="I57" s="189"/>
      <c r="J57" s="189"/>
      <c r="K57" s="189"/>
      <c r="L57" s="191"/>
      <c r="M57" s="21"/>
      <c r="N57" s="21"/>
      <c r="O57" s="21"/>
      <c r="P57" s="21"/>
    </row>
    <row r="58" spans="1:16" ht="18" customHeight="1" x14ac:dyDescent="0.25">
      <c r="A58" s="418" t="s">
        <v>72</v>
      </c>
      <c r="B58" s="419"/>
      <c r="C58" s="419"/>
      <c r="D58" s="419"/>
      <c r="E58" s="419"/>
      <c r="F58" s="419"/>
      <c r="G58" s="420" t="s">
        <v>73</v>
      </c>
      <c r="H58" s="420"/>
      <c r="I58" s="420"/>
      <c r="J58" s="420"/>
      <c r="K58" s="420"/>
      <c r="L58" s="421"/>
      <c r="M58" s="17"/>
      <c r="N58" s="17"/>
      <c r="O58" s="17"/>
      <c r="P58" s="249"/>
    </row>
    <row r="59" spans="1:16" ht="168.6" customHeight="1" thickBot="1" x14ac:dyDescent="0.3">
      <c r="A59" s="409" t="s">
        <v>299</v>
      </c>
      <c r="B59" s="410"/>
      <c r="C59" s="410"/>
      <c r="D59" s="410"/>
      <c r="E59" s="410"/>
      <c r="F59" s="410"/>
      <c r="G59" s="411" t="s">
        <v>287</v>
      </c>
      <c r="H59" s="412"/>
      <c r="I59" s="412"/>
      <c r="J59" s="412"/>
      <c r="K59" s="412"/>
      <c r="L59" s="413"/>
      <c r="M59" s="17"/>
      <c r="N59" s="17"/>
      <c r="O59" s="17"/>
      <c r="P59" s="47"/>
    </row>
    <row r="61" spans="1:16" ht="17.25" customHeight="1" x14ac:dyDescent="0.25">
      <c r="A61" s="24"/>
      <c r="B61" s="24"/>
      <c r="C61" s="24"/>
      <c r="D61" s="24"/>
      <c r="E61" s="24"/>
      <c r="F61" s="24"/>
      <c r="G61" s="24"/>
      <c r="H61" s="24"/>
      <c r="I61" s="24"/>
      <c r="J61" s="24"/>
      <c r="K61" s="24"/>
      <c r="L61" s="24"/>
      <c r="M61" s="17"/>
      <c r="N61" s="17"/>
      <c r="O61" s="17"/>
      <c r="P61" s="17"/>
    </row>
  </sheetData>
  <mergeCells count="32">
    <mergeCell ref="A59:F59"/>
    <mergeCell ref="G59:L59"/>
    <mergeCell ref="B37:G37"/>
    <mergeCell ref="A45:L45"/>
    <mergeCell ref="A46:L51"/>
    <mergeCell ref="A40:F40"/>
    <mergeCell ref="G40:L40"/>
    <mergeCell ref="A41:F41"/>
    <mergeCell ref="G41:L41"/>
    <mergeCell ref="B38:G38"/>
    <mergeCell ref="B53:G53"/>
    <mergeCell ref="B54:G54"/>
    <mergeCell ref="B55:G55"/>
    <mergeCell ref="B56:G56"/>
    <mergeCell ref="A58:F58"/>
    <mergeCell ref="G58:L58"/>
    <mergeCell ref="A4:L4"/>
    <mergeCell ref="A6:L6"/>
    <mergeCell ref="A7:L14"/>
    <mergeCell ref="B35:G35"/>
    <mergeCell ref="B36:G36"/>
    <mergeCell ref="A16:F16"/>
    <mergeCell ref="G16:L16"/>
    <mergeCell ref="A17:F17"/>
    <mergeCell ref="G17:L17"/>
    <mergeCell ref="A28:L33"/>
    <mergeCell ref="A27:L27"/>
    <mergeCell ref="B19:G19"/>
    <mergeCell ref="B20:G20"/>
    <mergeCell ref="B21:G21"/>
    <mergeCell ref="B22:G22"/>
    <mergeCell ref="B23:G23"/>
  </mergeCells>
  <pageMargins left="0.7" right="0.7" top="0.75" bottom="0.75" header="0.3" footer="0.3"/>
  <pageSetup paperSize="9" scale="61"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L19"/>
  <sheetViews>
    <sheetView topLeftCell="A11" zoomScaleNormal="100" zoomScaleSheetLayoutView="90" workbookViewId="0">
      <selection activeCell="A7" sqref="A7:L19"/>
    </sheetView>
  </sheetViews>
  <sheetFormatPr defaultRowHeight="15" x14ac:dyDescent="0.25"/>
  <cols>
    <col min="12" max="12" width="42.85546875" customWidth="1"/>
  </cols>
  <sheetData>
    <row r="3" spans="1:12" ht="15.75" thickBot="1" x14ac:dyDescent="0.3"/>
    <row r="4" spans="1:12" ht="16.5" thickBot="1" x14ac:dyDescent="0.3">
      <c r="A4" s="321" t="s">
        <v>43</v>
      </c>
      <c r="B4" s="322"/>
      <c r="C4" s="322"/>
      <c r="D4" s="322"/>
      <c r="E4" s="322"/>
      <c r="F4" s="322"/>
      <c r="G4" s="322"/>
      <c r="H4" s="322"/>
      <c r="I4" s="322"/>
      <c r="J4" s="322"/>
      <c r="K4" s="322"/>
      <c r="L4" s="323"/>
    </row>
    <row r="5" spans="1:12" ht="15.75" thickBot="1" x14ac:dyDescent="0.3"/>
    <row r="6" spans="1:12" ht="16.5" thickBot="1" x14ac:dyDescent="0.3">
      <c r="A6" s="318" t="s">
        <v>44</v>
      </c>
      <c r="B6" s="319"/>
      <c r="C6" s="319"/>
      <c r="D6" s="319"/>
      <c r="E6" s="319"/>
      <c r="F6" s="319"/>
      <c r="G6" s="319"/>
      <c r="H6" s="319"/>
      <c r="I6" s="319"/>
      <c r="J6" s="319"/>
      <c r="K6" s="319"/>
      <c r="L6" s="320"/>
    </row>
    <row r="7" spans="1:12" x14ac:dyDescent="0.25">
      <c r="A7" s="433" t="s">
        <v>300</v>
      </c>
      <c r="B7" s="434"/>
      <c r="C7" s="434"/>
      <c r="D7" s="434"/>
      <c r="E7" s="434"/>
      <c r="F7" s="434"/>
      <c r="G7" s="434"/>
      <c r="H7" s="434"/>
      <c r="I7" s="434"/>
      <c r="J7" s="434"/>
      <c r="K7" s="434"/>
      <c r="L7" s="435"/>
    </row>
    <row r="8" spans="1:12" x14ac:dyDescent="0.25">
      <c r="A8" s="436"/>
      <c r="B8" s="437"/>
      <c r="C8" s="437"/>
      <c r="D8" s="437"/>
      <c r="E8" s="437"/>
      <c r="F8" s="437"/>
      <c r="G8" s="437"/>
      <c r="H8" s="437"/>
      <c r="I8" s="437"/>
      <c r="J8" s="437"/>
      <c r="K8" s="437"/>
      <c r="L8" s="438"/>
    </row>
    <row r="9" spans="1:12" x14ac:dyDescent="0.25">
      <c r="A9" s="436"/>
      <c r="B9" s="437"/>
      <c r="C9" s="437"/>
      <c r="D9" s="437"/>
      <c r="E9" s="437"/>
      <c r="F9" s="437"/>
      <c r="G9" s="437"/>
      <c r="H9" s="437"/>
      <c r="I9" s="437"/>
      <c r="J9" s="437"/>
      <c r="K9" s="437"/>
      <c r="L9" s="438"/>
    </row>
    <row r="10" spans="1:12" x14ac:dyDescent="0.25">
      <c r="A10" s="436"/>
      <c r="B10" s="437"/>
      <c r="C10" s="437"/>
      <c r="D10" s="437"/>
      <c r="E10" s="437"/>
      <c r="F10" s="437"/>
      <c r="G10" s="437"/>
      <c r="H10" s="437"/>
      <c r="I10" s="437"/>
      <c r="J10" s="437"/>
      <c r="K10" s="437"/>
      <c r="L10" s="438"/>
    </row>
    <row r="11" spans="1:12" ht="121.5" customHeight="1" x14ac:dyDescent="0.25">
      <c r="A11" s="436"/>
      <c r="B11" s="437"/>
      <c r="C11" s="437"/>
      <c r="D11" s="437"/>
      <c r="E11" s="437"/>
      <c r="F11" s="437"/>
      <c r="G11" s="437"/>
      <c r="H11" s="437"/>
      <c r="I11" s="437"/>
      <c r="J11" s="437"/>
      <c r="K11" s="437"/>
      <c r="L11" s="438"/>
    </row>
    <row r="12" spans="1:12" x14ac:dyDescent="0.25">
      <c r="A12" s="436"/>
      <c r="B12" s="437"/>
      <c r="C12" s="437"/>
      <c r="D12" s="437"/>
      <c r="E12" s="437"/>
      <c r="F12" s="437"/>
      <c r="G12" s="437"/>
      <c r="H12" s="437"/>
      <c r="I12" s="437"/>
      <c r="J12" s="437"/>
      <c r="K12" s="437"/>
      <c r="L12" s="438"/>
    </row>
    <row r="13" spans="1:12" ht="117.75" customHeight="1" x14ac:dyDescent="0.25">
      <c r="A13" s="436"/>
      <c r="B13" s="437"/>
      <c r="C13" s="437"/>
      <c r="D13" s="437"/>
      <c r="E13" s="437"/>
      <c r="F13" s="437"/>
      <c r="G13" s="437"/>
      <c r="H13" s="437"/>
      <c r="I13" s="437"/>
      <c r="J13" s="437"/>
      <c r="K13" s="437"/>
      <c r="L13" s="438"/>
    </row>
    <row r="14" spans="1:12" ht="141.75" customHeight="1" x14ac:dyDescent="0.25">
      <c r="A14" s="436"/>
      <c r="B14" s="437"/>
      <c r="C14" s="437"/>
      <c r="D14" s="437"/>
      <c r="E14" s="437"/>
      <c r="F14" s="437"/>
      <c r="G14" s="437"/>
      <c r="H14" s="437"/>
      <c r="I14" s="437"/>
      <c r="J14" s="437"/>
      <c r="K14" s="437"/>
      <c r="L14" s="438"/>
    </row>
    <row r="15" spans="1:12" ht="121.5" customHeight="1" x14ac:dyDescent="0.25">
      <c r="A15" s="436"/>
      <c r="B15" s="437"/>
      <c r="C15" s="437"/>
      <c r="D15" s="437"/>
      <c r="E15" s="437"/>
      <c r="F15" s="437"/>
      <c r="G15" s="437"/>
      <c r="H15" s="437"/>
      <c r="I15" s="437"/>
      <c r="J15" s="437"/>
      <c r="K15" s="437"/>
      <c r="L15" s="438"/>
    </row>
    <row r="16" spans="1:12" ht="14.45" hidden="1" customHeight="1" x14ac:dyDescent="0.25">
      <c r="A16" s="436"/>
      <c r="B16" s="437"/>
      <c r="C16" s="437"/>
      <c r="D16" s="437"/>
      <c r="E16" s="437"/>
      <c r="F16" s="437"/>
      <c r="G16" s="437"/>
      <c r="H16" s="437"/>
      <c r="I16" s="437"/>
      <c r="J16" s="437"/>
      <c r="K16" s="437"/>
      <c r="L16" s="438"/>
    </row>
    <row r="17" spans="1:12" ht="123.75" hidden="1" customHeight="1" x14ac:dyDescent="0.25">
      <c r="A17" s="436"/>
      <c r="B17" s="437"/>
      <c r="C17" s="437"/>
      <c r="D17" s="437"/>
      <c r="E17" s="437"/>
      <c r="F17" s="437"/>
      <c r="G17" s="437"/>
      <c r="H17" s="437"/>
      <c r="I17" s="437"/>
      <c r="J17" s="437"/>
      <c r="K17" s="437"/>
      <c r="L17" s="438"/>
    </row>
    <row r="18" spans="1:12" ht="129" hidden="1" customHeight="1" x14ac:dyDescent="0.25">
      <c r="A18" s="436"/>
      <c r="B18" s="437"/>
      <c r="C18" s="437"/>
      <c r="D18" s="437"/>
      <c r="E18" s="437"/>
      <c r="F18" s="437"/>
      <c r="G18" s="437"/>
      <c r="H18" s="437"/>
      <c r="I18" s="437"/>
      <c r="J18" s="437"/>
      <c r="K18" s="437"/>
      <c r="L18" s="438"/>
    </row>
    <row r="19" spans="1:12" ht="29.25" customHeight="1" thickBot="1" x14ac:dyDescent="0.3">
      <c r="A19" s="439"/>
      <c r="B19" s="440"/>
      <c r="C19" s="440"/>
      <c r="D19" s="440"/>
      <c r="E19" s="440"/>
      <c r="F19" s="440"/>
      <c r="G19" s="440"/>
      <c r="H19" s="440"/>
      <c r="I19" s="440"/>
      <c r="J19" s="440"/>
      <c r="K19" s="440"/>
      <c r="L19" s="441"/>
    </row>
  </sheetData>
  <mergeCells count="3">
    <mergeCell ref="A4:L4"/>
    <mergeCell ref="A6:L6"/>
    <mergeCell ref="A7:L19"/>
  </mergeCells>
  <pageMargins left="0.7" right="0.7" top="0.75" bottom="0.75" header="0.3" footer="0.3"/>
  <pageSetup paperSize="9" scale="81"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81"/>
  <sheetViews>
    <sheetView topLeftCell="A46" zoomScale="80" zoomScaleNormal="80" zoomScaleSheetLayoutView="90" workbookViewId="0">
      <selection activeCell="B22" sqref="B22:B27"/>
    </sheetView>
  </sheetViews>
  <sheetFormatPr defaultColWidth="9.140625" defaultRowHeight="15.75" x14ac:dyDescent="0.25"/>
  <cols>
    <col min="1" max="1" width="13.42578125" style="1" customWidth="1"/>
    <col min="2" max="2" width="90.5703125" style="1" customWidth="1"/>
    <col min="3" max="3" width="17.85546875" style="1" customWidth="1"/>
    <col min="4" max="7" width="14.28515625" style="1" bestFit="1" customWidth="1"/>
    <col min="8" max="8" width="13.140625" style="1" bestFit="1" customWidth="1"/>
    <col min="9" max="9" width="14.5703125" style="1" bestFit="1" customWidth="1"/>
    <col min="10" max="10" width="14.85546875" style="1" bestFit="1" customWidth="1"/>
    <col min="11" max="11" width="27.42578125" style="1" customWidth="1"/>
    <col min="12" max="12" width="15.42578125" style="1" bestFit="1" customWidth="1"/>
    <col min="13" max="16384" width="9.140625" style="1"/>
  </cols>
  <sheetData>
    <row r="1" spans="1:20" x14ac:dyDescent="0.25">
      <c r="A1" s="455"/>
      <c r="B1" s="455"/>
      <c r="C1" s="456"/>
      <c r="D1" s="456"/>
      <c r="E1" s="456"/>
      <c r="F1" s="456"/>
      <c r="G1" s="456"/>
      <c r="H1" s="456"/>
      <c r="I1" s="456"/>
      <c r="J1" s="456"/>
    </row>
    <row r="2" spans="1:20" x14ac:dyDescent="0.25">
      <c r="A2" s="457"/>
      <c r="B2" s="457"/>
      <c r="C2" s="457"/>
      <c r="D2" s="457"/>
      <c r="E2" s="457"/>
      <c r="F2" s="457"/>
      <c r="G2" s="457"/>
      <c r="H2" s="457"/>
      <c r="I2" s="457"/>
      <c r="J2" s="457"/>
    </row>
    <row r="3" spans="1:20" ht="16.5" thickBot="1" x14ac:dyDescent="0.3"/>
    <row r="4" spans="1:20" ht="25.5" customHeight="1" thickBot="1" x14ac:dyDescent="0.3">
      <c r="A4" s="448" t="s">
        <v>74</v>
      </c>
      <c r="B4" s="449"/>
      <c r="C4" s="449"/>
      <c r="D4" s="449"/>
      <c r="E4" s="449"/>
      <c r="F4" s="449"/>
      <c r="G4" s="449"/>
      <c r="H4" s="449"/>
      <c r="I4" s="449"/>
      <c r="J4" s="450"/>
    </row>
    <row r="5" spans="1:20" x14ac:dyDescent="0.25">
      <c r="B5" s="3"/>
    </row>
    <row r="6" spans="1:20" ht="16.5" thickBot="1" x14ac:dyDescent="0.3">
      <c r="A6" s="4"/>
      <c r="B6" s="4"/>
      <c r="D6" s="2"/>
      <c r="E6" s="2"/>
      <c r="F6" s="2"/>
      <c r="G6" s="2"/>
      <c r="H6" s="2"/>
      <c r="I6" s="2"/>
      <c r="J6" s="2"/>
    </row>
    <row r="7" spans="1:20" ht="36.75" customHeight="1" x14ac:dyDescent="0.25">
      <c r="A7" s="461" t="s">
        <v>94</v>
      </c>
      <c r="B7" s="462"/>
      <c r="C7" s="462"/>
      <c r="D7" s="462"/>
      <c r="E7" s="462"/>
      <c r="F7" s="462"/>
      <c r="G7" s="462"/>
      <c r="H7" s="462"/>
      <c r="I7" s="462"/>
      <c r="J7" s="462"/>
      <c r="K7" s="463"/>
    </row>
    <row r="8" spans="1:20" x14ac:dyDescent="0.25">
      <c r="A8" s="473"/>
      <c r="B8" s="474"/>
      <c r="C8" s="475"/>
      <c r="D8" s="169">
        <v>2023</v>
      </c>
      <c r="E8" s="169">
        <v>2024</v>
      </c>
      <c r="F8" s="169">
        <v>2025</v>
      </c>
      <c r="G8" s="169">
        <v>2026</v>
      </c>
      <c r="H8" s="169">
        <v>2027</v>
      </c>
      <c r="I8" s="169">
        <v>2028</v>
      </c>
      <c r="J8" s="169">
        <v>2029</v>
      </c>
      <c r="K8" s="170" t="s">
        <v>47</v>
      </c>
    </row>
    <row r="9" spans="1:20" ht="39" customHeight="1" x14ac:dyDescent="0.25">
      <c r="A9" s="467" t="s">
        <v>94</v>
      </c>
      <c r="B9" s="468"/>
      <c r="C9" s="9" t="s">
        <v>8</v>
      </c>
      <c r="D9" s="25"/>
      <c r="E9" s="92">
        <f>SUM(E16+E35)</f>
        <v>258487.5</v>
      </c>
      <c r="F9" s="92">
        <f t="shared" ref="F9:G9" si="0">SUM(F16+F35)</f>
        <v>330525</v>
      </c>
      <c r="G9" s="92">
        <f t="shared" si="0"/>
        <v>258487.5</v>
      </c>
      <c r="H9" s="93"/>
      <c r="I9" s="93"/>
      <c r="J9" s="93"/>
      <c r="K9" s="153">
        <f>SUM(E9:G9)</f>
        <v>847500</v>
      </c>
      <c r="L9" s="4"/>
      <c r="M9" s="5"/>
      <c r="N9" s="5"/>
      <c r="O9" s="5"/>
      <c r="P9" s="5"/>
      <c r="Q9" s="5"/>
      <c r="R9" s="5"/>
      <c r="S9" s="5"/>
      <c r="T9" s="5"/>
    </row>
    <row r="10" spans="1:20" ht="26.25" x14ac:dyDescent="0.25">
      <c r="A10" s="469"/>
      <c r="B10" s="470"/>
      <c r="C10" s="9" t="s">
        <v>9</v>
      </c>
      <c r="D10" s="35"/>
      <c r="E10" s="92">
        <f>SUM(E17+E36)</f>
        <v>169500</v>
      </c>
      <c r="F10" s="92"/>
      <c r="G10" s="92">
        <f t="shared" ref="G10" si="1">SUM(G17+G36)</f>
        <v>169500</v>
      </c>
      <c r="H10" s="92"/>
      <c r="I10" s="92"/>
      <c r="J10" s="92"/>
      <c r="K10" s="153">
        <f t="shared" ref="K10:K13" si="2">SUM(E10:G10)</f>
        <v>339000</v>
      </c>
      <c r="L10" s="4"/>
      <c r="M10" s="5"/>
      <c r="N10" s="5"/>
      <c r="O10" s="5"/>
      <c r="P10" s="5"/>
      <c r="Q10" s="5"/>
      <c r="R10" s="5"/>
      <c r="S10" s="5"/>
      <c r="T10" s="5"/>
    </row>
    <row r="11" spans="1:20" ht="26.25" x14ac:dyDescent="0.25">
      <c r="A11" s="469"/>
      <c r="B11" s="470"/>
      <c r="C11" s="9" t="s">
        <v>10</v>
      </c>
      <c r="D11" s="25"/>
      <c r="E11" s="92">
        <f>SUM(E18+E37)</f>
        <v>36612.5</v>
      </c>
      <c r="F11" s="92">
        <f t="shared" ref="F11:G11" si="3">SUM(F18+F37)</f>
        <v>28275</v>
      </c>
      <c r="G11" s="92">
        <f t="shared" si="3"/>
        <v>36612.5</v>
      </c>
      <c r="H11" s="92"/>
      <c r="I11" s="92"/>
      <c r="J11" s="92"/>
      <c r="K11" s="153">
        <f t="shared" si="2"/>
        <v>101500</v>
      </c>
      <c r="L11" s="4"/>
      <c r="M11" s="5"/>
      <c r="N11" s="5"/>
      <c r="O11" s="5"/>
      <c r="P11" s="5"/>
      <c r="Q11" s="5"/>
      <c r="R11" s="5"/>
      <c r="S11" s="5"/>
      <c r="T11" s="5"/>
    </row>
    <row r="12" spans="1:20" ht="26.25" x14ac:dyDescent="0.25">
      <c r="A12" s="469"/>
      <c r="B12" s="470"/>
      <c r="C12" s="9" t="s">
        <v>11</v>
      </c>
      <c r="D12" s="35"/>
      <c r="E12" s="93"/>
      <c r="F12" s="93"/>
      <c r="G12" s="93"/>
      <c r="H12" s="93"/>
      <c r="I12" s="93"/>
      <c r="J12" s="93"/>
      <c r="K12" s="153"/>
      <c r="L12" s="4"/>
      <c r="M12" s="5"/>
      <c r="N12" s="5"/>
      <c r="O12" s="5"/>
      <c r="P12" s="5"/>
      <c r="Q12" s="5"/>
      <c r="R12" s="5"/>
      <c r="S12" s="5"/>
      <c r="T12" s="5"/>
    </row>
    <row r="13" spans="1:20" ht="16.5" thickBot="1" x14ac:dyDescent="0.3">
      <c r="A13" s="469"/>
      <c r="B13" s="470"/>
      <c r="C13" s="13" t="s">
        <v>12</v>
      </c>
      <c r="D13" s="37"/>
      <c r="E13" s="94">
        <f>SUM(E20+E39)</f>
        <v>40400</v>
      </c>
      <c r="F13" s="94">
        <f t="shared" ref="F13:G13" si="4">SUM(F20+F39)</f>
        <v>31200</v>
      </c>
      <c r="G13" s="94">
        <f t="shared" si="4"/>
        <v>40400</v>
      </c>
      <c r="H13" s="95"/>
      <c r="I13" s="95"/>
      <c r="J13" s="95"/>
      <c r="K13" s="172">
        <f t="shared" si="2"/>
        <v>112000</v>
      </c>
      <c r="L13" s="4"/>
      <c r="N13" s="2"/>
      <c r="O13" s="2"/>
      <c r="P13" s="2"/>
      <c r="Q13" s="2"/>
      <c r="R13" s="2"/>
      <c r="S13" s="2"/>
      <c r="T13" s="2"/>
    </row>
    <row r="14" spans="1:20" ht="16.5" thickBot="1" x14ac:dyDescent="0.3">
      <c r="A14" s="471"/>
      <c r="B14" s="472"/>
      <c r="C14" s="173" t="s">
        <v>16</v>
      </c>
      <c r="D14" s="174"/>
      <c r="E14" s="174">
        <f>SUM(E9:E13)</f>
        <v>505000</v>
      </c>
      <c r="F14" s="174">
        <f t="shared" ref="F14:G14" si="5">SUM(F9:F13)</f>
        <v>390000</v>
      </c>
      <c r="G14" s="174">
        <f t="shared" si="5"/>
        <v>505000</v>
      </c>
      <c r="H14" s="174"/>
      <c r="I14" s="174"/>
      <c r="J14" s="174"/>
      <c r="K14" s="175">
        <f>SUM(K9:K13)</f>
        <v>1400000</v>
      </c>
      <c r="L14" s="36"/>
      <c r="N14" s="2"/>
      <c r="O14" s="2"/>
      <c r="P14" s="2"/>
      <c r="Q14" s="2"/>
      <c r="R14" s="2"/>
      <c r="S14" s="2"/>
      <c r="T14" s="2"/>
    </row>
    <row r="15" spans="1:20" ht="37.5" customHeight="1" thickBot="1" x14ac:dyDescent="0.3">
      <c r="A15" s="464" t="s">
        <v>93</v>
      </c>
      <c r="B15" s="465"/>
      <c r="C15" s="465"/>
      <c r="D15" s="465"/>
      <c r="E15" s="465"/>
      <c r="F15" s="465"/>
      <c r="G15" s="465"/>
      <c r="H15" s="465"/>
      <c r="I15" s="465"/>
      <c r="J15" s="465"/>
      <c r="K15" s="466"/>
    </row>
    <row r="16" spans="1:20" ht="26.25" x14ac:dyDescent="0.25">
      <c r="A16" s="451" t="s">
        <v>288</v>
      </c>
      <c r="B16" s="452"/>
      <c r="C16" s="38" t="s">
        <v>8</v>
      </c>
      <c r="D16" s="40"/>
      <c r="E16" s="40"/>
      <c r="F16" s="75"/>
      <c r="G16" s="75"/>
      <c r="H16" s="75"/>
      <c r="I16" s="76"/>
      <c r="J16" s="77"/>
      <c r="K16" s="78"/>
      <c r="L16" s="4"/>
      <c r="M16" s="5"/>
      <c r="N16" s="5"/>
      <c r="O16" s="5"/>
      <c r="P16" s="5"/>
      <c r="Q16" s="5"/>
      <c r="R16" s="5"/>
      <c r="S16" s="5"/>
    </row>
    <row r="17" spans="1:19" ht="26.25" x14ac:dyDescent="0.25">
      <c r="A17" s="453"/>
      <c r="B17" s="454"/>
      <c r="C17" s="28" t="s">
        <v>9</v>
      </c>
      <c r="D17" s="29"/>
      <c r="E17" s="79">
        <f>+E23+E29</f>
        <v>169500</v>
      </c>
      <c r="F17" s="79"/>
      <c r="G17" s="79">
        <f>+G23+G29</f>
        <v>169500</v>
      </c>
      <c r="H17" s="80"/>
      <c r="I17" s="79"/>
      <c r="J17" s="81"/>
      <c r="K17" s="82">
        <f>SUM(E17:J17)</f>
        <v>339000</v>
      </c>
      <c r="L17" s="4"/>
      <c r="M17" s="5"/>
      <c r="N17" s="5"/>
      <c r="O17" s="5"/>
      <c r="P17" s="22"/>
      <c r="Q17" s="5"/>
      <c r="R17" s="5"/>
      <c r="S17" s="5"/>
    </row>
    <row r="18" spans="1:19" ht="26.25" x14ac:dyDescent="0.25">
      <c r="A18" s="453"/>
      <c r="B18" s="454"/>
      <c r="C18" s="28" t="s">
        <v>10</v>
      </c>
      <c r="D18" s="34"/>
      <c r="E18" s="79">
        <f>+E24+E30</f>
        <v>14499.999999999998</v>
      </c>
      <c r="F18" s="79"/>
      <c r="G18" s="79">
        <f>+G24+G30</f>
        <v>14499.999999999998</v>
      </c>
      <c r="H18" s="80"/>
      <c r="I18" s="79"/>
      <c r="J18" s="81"/>
      <c r="K18" s="82">
        <f>SUM(E18:J18)</f>
        <v>28999.999999999996</v>
      </c>
      <c r="L18" s="4"/>
      <c r="M18" s="5"/>
      <c r="N18" s="5"/>
      <c r="O18" s="5"/>
      <c r="P18" s="5"/>
      <c r="Q18" s="5"/>
      <c r="R18" s="5"/>
      <c r="S18" s="5"/>
    </row>
    <row r="19" spans="1:19" ht="26.25" x14ac:dyDescent="0.25">
      <c r="A19" s="453"/>
      <c r="B19" s="454"/>
      <c r="C19" s="28" t="s">
        <v>11</v>
      </c>
      <c r="D19" s="29"/>
      <c r="E19" s="29"/>
      <c r="F19" s="80"/>
      <c r="G19" s="80"/>
      <c r="H19" s="80"/>
      <c r="I19" s="79"/>
      <c r="J19" s="81"/>
      <c r="K19" s="82">
        <f t="shared" ref="K19" si="6">SUM(F19:J19)</f>
        <v>0</v>
      </c>
      <c r="L19" s="4"/>
      <c r="M19" s="5"/>
      <c r="N19" s="5"/>
      <c r="O19" s="5"/>
      <c r="P19" s="5"/>
      <c r="Q19" s="5"/>
      <c r="R19" s="5"/>
      <c r="S19" s="5"/>
    </row>
    <row r="20" spans="1:19" ht="16.5" thickBot="1" x14ac:dyDescent="0.3">
      <c r="A20" s="453"/>
      <c r="B20" s="454"/>
      <c r="C20" s="30" t="s">
        <v>12</v>
      </c>
      <c r="D20" s="176"/>
      <c r="E20" s="177">
        <f>E26+E32</f>
        <v>16000</v>
      </c>
      <c r="F20" s="177"/>
      <c r="G20" s="177">
        <f>G26+G32</f>
        <v>16000</v>
      </c>
      <c r="H20" s="177"/>
      <c r="I20" s="177"/>
      <c r="J20" s="178"/>
      <c r="K20" s="179">
        <f>SUM(E20:J20)</f>
        <v>32000</v>
      </c>
      <c r="L20" s="4"/>
      <c r="N20" s="2"/>
      <c r="O20" s="2"/>
      <c r="P20" s="2"/>
      <c r="Q20" s="2"/>
      <c r="R20" s="2"/>
      <c r="S20" s="2"/>
    </row>
    <row r="21" spans="1:19" ht="16.5" thickBot="1" x14ac:dyDescent="0.3">
      <c r="A21" s="476"/>
      <c r="B21" s="477"/>
      <c r="C21" s="171" t="s">
        <v>14</v>
      </c>
      <c r="D21" s="180"/>
      <c r="E21" s="181">
        <f>SUM(E17:E20)</f>
        <v>200000</v>
      </c>
      <c r="F21" s="181"/>
      <c r="G21" s="181">
        <f>SUM(G17:G20)</f>
        <v>200000</v>
      </c>
      <c r="H21" s="181"/>
      <c r="I21" s="181"/>
      <c r="J21" s="181"/>
      <c r="K21" s="182">
        <f>SUM(K17:K20)</f>
        <v>400000</v>
      </c>
    </row>
    <row r="22" spans="1:19" ht="32.25" customHeight="1" x14ac:dyDescent="0.25">
      <c r="A22" s="443" t="s">
        <v>13</v>
      </c>
      <c r="B22" s="310" t="s">
        <v>301</v>
      </c>
      <c r="C22" s="15" t="s">
        <v>8</v>
      </c>
      <c r="D22" s="69"/>
      <c r="E22" s="69"/>
      <c r="F22" s="69"/>
      <c r="G22" s="69"/>
      <c r="H22" s="69"/>
      <c r="I22" s="69"/>
      <c r="J22" s="70"/>
      <c r="K22" s="71"/>
    </row>
    <row r="23" spans="1:19" ht="25.5" x14ac:dyDescent="0.25">
      <c r="A23" s="443"/>
      <c r="B23" s="310"/>
      <c r="C23" s="8" t="s">
        <v>9</v>
      </c>
      <c r="D23" s="72"/>
      <c r="E23" s="72">
        <f>+E27*0.8475</f>
        <v>169500</v>
      </c>
      <c r="F23" s="72"/>
      <c r="G23" s="72"/>
      <c r="H23" s="72"/>
      <c r="I23" s="72"/>
      <c r="J23" s="73"/>
      <c r="K23" s="74">
        <f>SUM(E23:J23)</f>
        <v>169500</v>
      </c>
    </row>
    <row r="24" spans="1:19" ht="25.5" x14ac:dyDescent="0.25">
      <c r="A24" s="443"/>
      <c r="B24" s="310"/>
      <c r="C24" s="8" t="s">
        <v>10</v>
      </c>
      <c r="D24" s="72"/>
      <c r="E24" s="72">
        <f>+E27*0.0725</f>
        <v>14499.999999999998</v>
      </c>
      <c r="F24" s="72"/>
      <c r="G24" s="72"/>
      <c r="H24" s="72"/>
      <c r="I24" s="72"/>
      <c r="J24" s="73"/>
      <c r="K24" s="74">
        <f>SUM(E24:J24)</f>
        <v>14499.999999999998</v>
      </c>
    </row>
    <row r="25" spans="1:19" ht="25.5" x14ac:dyDescent="0.25">
      <c r="A25" s="443"/>
      <c r="B25" s="310"/>
      <c r="C25" s="8" t="s">
        <v>11</v>
      </c>
      <c r="D25" s="72"/>
      <c r="E25" s="72"/>
      <c r="F25" s="72"/>
      <c r="G25" s="72"/>
      <c r="H25" s="72"/>
      <c r="I25" s="72"/>
      <c r="J25" s="73"/>
      <c r="K25" s="74"/>
    </row>
    <row r="26" spans="1:19" ht="26.25" customHeight="1" thickBot="1" x14ac:dyDescent="0.3">
      <c r="A26" s="443"/>
      <c r="B26" s="310"/>
      <c r="C26" s="16" t="s">
        <v>12</v>
      </c>
      <c r="D26" s="196"/>
      <c r="E26" s="196">
        <f>SUM(E27*0.08)</f>
        <v>16000</v>
      </c>
      <c r="F26" s="196"/>
      <c r="G26" s="196"/>
      <c r="H26" s="196"/>
      <c r="I26" s="196"/>
      <c r="J26" s="211"/>
      <c r="K26" s="212">
        <f>SUM(E26:J26)</f>
        <v>16000</v>
      </c>
    </row>
    <row r="27" spans="1:19" ht="110.25" customHeight="1" thickBot="1" x14ac:dyDescent="0.3">
      <c r="A27" s="444"/>
      <c r="B27" s="313"/>
      <c r="C27" s="209" t="s">
        <v>15</v>
      </c>
      <c r="D27" s="205"/>
      <c r="E27" s="207">
        <v>200000</v>
      </c>
      <c r="F27" s="206"/>
      <c r="G27" s="213"/>
      <c r="H27" s="213"/>
      <c r="I27" s="213"/>
      <c r="J27" s="214"/>
      <c r="K27" s="216">
        <f>SUM(K23:K26)</f>
        <v>200000</v>
      </c>
    </row>
    <row r="28" spans="1:19" ht="25.5" x14ac:dyDescent="0.25">
      <c r="A28" s="443" t="s">
        <v>17</v>
      </c>
      <c r="B28" s="310" t="s">
        <v>289</v>
      </c>
      <c r="C28" s="15" t="s">
        <v>8</v>
      </c>
      <c r="D28" s="69"/>
      <c r="E28" s="69"/>
      <c r="F28" s="69"/>
      <c r="G28" s="69"/>
      <c r="H28" s="69"/>
      <c r="I28" s="69"/>
      <c r="J28" s="70"/>
      <c r="K28" s="71"/>
    </row>
    <row r="29" spans="1:19" ht="25.5" x14ac:dyDescent="0.25">
      <c r="A29" s="443"/>
      <c r="B29" s="310"/>
      <c r="C29" s="8" t="s">
        <v>9</v>
      </c>
      <c r="D29" s="67"/>
      <c r="E29" s="72"/>
      <c r="F29" s="72">
        <f>SUM(F33*0.8475)</f>
        <v>84750</v>
      </c>
      <c r="G29" s="72">
        <f>SUM(G33*0.8475)</f>
        <v>169500</v>
      </c>
      <c r="H29" s="72"/>
      <c r="I29" s="72"/>
      <c r="J29" s="73"/>
      <c r="K29" s="74">
        <f>+F29+G29</f>
        <v>254250</v>
      </c>
    </row>
    <row r="30" spans="1:19" ht="25.5" x14ac:dyDescent="0.25">
      <c r="A30" s="443"/>
      <c r="B30" s="310"/>
      <c r="C30" s="8" t="s">
        <v>10</v>
      </c>
      <c r="D30" s="72"/>
      <c r="E30" s="72"/>
      <c r="F30" s="72">
        <f>SUM(F33*0.0725)</f>
        <v>7249.9999999999991</v>
      </c>
      <c r="G30" s="72">
        <f>SUM(G33*0.0725)</f>
        <v>14499.999999999998</v>
      </c>
      <c r="H30" s="72"/>
      <c r="I30" s="72"/>
      <c r="J30" s="73"/>
      <c r="K30" s="74">
        <f>+F30+G30</f>
        <v>21749.999999999996</v>
      </c>
    </row>
    <row r="31" spans="1:19" ht="25.5" x14ac:dyDescent="0.25">
      <c r="A31" s="443"/>
      <c r="B31" s="310"/>
      <c r="C31" s="8" t="s">
        <v>11</v>
      </c>
      <c r="D31" s="72"/>
      <c r="E31" s="72"/>
      <c r="F31" s="72"/>
      <c r="G31" s="72"/>
      <c r="H31" s="72"/>
      <c r="I31" s="72"/>
      <c r="J31" s="73"/>
      <c r="K31" s="74"/>
    </row>
    <row r="32" spans="1:19" ht="16.5" thickBot="1" x14ac:dyDescent="0.3">
      <c r="A32" s="443"/>
      <c r="B32" s="310"/>
      <c r="C32" s="16" t="s">
        <v>12</v>
      </c>
      <c r="D32" s="196"/>
      <c r="E32" s="196"/>
      <c r="F32" s="196">
        <f>SUM(F33*0.08)</f>
        <v>8000</v>
      </c>
      <c r="G32" s="196">
        <f>SUM(G33*0.08)</f>
        <v>16000</v>
      </c>
      <c r="H32" s="196"/>
      <c r="I32" s="196"/>
      <c r="J32" s="211"/>
      <c r="K32" s="212">
        <f>+F32+G32</f>
        <v>24000</v>
      </c>
    </row>
    <row r="33" spans="1:11" ht="144" customHeight="1" thickBot="1" x14ac:dyDescent="0.3">
      <c r="A33" s="444"/>
      <c r="B33" s="313"/>
      <c r="C33" s="209" t="s">
        <v>15</v>
      </c>
      <c r="D33" s="207"/>
      <c r="E33" s="213"/>
      <c r="F33" s="213">
        <v>100000</v>
      </c>
      <c r="G33" s="206">
        <v>200000</v>
      </c>
      <c r="H33" s="213"/>
      <c r="I33" s="213"/>
      <c r="J33" s="214"/>
      <c r="K33" s="215">
        <f>SUM(K29:K32)</f>
        <v>300000</v>
      </c>
    </row>
    <row r="34" spans="1:11" ht="35.25" customHeight="1" thickBot="1" x14ac:dyDescent="0.3">
      <c r="A34" s="458" t="s">
        <v>282</v>
      </c>
      <c r="B34" s="459"/>
      <c r="C34" s="459"/>
      <c r="D34" s="459"/>
      <c r="E34" s="459"/>
      <c r="F34" s="459"/>
      <c r="G34" s="459"/>
      <c r="H34" s="459"/>
      <c r="I34" s="459"/>
      <c r="J34" s="459"/>
      <c r="K34" s="460"/>
    </row>
    <row r="35" spans="1:11" ht="26.25" x14ac:dyDescent="0.25">
      <c r="A35" s="451" t="s">
        <v>290</v>
      </c>
      <c r="B35" s="452"/>
      <c r="C35" s="38" t="s">
        <v>8</v>
      </c>
      <c r="D35" s="39"/>
      <c r="E35" s="89">
        <f>SUM(E41+E47+E53)</f>
        <v>258487.5</v>
      </c>
      <c r="F35" s="89">
        <f>SUM(F41+F47+F53)</f>
        <v>330525</v>
      </c>
      <c r="G35" s="89">
        <f>SUM(G41+G47+G53)</f>
        <v>258487.5</v>
      </c>
      <c r="H35" s="39"/>
      <c r="I35" s="40"/>
      <c r="J35" s="41"/>
      <c r="K35" s="91">
        <f>SUM(E35:G35)</f>
        <v>847500</v>
      </c>
    </row>
    <row r="36" spans="1:11" ht="26.25" x14ac:dyDescent="0.25">
      <c r="A36" s="453"/>
      <c r="B36" s="454"/>
      <c r="C36" s="28" t="s">
        <v>9</v>
      </c>
      <c r="D36" s="29"/>
      <c r="E36" s="80"/>
      <c r="F36" s="80"/>
      <c r="G36" s="88"/>
      <c r="H36" s="31"/>
      <c r="I36" s="31"/>
      <c r="J36" s="32"/>
      <c r="K36" s="235"/>
    </row>
    <row r="37" spans="1:11" ht="26.25" x14ac:dyDescent="0.25">
      <c r="A37" s="453"/>
      <c r="B37" s="454"/>
      <c r="C37" s="28" t="s">
        <v>10</v>
      </c>
      <c r="D37" s="29"/>
      <c r="E37" s="90">
        <f>SUM(E43+E49+E55)</f>
        <v>22112.5</v>
      </c>
      <c r="F37" s="90">
        <f t="shared" ref="F37:G37" si="7">SUM(F43+F49+F55)</f>
        <v>28275</v>
      </c>
      <c r="G37" s="90">
        <f t="shared" si="7"/>
        <v>22112.5</v>
      </c>
      <c r="H37" s="31"/>
      <c r="I37" s="31"/>
      <c r="J37" s="32"/>
      <c r="K37" s="235">
        <f t="shared" ref="K37:K39" si="8">SUM(E37:G37)</f>
        <v>72500</v>
      </c>
    </row>
    <row r="38" spans="1:11" ht="26.25" x14ac:dyDescent="0.25">
      <c r="A38" s="453"/>
      <c r="B38" s="454"/>
      <c r="C38" s="28" t="s">
        <v>11</v>
      </c>
      <c r="D38" s="29"/>
      <c r="E38" s="80"/>
      <c r="F38" s="80"/>
      <c r="G38" s="88"/>
      <c r="H38" s="33"/>
      <c r="I38" s="31"/>
      <c r="J38" s="32"/>
      <c r="K38" s="235"/>
    </row>
    <row r="39" spans="1:11" ht="16.5" thickBot="1" x14ac:dyDescent="0.3">
      <c r="A39" s="453"/>
      <c r="B39" s="454"/>
      <c r="C39" s="30" t="s">
        <v>12</v>
      </c>
      <c r="D39" s="225"/>
      <c r="E39" s="226">
        <f>SUM(E45+E51+E57)</f>
        <v>24400</v>
      </c>
      <c r="F39" s="226">
        <f t="shared" ref="F39:G39" si="9">SUM(F45+F51+F57)</f>
        <v>31200</v>
      </c>
      <c r="G39" s="226">
        <f t="shared" si="9"/>
        <v>24400</v>
      </c>
      <c r="H39" s="227"/>
      <c r="I39" s="228"/>
      <c r="J39" s="229"/>
      <c r="K39" s="235">
        <f t="shared" si="8"/>
        <v>80000</v>
      </c>
    </row>
    <row r="40" spans="1:11" ht="43.5" customHeight="1" thickBot="1" x14ac:dyDescent="0.3">
      <c r="A40" s="300"/>
      <c r="B40" s="301"/>
      <c r="C40" s="171" t="s">
        <v>14</v>
      </c>
      <c r="D40" s="230"/>
      <c r="E40" s="231">
        <f>SUM(E35:E39)</f>
        <v>305000</v>
      </c>
      <c r="F40" s="231">
        <f t="shared" ref="F40:G40" si="10">SUM(F35:F39)</f>
        <v>390000</v>
      </c>
      <c r="G40" s="231">
        <f t="shared" si="10"/>
        <v>305000</v>
      </c>
      <c r="H40" s="232"/>
      <c r="I40" s="233"/>
      <c r="J40" s="234"/>
      <c r="K40" s="236">
        <f>SUM(K35:K39)</f>
        <v>1000000</v>
      </c>
    </row>
    <row r="41" spans="1:11" ht="25.5" x14ac:dyDescent="0.25">
      <c r="A41" s="443" t="s">
        <v>18</v>
      </c>
      <c r="B41" s="310" t="s">
        <v>291</v>
      </c>
      <c r="C41" s="15" t="s">
        <v>8</v>
      </c>
      <c r="D41" s="14"/>
      <c r="E41" s="69">
        <f>+E46*0.8475</f>
        <v>72037.5</v>
      </c>
      <c r="F41" s="69">
        <f t="shared" ref="F41:G41" si="11">+F46*0.8475</f>
        <v>144075</v>
      </c>
      <c r="G41" s="69">
        <f t="shared" si="11"/>
        <v>72037.5</v>
      </c>
      <c r="H41" s="42"/>
      <c r="I41" s="42"/>
      <c r="J41" s="43"/>
      <c r="K41" s="238">
        <f>SUM(E41:G41)</f>
        <v>288150</v>
      </c>
    </row>
    <row r="42" spans="1:11" ht="25.5" x14ac:dyDescent="0.25">
      <c r="A42" s="443"/>
      <c r="B42" s="310"/>
      <c r="C42" s="8" t="s">
        <v>9</v>
      </c>
      <c r="D42" s="12"/>
      <c r="E42" s="72"/>
      <c r="F42" s="72"/>
      <c r="G42" s="72"/>
      <c r="H42" s="26"/>
      <c r="I42" s="26"/>
      <c r="J42" s="27"/>
      <c r="K42" s="239"/>
    </row>
    <row r="43" spans="1:11" ht="25.5" x14ac:dyDescent="0.25">
      <c r="A43" s="443"/>
      <c r="B43" s="310"/>
      <c r="C43" s="8" t="s">
        <v>10</v>
      </c>
      <c r="D43" s="12"/>
      <c r="E43" s="72">
        <f>+E46*0.0725</f>
        <v>6162.5</v>
      </c>
      <c r="F43" s="72">
        <f t="shared" ref="F43:G43" si="12">+F46*0.0725</f>
        <v>12325</v>
      </c>
      <c r="G43" s="72">
        <f t="shared" si="12"/>
        <v>6162.5</v>
      </c>
      <c r="H43" s="26"/>
      <c r="I43" s="26"/>
      <c r="J43" s="27"/>
      <c r="K43" s="239">
        <f t="shared" ref="K43:K45" si="13">SUM(E43:G43)</f>
        <v>24650</v>
      </c>
    </row>
    <row r="44" spans="1:11" ht="25.5" x14ac:dyDescent="0.25">
      <c r="A44" s="443"/>
      <c r="B44" s="310"/>
      <c r="C44" s="8" t="s">
        <v>11</v>
      </c>
      <c r="D44" s="12"/>
      <c r="E44" s="72"/>
      <c r="F44" s="72"/>
      <c r="G44" s="72"/>
      <c r="H44" s="26"/>
      <c r="I44" s="26"/>
      <c r="J44" s="27"/>
      <c r="K44" s="239"/>
    </row>
    <row r="45" spans="1:11" ht="16.5" thickBot="1" x14ac:dyDescent="0.3">
      <c r="A45" s="443"/>
      <c r="B45" s="310"/>
      <c r="C45" s="16" t="s">
        <v>12</v>
      </c>
      <c r="D45" s="195"/>
      <c r="E45" s="196">
        <f>+E46*0.08</f>
        <v>6800</v>
      </c>
      <c r="F45" s="196">
        <f t="shared" ref="F45:G45" si="14">+F46*0.08</f>
        <v>13600</v>
      </c>
      <c r="G45" s="196">
        <f t="shared" si="14"/>
        <v>6800</v>
      </c>
      <c r="H45" s="197"/>
      <c r="I45" s="197"/>
      <c r="J45" s="198"/>
      <c r="K45" s="240">
        <f t="shared" si="13"/>
        <v>27200</v>
      </c>
    </row>
    <row r="46" spans="1:11" ht="214.5" customHeight="1" thickBot="1" x14ac:dyDescent="0.3">
      <c r="A46" s="444"/>
      <c r="B46" s="313"/>
      <c r="C46" s="204" t="s">
        <v>15</v>
      </c>
      <c r="D46" s="205"/>
      <c r="E46" s="206">
        <v>85000</v>
      </c>
      <c r="F46" s="206">
        <v>170000</v>
      </c>
      <c r="G46" s="207">
        <v>85000</v>
      </c>
      <c r="H46" s="207"/>
      <c r="I46" s="207"/>
      <c r="J46" s="208"/>
      <c r="K46" s="241">
        <f>SUM(K41:K45)</f>
        <v>340000</v>
      </c>
    </row>
    <row r="47" spans="1:11" ht="43.5" customHeight="1" x14ac:dyDescent="0.25">
      <c r="A47" s="446" t="s">
        <v>19</v>
      </c>
      <c r="B47" s="306" t="s">
        <v>292</v>
      </c>
      <c r="C47" s="199" t="s">
        <v>8</v>
      </c>
      <c r="D47" s="200"/>
      <c r="E47" s="201">
        <f>+E52*0.8475</f>
        <v>101700</v>
      </c>
      <c r="F47" s="201">
        <f t="shared" ref="F47:G47" si="15">+F52*0.8475</f>
        <v>101700</v>
      </c>
      <c r="G47" s="201">
        <f t="shared" si="15"/>
        <v>101700</v>
      </c>
      <c r="H47" s="202"/>
      <c r="I47" s="202"/>
      <c r="J47" s="203"/>
      <c r="K47" s="242">
        <f>SUM(E47:G47)</f>
        <v>305100</v>
      </c>
    </row>
    <row r="48" spans="1:11" ht="47.25" customHeight="1" x14ac:dyDescent="0.25">
      <c r="A48" s="447"/>
      <c r="B48" s="309"/>
      <c r="C48" s="59" t="s">
        <v>9</v>
      </c>
      <c r="D48" s="60"/>
      <c r="E48" s="87"/>
      <c r="F48" s="87"/>
      <c r="G48" s="86"/>
      <c r="H48" s="61"/>
      <c r="I48" s="61"/>
      <c r="J48" s="83"/>
      <c r="K48" s="243"/>
    </row>
    <row r="49" spans="1:11" ht="31.5" customHeight="1" x14ac:dyDescent="0.25">
      <c r="A49" s="447"/>
      <c r="B49" s="309"/>
      <c r="C49" s="59" t="s">
        <v>10</v>
      </c>
      <c r="D49" s="60"/>
      <c r="E49" s="87">
        <f>+E52*0.0725</f>
        <v>8700</v>
      </c>
      <c r="F49" s="87">
        <f t="shared" ref="F49:G49" si="16">+F52*0.0725</f>
        <v>8700</v>
      </c>
      <c r="G49" s="87">
        <f t="shared" si="16"/>
        <v>8700</v>
      </c>
      <c r="H49" s="61"/>
      <c r="I49" s="61"/>
      <c r="J49" s="83"/>
      <c r="K49" s="243">
        <f t="shared" ref="K49:K51" si="17">SUM(E49:G49)</f>
        <v>26100</v>
      </c>
    </row>
    <row r="50" spans="1:11" ht="27.75" customHeight="1" x14ac:dyDescent="0.25">
      <c r="A50" s="447"/>
      <c r="B50" s="309"/>
      <c r="C50" s="59" t="s">
        <v>11</v>
      </c>
      <c r="D50" s="60"/>
      <c r="E50" s="87"/>
      <c r="F50" s="87"/>
      <c r="G50" s="86"/>
      <c r="H50" s="61"/>
      <c r="I50" s="61"/>
      <c r="J50" s="83"/>
      <c r="K50" s="243"/>
    </row>
    <row r="51" spans="1:11" ht="19.5" customHeight="1" thickBot="1" x14ac:dyDescent="0.3">
      <c r="A51" s="447"/>
      <c r="B51" s="309"/>
      <c r="C51" s="217" t="s">
        <v>12</v>
      </c>
      <c r="D51" s="218"/>
      <c r="E51" s="219">
        <f>+E52*0.08</f>
        <v>9600</v>
      </c>
      <c r="F51" s="219">
        <f t="shared" ref="F51:G51" si="18">+F52*0.08</f>
        <v>9600</v>
      </c>
      <c r="G51" s="219">
        <f t="shared" si="18"/>
        <v>9600</v>
      </c>
      <c r="H51" s="220"/>
      <c r="I51" s="220"/>
      <c r="J51" s="221"/>
      <c r="K51" s="244">
        <f t="shared" si="17"/>
        <v>28800</v>
      </c>
    </row>
    <row r="52" spans="1:11" ht="172.5" customHeight="1" thickBot="1" x14ac:dyDescent="0.3">
      <c r="A52" s="447"/>
      <c r="B52" s="309"/>
      <c r="C52" s="222" t="s">
        <v>15</v>
      </c>
      <c r="D52" s="223"/>
      <c r="E52" s="206">
        <v>120000</v>
      </c>
      <c r="F52" s="206">
        <v>120000</v>
      </c>
      <c r="G52" s="224">
        <v>120000</v>
      </c>
      <c r="H52" s="207"/>
      <c r="I52" s="207"/>
      <c r="J52" s="208"/>
      <c r="K52" s="241">
        <f>SUM(K47:K51)</f>
        <v>360000</v>
      </c>
    </row>
    <row r="53" spans="1:11" ht="25.5" x14ac:dyDescent="0.25">
      <c r="A53" s="442" t="s">
        <v>95</v>
      </c>
      <c r="B53" s="445" t="s">
        <v>294</v>
      </c>
      <c r="C53" s="15" t="s">
        <v>8</v>
      </c>
      <c r="D53" s="14"/>
      <c r="E53" s="69">
        <f>+E58*0.8475</f>
        <v>84750</v>
      </c>
      <c r="F53" s="69">
        <f t="shared" ref="F53:G53" si="19">+F58*0.8475</f>
        <v>84750</v>
      </c>
      <c r="G53" s="69">
        <f t="shared" si="19"/>
        <v>84750</v>
      </c>
      <c r="H53" s="42"/>
      <c r="I53" s="42"/>
      <c r="J53" s="43"/>
      <c r="K53" s="71">
        <f>SUM(E53:G53)</f>
        <v>254250</v>
      </c>
    </row>
    <row r="54" spans="1:11" ht="25.5" x14ac:dyDescent="0.25">
      <c r="A54" s="443"/>
      <c r="B54" s="309"/>
      <c r="C54" s="8" t="s">
        <v>9</v>
      </c>
      <c r="D54" s="12"/>
      <c r="E54" s="72"/>
      <c r="F54" s="72"/>
      <c r="G54" s="72"/>
      <c r="H54" s="26"/>
      <c r="I54" s="26"/>
      <c r="J54" s="27"/>
      <c r="K54" s="74"/>
    </row>
    <row r="55" spans="1:11" ht="25.5" x14ac:dyDescent="0.25">
      <c r="A55" s="443"/>
      <c r="B55" s="309"/>
      <c r="C55" s="8" t="s">
        <v>10</v>
      </c>
      <c r="D55" s="12"/>
      <c r="E55" s="72">
        <f>+E58*0.0725</f>
        <v>7249.9999999999991</v>
      </c>
      <c r="F55" s="72">
        <f t="shared" ref="F55:G55" si="20">+F58*0.0725</f>
        <v>7249.9999999999991</v>
      </c>
      <c r="G55" s="72">
        <f t="shared" si="20"/>
        <v>7249.9999999999991</v>
      </c>
      <c r="H55" s="26"/>
      <c r="I55" s="26"/>
      <c r="J55" s="27"/>
      <c r="K55" s="74">
        <f t="shared" ref="K55" si="21">SUM(E55:G55)</f>
        <v>21749.999999999996</v>
      </c>
    </row>
    <row r="56" spans="1:11" ht="25.5" x14ac:dyDescent="0.25">
      <c r="A56" s="443"/>
      <c r="B56" s="309"/>
      <c r="C56" s="8" t="s">
        <v>11</v>
      </c>
      <c r="D56" s="12"/>
      <c r="E56" s="72"/>
      <c r="F56" s="72"/>
      <c r="G56" s="72"/>
      <c r="H56" s="26"/>
      <c r="I56" s="26"/>
      <c r="J56" s="27"/>
      <c r="K56" s="74"/>
    </row>
    <row r="57" spans="1:11" ht="16.5" thickBot="1" x14ac:dyDescent="0.3">
      <c r="A57" s="443"/>
      <c r="B57" s="309"/>
      <c r="C57" s="16" t="s">
        <v>12</v>
      </c>
      <c r="D57" s="12"/>
      <c r="E57" s="72">
        <f>E58*0.08</f>
        <v>8000</v>
      </c>
      <c r="F57" s="72">
        <f t="shared" ref="F57:G57" si="22">F58*0.08</f>
        <v>8000</v>
      </c>
      <c r="G57" s="72">
        <f t="shared" si="22"/>
        <v>8000</v>
      </c>
      <c r="H57" s="26"/>
      <c r="I57" s="26"/>
      <c r="J57" s="27"/>
      <c r="K57" s="74">
        <f>SUM(E57:G57)</f>
        <v>24000</v>
      </c>
    </row>
    <row r="58" spans="1:11" ht="189.75" customHeight="1" thickBot="1" x14ac:dyDescent="0.3">
      <c r="A58" s="444"/>
      <c r="B58" s="312"/>
      <c r="C58" s="209" t="s">
        <v>15</v>
      </c>
      <c r="D58" s="246"/>
      <c r="E58" s="210">
        <v>100000</v>
      </c>
      <c r="F58" s="210">
        <v>100000</v>
      </c>
      <c r="G58" s="210">
        <v>100000</v>
      </c>
      <c r="H58" s="247"/>
      <c r="I58" s="247"/>
      <c r="J58" s="248"/>
      <c r="K58" s="245">
        <f>SUM(K53:K57)</f>
        <v>300000</v>
      </c>
    </row>
    <row r="59" spans="1:11" ht="16.5" thickBot="1" x14ac:dyDescent="0.3">
      <c r="K59" s="272"/>
    </row>
    <row r="60" spans="1:11" s="7" customFormat="1" ht="53.25" customHeight="1" thickBot="1" x14ac:dyDescent="0.3">
      <c r="C60" s="267" t="s">
        <v>20</v>
      </c>
      <c r="D60" s="268" t="s">
        <v>7</v>
      </c>
      <c r="E60" s="269" t="s">
        <v>0</v>
      </c>
      <c r="F60" s="269" t="s">
        <v>1</v>
      </c>
      <c r="G60" s="269" t="s">
        <v>2</v>
      </c>
      <c r="H60" s="270" t="s">
        <v>3</v>
      </c>
      <c r="I60" s="269" t="s">
        <v>4</v>
      </c>
      <c r="J60" s="271" t="s">
        <v>5</v>
      </c>
      <c r="K60" s="273" t="s">
        <v>6</v>
      </c>
    </row>
    <row r="61" spans="1:11" ht="37.5" customHeight="1" x14ac:dyDescent="0.25">
      <c r="C61" s="274" t="s">
        <v>8</v>
      </c>
      <c r="D61" s="96">
        <v>847500</v>
      </c>
      <c r="E61" s="96"/>
      <c r="F61" s="96">
        <v>258487.5</v>
      </c>
      <c r="G61" s="96">
        <v>330525</v>
      </c>
      <c r="H61" s="92">
        <v>258487.5</v>
      </c>
      <c r="I61" s="11"/>
      <c r="J61" s="84"/>
      <c r="K61" s="275"/>
    </row>
    <row r="62" spans="1:11" ht="33.75" customHeight="1" x14ac:dyDescent="0.25">
      <c r="C62" s="276" t="s">
        <v>9</v>
      </c>
      <c r="D62" s="97">
        <v>423750</v>
      </c>
      <c r="E62" s="97"/>
      <c r="F62" s="277">
        <v>211875</v>
      </c>
      <c r="G62" s="97"/>
      <c r="H62" s="96">
        <v>211875</v>
      </c>
      <c r="I62" s="10"/>
      <c r="J62" s="85"/>
      <c r="K62" s="275"/>
    </row>
    <row r="63" spans="1:11" ht="36.75" customHeight="1" x14ac:dyDescent="0.25">
      <c r="C63" s="276" t="s">
        <v>10</v>
      </c>
      <c r="D63" s="97">
        <v>108750</v>
      </c>
      <c r="E63" s="97"/>
      <c r="F63" s="97">
        <v>40237.5</v>
      </c>
      <c r="G63" s="97">
        <v>28275</v>
      </c>
      <c r="H63" s="97">
        <v>40237.5</v>
      </c>
      <c r="I63" s="10"/>
      <c r="J63" s="85"/>
      <c r="K63" s="275"/>
    </row>
    <row r="64" spans="1:11" ht="33" customHeight="1" x14ac:dyDescent="0.25">
      <c r="C64" s="276" t="s">
        <v>11</v>
      </c>
      <c r="D64" s="97"/>
      <c r="E64" s="277"/>
      <c r="F64" s="97"/>
      <c r="G64" s="97"/>
      <c r="H64" s="97"/>
      <c r="I64" s="10"/>
      <c r="J64" s="85"/>
      <c r="K64" s="275"/>
    </row>
    <row r="65" spans="3:12" ht="22.5" customHeight="1" thickBot="1" x14ac:dyDescent="0.3">
      <c r="C65" s="278" t="s">
        <v>12</v>
      </c>
      <c r="D65" s="279">
        <v>120000</v>
      </c>
      <c r="E65" s="279"/>
      <c r="F65" s="279">
        <v>44400</v>
      </c>
      <c r="G65" s="279">
        <v>31200</v>
      </c>
      <c r="H65" s="279">
        <v>44400</v>
      </c>
      <c r="I65" s="280"/>
      <c r="J65" s="281"/>
      <c r="K65" s="282"/>
    </row>
    <row r="66" spans="3:12" ht="16.5" thickBot="1" x14ac:dyDescent="0.3">
      <c r="D66" s="5"/>
      <c r="K66" s="272"/>
    </row>
    <row r="67" spans="3:12" ht="59.25" customHeight="1" thickBot="1" x14ac:dyDescent="0.3">
      <c r="C67" s="267" t="s">
        <v>21</v>
      </c>
      <c r="D67" s="268" t="s">
        <v>7</v>
      </c>
      <c r="E67" s="269" t="s">
        <v>0</v>
      </c>
      <c r="F67" s="269" t="s">
        <v>1</v>
      </c>
      <c r="G67" s="269" t="s">
        <v>2</v>
      </c>
      <c r="H67" s="269" t="s">
        <v>3</v>
      </c>
      <c r="I67" s="269" t="s">
        <v>4</v>
      </c>
      <c r="J67" s="271" t="s">
        <v>5</v>
      </c>
      <c r="K67" s="273" t="s">
        <v>6</v>
      </c>
    </row>
    <row r="68" spans="3:12" ht="30" customHeight="1" x14ac:dyDescent="0.25">
      <c r="C68" s="274" t="s">
        <v>8</v>
      </c>
      <c r="D68" s="144"/>
      <c r="E68" s="145"/>
      <c r="F68" s="145"/>
      <c r="G68" s="145"/>
      <c r="H68" s="145"/>
      <c r="I68" s="145"/>
      <c r="J68" s="146"/>
      <c r="K68" s="283"/>
      <c r="L68" s="44"/>
    </row>
    <row r="69" spans="3:12" ht="60" customHeight="1" x14ac:dyDescent="0.25">
      <c r="C69" s="276" t="s">
        <v>9</v>
      </c>
      <c r="D69" s="97">
        <v>170000</v>
      </c>
      <c r="E69" s="145">
        <v>4250</v>
      </c>
      <c r="F69" s="145">
        <v>34000</v>
      </c>
      <c r="G69" s="145">
        <v>34000</v>
      </c>
      <c r="H69" s="145">
        <v>34000</v>
      </c>
      <c r="I69" s="145">
        <v>34000</v>
      </c>
      <c r="J69" s="146">
        <v>29750</v>
      </c>
      <c r="K69" s="275"/>
    </row>
    <row r="70" spans="3:12" ht="26.25" x14ac:dyDescent="0.25">
      <c r="C70" s="276" t="s">
        <v>10</v>
      </c>
      <c r="D70" s="97">
        <f>SUM(E70:J70)</f>
        <v>30000</v>
      </c>
      <c r="E70" s="97">
        <v>750</v>
      </c>
      <c r="F70" s="97">
        <v>6000</v>
      </c>
      <c r="G70" s="97">
        <v>6000</v>
      </c>
      <c r="H70" s="97">
        <v>6000</v>
      </c>
      <c r="I70" s="97">
        <v>6000</v>
      </c>
      <c r="J70" s="147">
        <v>5250</v>
      </c>
      <c r="K70" s="275"/>
    </row>
    <row r="71" spans="3:12" ht="26.25" x14ac:dyDescent="0.25">
      <c r="C71" s="276" t="s">
        <v>11</v>
      </c>
      <c r="D71" s="10"/>
      <c r="E71" s="10"/>
      <c r="F71" s="10"/>
      <c r="G71" s="10"/>
      <c r="H71" s="10"/>
      <c r="I71" s="10"/>
      <c r="J71" s="85"/>
      <c r="K71" s="275"/>
    </row>
    <row r="72" spans="3:12" ht="16.5" thickBot="1" x14ac:dyDescent="0.3">
      <c r="C72" s="278" t="s">
        <v>12</v>
      </c>
      <c r="D72" s="280"/>
      <c r="E72" s="280"/>
      <c r="F72" s="280"/>
      <c r="G72" s="280"/>
      <c r="H72" s="280"/>
      <c r="I72" s="280"/>
      <c r="J72" s="281"/>
      <c r="K72" s="282"/>
    </row>
    <row r="73" spans="3:12" ht="16.5" thickBot="1" x14ac:dyDescent="0.3">
      <c r="K73" s="237"/>
    </row>
    <row r="74" spans="3:12" ht="55.5" customHeight="1" thickBot="1" x14ac:dyDescent="0.3">
      <c r="C74" s="267" t="s">
        <v>22</v>
      </c>
      <c r="D74" s="284">
        <f>+D75+D76+D77+D79</f>
        <v>1700000</v>
      </c>
      <c r="K74" s="6"/>
    </row>
    <row r="75" spans="3:12" ht="36.75" customHeight="1" x14ac:dyDescent="0.25">
      <c r="C75" s="274" t="s">
        <v>8</v>
      </c>
      <c r="D75" s="285">
        <v>1017500</v>
      </c>
      <c r="F75" s="5"/>
      <c r="K75" s="6"/>
    </row>
    <row r="76" spans="3:12" ht="37.5" customHeight="1" x14ac:dyDescent="0.25">
      <c r="C76" s="276" t="s">
        <v>9</v>
      </c>
      <c r="D76" s="286">
        <v>423750</v>
      </c>
    </row>
    <row r="77" spans="3:12" ht="32.25" customHeight="1" x14ac:dyDescent="0.25">
      <c r="C77" s="276" t="s">
        <v>10</v>
      </c>
      <c r="D77" s="286">
        <v>138750</v>
      </c>
    </row>
    <row r="78" spans="3:12" ht="32.25" customHeight="1" x14ac:dyDescent="0.25">
      <c r="C78" s="276" t="s">
        <v>11</v>
      </c>
      <c r="D78" s="286"/>
    </row>
    <row r="79" spans="3:12" ht="24.75" customHeight="1" thickBot="1" x14ac:dyDescent="0.3">
      <c r="C79" s="278" t="s">
        <v>12</v>
      </c>
      <c r="D79" s="287">
        <v>120000</v>
      </c>
    </row>
    <row r="81" spans="4:4" x14ac:dyDescent="0.25">
      <c r="D81" s="5"/>
    </row>
  </sheetData>
  <mergeCells count="20">
    <mergeCell ref="A1:J1"/>
    <mergeCell ref="A2:J2"/>
    <mergeCell ref="A34:K34"/>
    <mergeCell ref="A41:A46"/>
    <mergeCell ref="B41:B46"/>
    <mergeCell ref="A7:K7"/>
    <mergeCell ref="A15:K15"/>
    <mergeCell ref="A22:A27"/>
    <mergeCell ref="B22:B27"/>
    <mergeCell ref="A28:A33"/>
    <mergeCell ref="B28:B33"/>
    <mergeCell ref="A9:B14"/>
    <mergeCell ref="A8:C8"/>
    <mergeCell ref="A16:B21"/>
    <mergeCell ref="A53:A58"/>
    <mergeCell ref="B53:B58"/>
    <mergeCell ref="B47:B52"/>
    <mergeCell ref="A47:A52"/>
    <mergeCell ref="A4:J4"/>
    <mergeCell ref="A35:B40"/>
  </mergeCells>
  <pageMargins left="0.7" right="0.7" top="0.75" bottom="0.75" header="0.3" footer="0.3"/>
  <pageSetup paperSize="9"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L33"/>
  <sheetViews>
    <sheetView tabSelected="1" zoomScale="101" zoomScaleNormal="101" zoomScaleSheetLayoutView="90" workbookViewId="0">
      <selection activeCell="O12" sqref="O12"/>
    </sheetView>
  </sheetViews>
  <sheetFormatPr defaultRowHeight="15" x14ac:dyDescent="0.25"/>
  <cols>
    <col min="12" max="12" width="27.5703125" customWidth="1"/>
  </cols>
  <sheetData>
    <row r="3" spans="1:12" ht="15.75" thickBot="1" x14ac:dyDescent="0.3"/>
    <row r="4" spans="1:12" ht="16.5" thickBot="1" x14ac:dyDescent="0.3">
      <c r="A4" s="321" t="s">
        <v>45</v>
      </c>
      <c r="B4" s="322"/>
      <c r="C4" s="322"/>
      <c r="D4" s="322"/>
      <c r="E4" s="322"/>
      <c r="F4" s="322"/>
      <c r="G4" s="322"/>
      <c r="H4" s="322"/>
      <c r="I4" s="322"/>
      <c r="J4" s="322"/>
      <c r="K4" s="322"/>
      <c r="L4" s="323"/>
    </row>
    <row r="5" spans="1:12" ht="15.75" thickBot="1" x14ac:dyDescent="0.3"/>
    <row r="6" spans="1:12" ht="16.5" thickBot="1" x14ac:dyDescent="0.3">
      <c r="A6" s="333" t="s">
        <v>46</v>
      </c>
      <c r="B6" s="334"/>
      <c r="C6" s="334"/>
      <c r="D6" s="334"/>
      <c r="E6" s="334"/>
      <c r="F6" s="334"/>
      <c r="G6" s="334"/>
      <c r="H6" s="334"/>
      <c r="I6" s="334"/>
      <c r="J6" s="334"/>
      <c r="K6" s="334"/>
      <c r="L6" s="335"/>
    </row>
    <row r="7" spans="1:12" x14ac:dyDescent="0.25">
      <c r="A7" s="478" t="s">
        <v>295</v>
      </c>
      <c r="B7" s="479"/>
      <c r="C7" s="479"/>
      <c r="D7" s="479"/>
      <c r="E7" s="479"/>
      <c r="F7" s="479"/>
      <c r="G7" s="479"/>
      <c r="H7" s="479"/>
      <c r="I7" s="479"/>
      <c r="J7" s="479"/>
      <c r="K7" s="479"/>
      <c r="L7" s="480"/>
    </row>
    <row r="8" spans="1:12" x14ac:dyDescent="0.25">
      <c r="A8" s="481"/>
      <c r="B8" s="482"/>
      <c r="C8" s="482"/>
      <c r="D8" s="482"/>
      <c r="E8" s="482"/>
      <c r="F8" s="482"/>
      <c r="G8" s="482"/>
      <c r="H8" s="482"/>
      <c r="I8" s="482"/>
      <c r="J8" s="482"/>
      <c r="K8" s="482"/>
      <c r="L8" s="483"/>
    </row>
    <row r="9" spans="1:12" x14ac:dyDescent="0.25">
      <c r="A9" s="481"/>
      <c r="B9" s="482"/>
      <c r="C9" s="482"/>
      <c r="D9" s="482"/>
      <c r="E9" s="482"/>
      <c r="F9" s="482"/>
      <c r="G9" s="482"/>
      <c r="H9" s="482"/>
      <c r="I9" s="482"/>
      <c r="J9" s="482"/>
      <c r="K9" s="482"/>
      <c r="L9" s="483"/>
    </row>
    <row r="10" spans="1:12" x14ac:dyDescent="0.25">
      <c r="A10" s="481"/>
      <c r="B10" s="482"/>
      <c r="C10" s="482"/>
      <c r="D10" s="482"/>
      <c r="E10" s="482"/>
      <c r="F10" s="482"/>
      <c r="G10" s="482"/>
      <c r="H10" s="482"/>
      <c r="I10" s="482"/>
      <c r="J10" s="482"/>
      <c r="K10" s="482"/>
      <c r="L10" s="483"/>
    </row>
    <row r="11" spans="1:12" x14ac:dyDescent="0.25">
      <c r="A11" s="481"/>
      <c r="B11" s="482"/>
      <c r="C11" s="482"/>
      <c r="D11" s="482"/>
      <c r="E11" s="482"/>
      <c r="F11" s="482"/>
      <c r="G11" s="482"/>
      <c r="H11" s="482"/>
      <c r="I11" s="482"/>
      <c r="J11" s="482"/>
      <c r="K11" s="482"/>
      <c r="L11" s="483"/>
    </row>
    <row r="12" spans="1:12" x14ac:dyDescent="0.25">
      <c r="A12" s="481"/>
      <c r="B12" s="482"/>
      <c r="C12" s="482"/>
      <c r="D12" s="482"/>
      <c r="E12" s="482"/>
      <c r="F12" s="482"/>
      <c r="G12" s="482"/>
      <c r="H12" s="482"/>
      <c r="I12" s="482"/>
      <c r="J12" s="482"/>
      <c r="K12" s="482"/>
      <c r="L12" s="483"/>
    </row>
    <row r="13" spans="1:12" x14ac:dyDescent="0.25">
      <c r="A13" s="481"/>
      <c r="B13" s="482"/>
      <c r="C13" s="482"/>
      <c r="D13" s="482"/>
      <c r="E13" s="482"/>
      <c r="F13" s="482"/>
      <c r="G13" s="482"/>
      <c r="H13" s="482"/>
      <c r="I13" s="482"/>
      <c r="J13" s="482"/>
      <c r="K13" s="482"/>
      <c r="L13" s="483"/>
    </row>
    <row r="14" spans="1:12" x14ac:dyDescent="0.25">
      <c r="A14" s="481"/>
      <c r="B14" s="482"/>
      <c r="C14" s="482"/>
      <c r="D14" s="482"/>
      <c r="E14" s="482"/>
      <c r="F14" s="482"/>
      <c r="G14" s="482"/>
      <c r="H14" s="482"/>
      <c r="I14" s="482"/>
      <c r="J14" s="482"/>
      <c r="K14" s="482"/>
      <c r="L14" s="483"/>
    </row>
    <row r="15" spans="1:12" x14ac:dyDescent="0.25">
      <c r="A15" s="481"/>
      <c r="B15" s="482"/>
      <c r="C15" s="482"/>
      <c r="D15" s="482"/>
      <c r="E15" s="482"/>
      <c r="F15" s="482"/>
      <c r="G15" s="482"/>
      <c r="H15" s="482"/>
      <c r="I15" s="482"/>
      <c r="J15" s="482"/>
      <c r="K15" s="482"/>
      <c r="L15" s="483"/>
    </row>
    <row r="16" spans="1:12" x14ac:dyDescent="0.25">
      <c r="A16" s="481"/>
      <c r="B16" s="482"/>
      <c r="C16" s="482"/>
      <c r="D16" s="482"/>
      <c r="E16" s="482"/>
      <c r="F16" s="482"/>
      <c r="G16" s="482"/>
      <c r="H16" s="482"/>
      <c r="I16" s="482"/>
      <c r="J16" s="482"/>
      <c r="K16" s="482"/>
      <c r="L16" s="483"/>
    </row>
    <row r="17" spans="1:12" x14ac:dyDescent="0.25">
      <c r="A17" s="481"/>
      <c r="B17" s="482"/>
      <c r="C17" s="482"/>
      <c r="D17" s="482"/>
      <c r="E17" s="482"/>
      <c r="F17" s="482"/>
      <c r="G17" s="482"/>
      <c r="H17" s="482"/>
      <c r="I17" s="482"/>
      <c r="J17" s="482"/>
      <c r="K17" s="482"/>
      <c r="L17" s="483"/>
    </row>
    <row r="18" spans="1:12" x14ac:dyDescent="0.25">
      <c r="A18" s="481"/>
      <c r="B18" s="482"/>
      <c r="C18" s="482"/>
      <c r="D18" s="482"/>
      <c r="E18" s="482"/>
      <c r="F18" s="482"/>
      <c r="G18" s="482"/>
      <c r="H18" s="482"/>
      <c r="I18" s="482"/>
      <c r="J18" s="482"/>
      <c r="K18" s="482"/>
      <c r="L18" s="483"/>
    </row>
    <row r="19" spans="1:12" x14ac:dyDescent="0.25">
      <c r="A19" s="481"/>
      <c r="B19" s="482"/>
      <c r="C19" s="482"/>
      <c r="D19" s="482"/>
      <c r="E19" s="482"/>
      <c r="F19" s="482"/>
      <c r="G19" s="482"/>
      <c r="H19" s="482"/>
      <c r="I19" s="482"/>
      <c r="J19" s="482"/>
      <c r="K19" s="482"/>
      <c r="L19" s="483"/>
    </row>
    <row r="20" spans="1:12" x14ac:dyDescent="0.25">
      <c r="A20" s="481"/>
      <c r="B20" s="482"/>
      <c r="C20" s="482"/>
      <c r="D20" s="482"/>
      <c r="E20" s="482"/>
      <c r="F20" s="482"/>
      <c r="G20" s="482"/>
      <c r="H20" s="482"/>
      <c r="I20" s="482"/>
      <c r="J20" s="482"/>
      <c r="K20" s="482"/>
      <c r="L20" s="483"/>
    </row>
    <row r="21" spans="1:12" x14ac:dyDescent="0.25">
      <c r="A21" s="481"/>
      <c r="B21" s="482"/>
      <c r="C21" s="482"/>
      <c r="D21" s="482"/>
      <c r="E21" s="482"/>
      <c r="F21" s="482"/>
      <c r="G21" s="482"/>
      <c r="H21" s="482"/>
      <c r="I21" s="482"/>
      <c r="J21" s="482"/>
      <c r="K21" s="482"/>
      <c r="L21" s="483"/>
    </row>
    <row r="22" spans="1:12" x14ac:dyDescent="0.25">
      <c r="A22" s="481"/>
      <c r="B22" s="482"/>
      <c r="C22" s="482"/>
      <c r="D22" s="482"/>
      <c r="E22" s="482"/>
      <c r="F22" s="482"/>
      <c r="G22" s="482"/>
      <c r="H22" s="482"/>
      <c r="I22" s="482"/>
      <c r="J22" s="482"/>
      <c r="K22" s="482"/>
      <c r="L22" s="483"/>
    </row>
    <row r="23" spans="1:12" x14ac:dyDescent="0.25">
      <c r="A23" s="481"/>
      <c r="B23" s="482"/>
      <c r="C23" s="482"/>
      <c r="D23" s="482"/>
      <c r="E23" s="482"/>
      <c r="F23" s="482"/>
      <c r="G23" s="482"/>
      <c r="H23" s="482"/>
      <c r="I23" s="482"/>
      <c r="J23" s="482"/>
      <c r="K23" s="482"/>
      <c r="L23" s="483"/>
    </row>
    <row r="24" spans="1:12" x14ac:dyDescent="0.25">
      <c r="A24" s="481"/>
      <c r="B24" s="482"/>
      <c r="C24" s="482"/>
      <c r="D24" s="482"/>
      <c r="E24" s="482"/>
      <c r="F24" s="482"/>
      <c r="G24" s="482"/>
      <c r="H24" s="482"/>
      <c r="I24" s="482"/>
      <c r="J24" s="482"/>
      <c r="K24" s="482"/>
      <c r="L24" s="483"/>
    </row>
    <row r="25" spans="1:12" x14ac:dyDescent="0.25">
      <c r="A25" s="481"/>
      <c r="B25" s="482"/>
      <c r="C25" s="482"/>
      <c r="D25" s="482"/>
      <c r="E25" s="482"/>
      <c r="F25" s="482"/>
      <c r="G25" s="482"/>
      <c r="H25" s="482"/>
      <c r="I25" s="482"/>
      <c r="J25" s="482"/>
      <c r="K25" s="482"/>
      <c r="L25" s="483"/>
    </row>
    <row r="26" spans="1:12" x14ac:dyDescent="0.25">
      <c r="A26" s="481"/>
      <c r="B26" s="482"/>
      <c r="C26" s="482"/>
      <c r="D26" s="482"/>
      <c r="E26" s="482"/>
      <c r="F26" s="482"/>
      <c r="G26" s="482"/>
      <c r="H26" s="482"/>
      <c r="I26" s="482"/>
      <c r="J26" s="482"/>
      <c r="K26" s="482"/>
      <c r="L26" s="483"/>
    </row>
    <row r="27" spans="1:12" x14ac:dyDescent="0.25">
      <c r="A27" s="481"/>
      <c r="B27" s="482"/>
      <c r="C27" s="482"/>
      <c r="D27" s="482"/>
      <c r="E27" s="482"/>
      <c r="F27" s="482"/>
      <c r="G27" s="482"/>
      <c r="H27" s="482"/>
      <c r="I27" s="482"/>
      <c r="J27" s="482"/>
      <c r="K27" s="482"/>
      <c r="L27" s="483"/>
    </row>
    <row r="28" spans="1:12" x14ac:dyDescent="0.25">
      <c r="A28" s="481"/>
      <c r="B28" s="482"/>
      <c r="C28" s="482"/>
      <c r="D28" s="482"/>
      <c r="E28" s="482"/>
      <c r="F28" s="482"/>
      <c r="G28" s="482"/>
      <c r="H28" s="482"/>
      <c r="I28" s="482"/>
      <c r="J28" s="482"/>
      <c r="K28" s="482"/>
      <c r="L28" s="483"/>
    </row>
    <row r="29" spans="1:12" x14ac:dyDescent="0.25">
      <c r="A29" s="481"/>
      <c r="B29" s="482"/>
      <c r="C29" s="482"/>
      <c r="D29" s="482"/>
      <c r="E29" s="482"/>
      <c r="F29" s="482"/>
      <c r="G29" s="482"/>
      <c r="H29" s="482"/>
      <c r="I29" s="482"/>
      <c r="J29" s="482"/>
      <c r="K29" s="482"/>
      <c r="L29" s="483"/>
    </row>
    <row r="30" spans="1:12" ht="178.5" customHeight="1" x14ac:dyDescent="0.25">
      <c r="A30" s="481"/>
      <c r="B30" s="482"/>
      <c r="C30" s="482"/>
      <c r="D30" s="482"/>
      <c r="E30" s="482"/>
      <c r="F30" s="482"/>
      <c r="G30" s="482"/>
      <c r="H30" s="482"/>
      <c r="I30" s="482"/>
      <c r="J30" s="482"/>
      <c r="K30" s="482"/>
      <c r="L30" s="483"/>
    </row>
    <row r="31" spans="1:12" ht="226.5" customHeight="1" x14ac:dyDescent="0.25">
      <c r="A31" s="481"/>
      <c r="B31" s="482"/>
      <c r="C31" s="482"/>
      <c r="D31" s="482"/>
      <c r="E31" s="482"/>
      <c r="F31" s="482"/>
      <c r="G31" s="482"/>
      <c r="H31" s="482"/>
      <c r="I31" s="482"/>
      <c r="J31" s="482"/>
      <c r="K31" s="482"/>
      <c r="L31" s="483"/>
    </row>
    <row r="32" spans="1:12" ht="262.5" customHeight="1" x14ac:dyDescent="0.25">
      <c r="A32" s="481"/>
      <c r="B32" s="482"/>
      <c r="C32" s="482"/>
      <c r="D32" s="482"/>
      <c r="E32" s="482"/>
      <c r="F32" s="482"/>
      <c r="G32" s="482"/>
      <c r="H32" s="482"/>
      <c r="I32" s="482"/>
      <c r="J32" s="482"/>
      <c r="K32" s="482"/>
      <c r="L32" s="483"/>
    </row>
    <row r="33" spans="1:12" ht="168" customHeight="1" thickBot="1" x14ac:dyDescent="0.3">
      <c r="A33" s="484"/>
      <c r="B33" s="485"/>
      <c r="C33" s="485"/>
      <c r="D33" s="485"/>
      <c r="E33" s="485"/>
      <c r="F33" s="485"/>
      <c r="G33" s="485"/>
      <c r="H33" s="485"/>
      <c r="I33" s="485"/>
      <c r="J33" s="485"/>
      <c r="K33" s="485"/>
      <c r="L33" s="486"/>
    </row>
  </sheetData>
  <mergeCells count="3">
    <mergeCell ref="A4:L4"/>
    <mergeCell ref="A6:L6"/>
    <mergeCell ref="A7:L33"/>
  </mergeCells>
  <pageMargins left="0.7" right="0.7" top="0.75" bottom="0.75" header="0.3" footer="0.3"/>
  <pageSetup paperSize="9" scale="81"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C5FC6-60D1-42CF-BE7F-8938816D5078}">
  <dimension ref="A1:D12"/>
  <sheetViews>
    <sheetView workbookViewId="0">
      <selection activeCell="D4" sqref="D4"/>
    </sheetView>
  </sheetViews>
  <sheetFormatPr defaultRowHeight="15" x14ac:dyDescent="0.25"/>
  <cols>
    <col min="2" max="2" width="13.7109375" customWidth="1"/>
    <col min="3" max="3" width="54" customWidth="1"/>
    <col min="4" max="4" width="57.28515625" customWidth="1"/>
  </cols>
  <sheetData>
    <row r="1" spans="1:4" ht="15.75" thickBot="1" x14ac:dyDescent="0.3"/>
    <row r="2" spans="1:4" ht="16.5" thickBot="1" x14ac:dyDescent="0.3">
      <c r="B2" s="291" t="s">
        <v>195</v>
      </c>
      <c r="C2" s="293"/>
    </row>
    <row r="3" spans="1:4" ht="15.75" x14ac:dyDescent="0.25">
      <c r="B3" s="136" t="s">
        <v>196</v>
      </c>
      <c r="C3" s="137" t="s">
        <v>247</v>
      </c>
    </row>
    <row r="4" spans="1:4" ht="15.75" x14ac:dyDescent="0.25">
      <c r="B4" s="138" t="s">
        <v>197</v>
      </c>
      <c r="C4" s="139" t="s">
        <v>248</v>
      </c>
    </row>
    <row r="5" spans="1:4" ht="15.75" x14ac:dyDescent="0.25">
      <c r="B5" s="138" t="s">
        <v>198</v>
      </c>
      <c r="C5" s="139" t="s">
        <v>249</v>
      </c>
    </row>
    <row r="6" spans="1:4" ht="15.75" x14ac:dyDescent="0.25">
      <c r="B6" s="138" t="s">
        <v>199</v>
      </c>
      <c r="C6" s="139" t="s">
        <v>250</v>
      </c>
    </row>
    <row r="7" spans="1:4" ht="15.75" x14ac:dyDescent="0.25">
      <c r="B7" s="138" t="s">
        <v>200</v>
      </c>
      <c r="C7" s="139" t="s">
        <v>251</v>
      </c>
      <c r="D7" s="288" t="s">
        <v>302</v>
      </c>
    </row>
    <row r="8" spans="1:4" ht="15.75" x14ac:dyDescent="0.25">
      <c r="B8" s="138" t="s">
        <v>253</v>
      </c>
      <c r="C8" s="139" t="s">
        <v>252</v>
      </c>
    </row>
    <row r="9" spans="1:4" ht="31.5" x14ac:dyDescent="0.25">
      <c r="B9" s="138" t="s">
        <v>254</v>
      </c>
      <c r="C9" s="141" t="s">
        <v>262</v>
      </c>
    </row>
    <row r="10" spans="1:4" ht="15.75" x14ac:dyDescent="0.25">
      <c r="B10" s="138" t="s">
        <v>256</v>
      </c>
      <c r="C10" s="141" t="s">
        <v>259</v>
      </c>
    </row>
    <row r="11" spans="1:4" ht="31.5" x14ac:dyDescent="0.25">
      <c r="A11" t="s">
        <v>255</v>
      </c>
      <c r="B11" s="138" t="s">
        <v>257</v>
      </c>
      <c r="C11" s="142" t="s">
        <v>261</v>
      </c>
    </row>
    <row r="12" spans="1:4" ht="32.25" thickBot="1" x14ac:dyDescent="0.3">
      <c r="B12" s="140" t="s">
        <v>258</v>
      </c>
      <c r="C12" s="143" t="s">
        <v>260</v>
      </c>
    </row>
  </sheetData>
  <mergeCells count="1">
    <mergeCell ref="B2:C2"/>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12</vt:i4>
      </vt:variant>
    </vt:vector>
  </HeadingPairs>
  <TitlesOfParts>
    <vt:vector size="12" baseType="lpstr">
      <vt:lpstr>Titulinis</vt:lpstr>
      <vt:lpstr>Įvadas</vt:lpstr>
      <vt:lpstr>Teritorija ir gyventojai</vt:lpstr>
      <vt:lpstr>Teritorijos analizė</vt:lpstr>
      <vt:lpstr>Tikslai, uždaviniai, rodikliai</vt:lpstr>
      <vt:lpstr>Bendruomenės dalyvavimas</vt:lpstr>
      <vt:lpstr>Finansinis veiksmų planas</vt:lpstr>
      <vt:lpstr>VPS valdymas ir stebėsena</vt:lpstr>
      <vt:lpstr>Priedų sąrašas</vt:lpstr>
      <vt:lpstr>1 Pr. Lentelės ir paveikslėliai</vt:lpstr>
      <vt:lpstr>2 Pr. Apklausos anketa</vt:lpstr>
      <vt:lpstr>3 Pr. Išnašos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2023-07-03T15:10:04Z</dcterms:modified>
</cp:coreProperties>
</file>