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uriai\apskaita\Audra\KONTROLĖ\Biudžetas\2024\Sąmatos vykdymo ataskaitos\"/>
    </mc:Choice>
  </mc:AlternateContent>
  <xr:revisionPtr revIDLastSave="0" documentId="8_{5E18E2E1-4CBB-4C5F-9AA1-0C48135AB2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I334" i="1" s="1"/>
  <c r="L334" i="1"/>
  <c r="K334" i="1"/>
  <c r="J334" i="1"/>
  <c r="L332" i="1"/>
  <c r="K332" i="1"/>
  <c r="J332" i="1"/>
  <c r="I332" i="1"/>
  <c r="L331" i="1"/>
  <c r="K331" i="1"/>
  <c r="K306" i="1" s="1"/>
  <c r="K305" i="1" s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J306" i="1"/>
  <c r="L305" i="1"/>
  <c r="J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I273" i="1" s="1"/>
  <c r="L273" i="1"/>
  <c r="K273" i="1"/>
  <c r="J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I241" i="1" s="1"/>
  <c r="I240" i="1" s="1"/>
  <c r="L241" i="1"/>
  <c r="K241" i="1"/>
  <c r="J241" i="1"/>
  <c r="L240" i="1"/>
  <c r="K240" i="1"/>
  <c r="J240" i="1"/>
  <c r="L236" i="1"/>
  <c r="K236" i="1"/>
  <c r="J236" i="1"/>
  <c r="I236" i="1"/>
  <c r="L235" i="1"/>
  <c r="K235" i="1"/>
  <c r="K234" i="1" s="1"/>
  <c r="J235" i="1"/>
  <c r="I235" i="1"/>
  <c r="L234" i="1"/>
  <c r="J234" i="1"/>
  <c r="I234" i="1"/>
  <c r="L232" i="1"/>
  <c r="K232" i="1"/>
  <c r="J232" i="1"/>
  <c r="I232" i="1"/>
  <c r="L231" i="1"/>
  <c r="K231" i="1"/>
  <c r="K230" i="1" s="1"/>
  <c r="J231" i="1"/>
  <c r="I231" i="1"/>
  <c r="L230" i="1"/>
  <c r="J230" i="1"/>
  <c r="I230" i="1"/>
  <c r="P223" i="1"/>
  <c r="O223" i="1"/>
  <c r="N223" i="1"/>
  <c r="M223" i="1"/>
  <c r="L223" i="1"/>
  <c r="K223" i="1"/>
  <c r="K222" i="1" s="1"/>
  <c r="K218" i="1" s="1"/>
  <c r="J223" i="1"/>
  <c r="I223" i="1"/>
  <c r="L222" i="1"/>
  <c r="J222" i="1"/>
  <c r="I222" i="1"/>
  <c r="L220" i="1"/>
  <c r="K220" i="1"/>
  <c r="J220" i="1"/>
  <c r="I220" i="1"/>
  <c r="L219" i="1"/>
  <c r="K219" i="1"/>
  <c r="J219" i="1"/>
  <c r="I219" i="1"/>
  <c r="L218" i="1"/>
  <c r="J218" i="1"/>
  <c r="I218" i="1"/>
  <c r="L213" i="1"/>
  <c r="K213" i="1"/>
  <c r="K212" i="1" s="1"/>
  <c r="K211" i="1" s="1"/>
  <c r="J213" i="1"/>
  <c r="I213" i="1"/>
  <c r="L212" i="1"/>
  <c r="J212" i="1"/>
  <c r="I212" i="1"/>
  <c r="L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I192" i="1" s="1"/>
  <c r="I188" i="1" s="1"/>
  <c r="I187" i="1" s="1"/>
  <c r="L192" i="1"/>
  <c r="K192" i="1"/>
  <c r="J192" i="1"/>
  <c r="L190" i="1"/>
  <c r="K190" i="1"/>
  <c r="J190" i="1"/>
  <c r="J189" i="1" s="1"/>
  <c r="J188" i="1" s="1"/>
  <c r="J187" i="1" s="1"/>
  <c r="J186" i="1" s="1"/>
  <c r="I190" i="1"/>
  <c r="L189" i="1"/>
  <c r="K189" i="1"/>
  <c r="I189" i="1"/>
  <c r="L188" i="1"/>
  <c r="K188" i="1"/>
  <c r="K187" i="1" s="1"/>
  <c r="K186" i="1" s="1"/>
  <c r="L187" i="1"/>
  <c r="L186" i="1"/>
  <c r="L182" i="1"/>
  <c r="K182" i="1"/>
  <c r="K181" i="1" s="1"/>
  <c r="J182" i="1"/>
  <c r="J181" i="1" s="1"/>
  <c r="I182" i="1"/>
  <c r="L181" i="1"/>
  <c r="I181" i="1"/>
  <c r="L177" i="1"/>
  <c r="K177" i="1"/>
  <c r="K176" i="1" s="1"/>
  <c r="J177" i="1"/>
  <c r="J176" i="1" s="1"/>
  <c r="J175" i="1" s="1"/>
  <c r="J170" i="1" s="1"/>
  <c r="I177" i="1"/>
  <c r="I176" i="1" s="1"/>
  <c r="I175" i="1" s="1"/>
  <c r="I170" i="1" s="1"/>
  <c r="L176" i="1"/>
  <c r="L175" i="1"/>
  <c r="L173" i="1"/>
  <c r="K173" i="1"/>
  <c r="K172" i="1" s="1"/>
  <c r="K171" i="1" s="1"/>
  <c r="J173" i="1"/>
  <c r="I173" i="1"/>
  <c r="L172" i="1"/>
  <c r="J172" i="1"/>
  <c r="I172" i="1"/>
  <c r="L171" i="1"/>
  <c r="J171" i="1"/>
  <c r="I171" i="1"/>
  <c r="L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K160" i="1" s="1"/>
  <c r="J161" i="1"/>
  <c r="J160" i="1" s="1"/>
  <c r="L160" i="1"/>
  <c r="L157" i="1"/>
  <c r="K157" i="1"/>
  <c r="J157" i="1"/>
  <c r="J156" i="1" s="1"/>
  <c r="J155" i="1" s="1"/>
  <c r="J141" i="1" s="1"/>
  <c r="I157" i="1"/>
  <c r="L156" i="1"/>
  <c r="K156" i="1"/>
  <c r="I156" i="1"/>
  <c r="L155" i="1"/>
  <c r="K155" i="1"/>
  <c r="I155" i="1"/>
  <c r="L153" i="1"/>
  <c r="K153" i="1"/>
  <c r="J153" i="1"/>
  <c r="I153" i="1"/>
  <c r="L152" i="1"/>
  <c r="K152" i="1"/>
  <c r="J152" i="1"/>
  <c r="I152" i="1"/>
  <c r="L149" i="1"/>
  <c r="K149" i="1"/>
  <c r="K148" i="1" s="1"/>
  <c r="K147" i="1" s="1"/>
  <c r="K141" i="1" s="1"/>
  <c r="J149" i="1"/>
  <c r="I149" i="1"/>
  <c r="L148" i="1"/>
  <c r="J148" i="1"/>
  <c r="I148" i="1"/>
  <c r="L147" i="1"/>
  <c r="J147" i="1"/>
  <c r="I147" i="1"/>
  <c r="L144" i="1"/>
  <c r="K144" i="1"/>
  <c r="J144" i="1"/>
  <c r="I144" i="1"/>
  <c r="I143" i="1" s="1"/>
  <c r="I142" i="1" s="1"/>
  <c r="I141" i="1" s="1"/>
  <c r="L143" i="1"/>
  <c r="K143" i="1"/>
  <c r="J143" i="1"/>
  <c r="L142" i="1"/>
  <c r="K142" i="1"/>
  <c r="J142" i="1"/>
  <c r="L141" i="1"/>
  <c r="L139" i="1"/>
  <c r="K139" i="1"/>
  <c r="K138" i="1" s="1"/>
  <c r="K137" i="1" s="1"/>
  <c r="J139" i="1"/>
  <c r="I139" i="1"/>
  <c r="L138" i="1"/>
  <c r="J138" i="1"/>
  <c r="I138" i="1"/>
  <c r="L137" i="1"/>
  <c r="J137" i="1"/>
  <c r="I137" i="1"/>
  <c r="L135" i="1"/>
  <c r="K135" i="1"/>
  <c r="K134" i="1" s="1"/>
  <c r="K133" i="1" s="1"/>
  <c r="J135" i="1"/>
  <c r="I135" i="1"/>
  <c r="L134" i="1"/>
  <c r="J134" i="1"/>
  <c r="I134" i="1"/>
  <c r="L133" i="1"/>
  <c r="J133" i="1"/>
  <c r="I133" i="1"/>
  <c r="L131" i="1"/>
  <c r="K131" i="1"/>
  <c r="J131" i="1"/>
  <c r="I131" i="1"/>
  <c r="L130" i="1"/>
  <c r="K130" i="1"/>
  <c r="K129" i="1" s="1"/>
  <c r="J130" i="1"/>
  <c r="J129" i="1" s="1"/>
  <c r="I130" i="1"/>
  <c r="L129" i="1"/>
  <c r="I129" i="1"/>
  <c r="L127" i="1"/>
  <c r="K127" i="1"/>
  <c r="K126" i="1" s="1"/>
  <c r="K125" i="1" s="1"/>
  <c r="J127" i="1"/>
  <c r="J126" i="1" s="1"/>
  <c r="J125" i="1" s="1"/>
  <c r="I127" i="1"/>
  <c r="L126" i="1"/>
  <c r="I126" i="1"/>
  <c r="L125" i="1"/>
  <c r="I125" i="1"/>
  <c r="L123" i="1"/>
  <c r="K123" i="1"/>
  <c r="K122" i="1" s="1"/>
  <c r="K121" i="1" s="1"/>
  <c r="K115" i="1" s="1"/>
  <c r="J123" i="1"/>
  <c r="I123" i="1"/>
  <c r="L122" i="1"/>
  <c r="J122" i="1"/>
  <c r="J121" i="1" s="1"/>
  <c r="I122" i="1"/>
  <c r="L121" i="1"/>
  <c r="I121" i="1"/>
  <c r="L118" i="1"/>
  <c r="K118" i="1"/>
  <c r="J118" i="1"/>
  <c r="J117" i="1" s="1"/>
  <c r="J116" i="1" s="1"/>
  <c r="I118" i="1"/>
  <c r="L117" i="1"/>
  <c r="K117" i="1"/>
  <c r="I117" i="1"/>
  <c r="I116" i="1" s="1"/>
  <c r="I115" i="1" s="1"/>
  <c r="L116" i="1"/>
  <c r="K116" i="1"/>
  <c r="L115" i="1"/>
  <c r="L112" i="1"/>
  <c r="K112" i="1"/>
  <c r="K111" i="1" s="1"/>
  <c r="J112" i="1"/>
  <c r="I112" i="1"/>
  <c r="L111" i="1"/>
  <c r="J111" i="1"/>
  <c r="I111" i="1"/>
  <c r="L108" i="1"/>
  <c r="K108" i="1"/>
  <c r="J108" i="1"/>
  <c r="I108" i="1"/>
  <c r="I107" i="1" s="1"/>
  <c r="I106" i="1" s="1"/>
  <c r="L107" i="1"/>
  <c r="K107" i="1"/>
  <c r="K106" i="1" s="1"/>
  <c r="J107" i="1"/>
  <c r="L106" i="1"/>
  <c r="J106" i="1"/>
  <c r="L103" i="1"/>
  <c r="K103" i="1"/>
  <c r="J103" i="1"/>
  <c r="I103" i="1"/>
  <c r="I102" i="1" s="1"/>
  <c r="I101" i="1" s="1"/>
  <c r="L102" i="1"/>
  <c r="K102" i="1"/>
  <c r="K101" i="1" s="1"/>
  <c r="J102" i="1"/>
  <c r="L101" i="1"/>
  <c r="J101" i="1"/>
  <c r="L98" i="1"/>
  <c r="K98" i="1"/>
  <c r="K97" i="1" s="1"/>
  <c r="K96" i="1" s="1"/>
  <c r="K95" i="1" s="1"/>
  <c r="J98" i="1"/>
  <c r="I98" i="1"/>
  <c r="L97" i="1"/>
  <c r="J97" i="1"/>
  <c r="I97" i="1"/>
  <c r="I96" i="1" s="1"/>
  <c r="L96" i="1"/>
  <c r="J96" i="1"/>
  <c r="L95" i="1"/>
  <c r="J95" i="1"/>
  <c r="L91" i="1"/>
  <c r="K91" i="1"/>
  <c r="K90" i="1" s="1"/>
  <c r="K89" i="1" s="1"/>
  <c r="K88" i="1" s="1"/>
  <c r="J91" i="1"/>
  <c r="I91" i="1"/>
  <c r="L90" i="1"/>
  <c r="J90" i="1"/>
  <c r="I90" i="1"/>
  <c r="I89" i="1" s="1"/>
  <c r="I88" i="1" s="1"/>
  <c r="L89" i="1"/>
  <c r="J89" i="1"/>
  <c r="L88" i="1"/>
  <c r="J88" i="1"/>
  <c r="L86" i="1"/>
  <c r="K86" i="1"/>
  <c r="J86" i="1"/>
  <c r="J85" i="1" s="1"/>
  <c r="J84" i="1" s="1"/>
  <c r="I86" i="1"/>
  <c r="I85" i="1" s="1"/>
  <c r="I84" i="1" s="1"/>
  <c r="L85" i="1"/>
  <c r="K85" i="1"/>
  <c r="L84" i="1"/>
  <c r="K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J68" i="1" s="1"/>
  <c r="J67" i="1" s="1"/>
  <c r="I69" i="1"/>
  <c r="I68" i="1" s="1"/>
  <c r="I67" i="1" s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J44" i="1" s="1"/>
  <c r="J43" i="1" s="1"/>
  <c r="I45" i="1"/>
  <c r="I44" i="1" s="1"/>
  <c r="I43" i="1" s="1"/>
  <c r="I36" i="1" s="1"/>
  <c r="L44" i="1"/>
  <c r="K44" i="1"/>
  <c r="L43" i="1"/>
  <c r="K43" i="1"/>
  <c r="L41" i="1"/>
  <c r="K41" i="1"/>
  <c r="J41" i="1"/>
  <c r="I41" i="1"/>
  <c r="L39" i="1"/>
  <c r="K39" i="1"/>
  <c r="J39" i="1"/>
  <c r="J38" i="1" s="1"/>
  <c r="J37" i="1" s="1"/>
  <c r="J36" i="1" s="1"/>
  <c r="I39" i="1"/>
  <c r="L38" i="1"/>
  <c r="K38" i="1"/>
  <c r="I38" i="1"/>
  <c r="L37" i="1"/>
  <c r="K37" i="1"/>
  <c r="I37" i="1"/>
  <c r="L36" i="1"/>
  <c r="K36" i="1"/>
  <c r="L35" i="1"/>
  <c r="L370" i="1" s="1"/>
  <c r="I95" i="1" l="1"/>
  <c r="K175" i="1"/>
  <c r="K170" i="1" s="1"/>
  <c r="K35" i="1" s="1"/>
  <c r="K370" i="1" s="1"/>
  <c r="I306" i="1"/>
  <c r="I305" i="1" s="1"/>
  <c r="I186" i="1" s="1"/>
  <c r="I35" i="1"/>
  <c r="J115" i="1"/>
  <c r="J35" i="1" s="1"/>
  <c r="J370" i="1" s="1"/>
  <c r="I370" i="1" l="1"/>
</calcChain>
</file>

<file path=xl/sharedStrings.xml><?xml version="1.0" encoding="utf-8"?>
<sst xmlns="http://schemas.openxmlformats.org/spreadsheetml/2006/main" count="393" uniqueCount="239">
  <si>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</si>
  <si>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</si>
  <si>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</si>
  <si>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</si>
  <si>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</si>
  <si>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Molėtų rajono savivaldybės kontrolės ir audito tarnyba, 188670791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</si>
  <si>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</si>
  <si>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</si>
  <si>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</si>
  <si>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</si>
  <si>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</si>
  <si>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</si>
  <si>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</si>
  <si>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>2024.04.04 Nr.________________</t>
  </si>
  <si>
    <t xml:space="preserve">                                                                      (data)</t>
  </si>
  <si>
    <t>Savivaldybės institucijų ir viešojo administravimo veiklų programa</t>
  </si>
  <si>
    <t>(programos pavadinimas)</t>
  </si>
  <si>
    <t>Kodas</t>
  </si>
  <si>
    <t xml:space="preserve">              Ministerijos / Savivaldybės</t>
  </si>
  <si>
    <t>Departamento</t>
  </si>
  <si>
    <t>Kontrolės ir priežiūros institucijos</t>
  </si>
  <si>
    <t>Įstaigos</t>
  </si>
  <si>
    <t>188670791</t>
  </si>
  <si>
    <t>Programos</t>
  </si>
  <si>
    <t>2</t>
  </si>
  <si>
    <t>Finansavimo šaltinio</t>
  </si>
  <si>
    <t>Z</t>
  </si>
  <si>
    <t>Valstybės funkcijos</t>
  </si>
  <si>
    <t>01</t>
  </si>
  <si>
    <t>03</t>
  </si>
  <si>
    <t>Biudžetas(kitos reikmės)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</si>
  <si>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</si>
  <si>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</si>
  <si>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</si>
  <si>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</si>
  <si>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</si>
  <si>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</si>
  <si>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</si>
  <si>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</si>
  <si>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</si>
  <si>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</si>
  <si>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</si>
  <si>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</si>
  <si>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</si>
  <si>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</si>
  <si>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</si>
  <si>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</si>
  <si>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</si>
  <si>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</si>
  <si>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</si>
  <si>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</si>
  <si>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</si>
  <si>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</si>
  <si>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</si>
  <si>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</si>
  <si>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</si>
  <si>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</si>
  <si>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</si>
  <si>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</si>
  <si>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</si>
  <si>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</si>
  <si>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</si>
  <si>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</si>
  <si>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</si>
  <si>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</si>
  <si>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</si>
  <si>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</si>
  <si>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</si>
  <si>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</si>
  <si>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</si>
  <si>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</si>
  <si>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</si>
  <si>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</si>
  <si>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</si>
  <si>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</si>
  <si>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</si>
  <si>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</si>
  <si>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</si>
  <si>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</si>
  <si>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</si>
  <si>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</si>
  <si>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</si>
  <si>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</si>
  <si>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</si>
  <si>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</si>
  <si>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</si>
  <si>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</si>
  <si>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</si>
  <si>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</si>
  <si>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</si>
  <si>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</si>
  <si>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</si>
  <si>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</si>
  <si>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</si>
  <si>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</si>
  <si>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</si>
  <si>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</si>
  <si>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</si>
  <si>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</si>
  <si>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</si>
  <si>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</si>
  <si>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</si>
  <si>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</si>
  <si>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</si>
  <si>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</si>
  <si>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</si>
  <si>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</si>
  <si>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</si>
  <si>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</si>
  <si>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</si>
  <si>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</si>
  <si>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</si>
  <si>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</si>
  <si>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</si>
  <si>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</si>
  <si>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</si>
  <si>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</si>
  <si>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</si>
  <si>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</si>
  <si>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</si>
  <si>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</si>
  <si>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</si>
  <si>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</si>
  <si>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</si>
  <si>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</si>
  <si>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</si>
  <si>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</si>
  <si>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</si>
  <si>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</si>
  <si>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</si>
  <si>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</si>
  <si>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</si>
  <si>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</si>
  <si>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</si>
  <si>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</si>
  <si>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</si>
  <si>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</si>
  <si>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</si>
  <si>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</si>
  <si>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</si>
  <si>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</si>
  <si>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</si>
  <si>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</si>
  <si>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</si>
  <si>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</si>
  <si>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</si>
  <si>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</si>
  <si>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</si>
  <si>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</si>
  <si>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</si>
  <si>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</si>
  <si>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</si>
  <si>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</si>
  <si>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</si>
  <si>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</si>
  <si>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</si>
  <si>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</si>
  <si>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</si>
  <si>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</si>
  <si>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</si>
  <si>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</si>
  <si>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</si>
  <si>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</si>
  <si>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</si>
  <si>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</si>
  <si>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</si>
  <si>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</si>
  <si>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</si>
  <si>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</si>
  <si>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</si>
  <si>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</si>
  <si>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</si>
  <si>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</si>
  <si>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</si>
  <si>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</si>
  <si>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</si>
  <si>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</si>
  <si>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</si>
  <si>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</si>
  <si>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</si>
  <si>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</si>
  <si>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</si>
  <si>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</si>
  <si>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</si>
  <si>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</si>
  <si>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</si>
  <si>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</si>
  <si>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</si>
  <si>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</si>
  <si>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</si>
  <si>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</si>
  <si>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</si>
  <si>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</si>
  <si>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</si>
  <si>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</si>
  <si>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</si>
  <si>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</si>
  <si>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</si>
  <si>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</si>
  <si>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</si>
  <si>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</si>
  <si>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</si>
  <si>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</si>
  <si>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</si>
  <si>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</si>
  <si>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</si>
  <si>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</si>
  <si>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</si>
  <si>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</si>
  <si>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</si>
  <si>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</si>
  <si>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</si>
  <si>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</si>
  <si>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</si>
  <si>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</si>
  <si>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</si>
  <si>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</si>
  <si>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</si>
  <si>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</si>
  <si>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</si>
  <si>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</si>
  <si>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</si>
  <si>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</si>
  <si>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</si>
  <si>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</si>
  <si>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</si>
  <si>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</si>
  <si>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</si>
  <si>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</si>
  <si>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</si>
  <si>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Kontrolierė</t>
  </si>
  <si>
    <t>Elena Putnienė</t>
  </si>
  <si>
    <t xml:space="preserve">      (įstaigos vadovo ar jo įgalioto asmens pareigų  pavadinimas)</t>
  </si>
  <si>
    <t>(parašas)</t>
  </si>
  <si>
    <t>(vardas ir pavardė)</t>
  </si>
  <si>
    <t>Finansinės apskaitos skyriaus specialistė</t>
  </si>
  <si>
    <t>Audra Saugūnaitė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</si>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</sst>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33" workbookViewId="0">
      <selection activeCell="U373" sqref="U37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6" t="s">
        <v>0</v>
      </c>
      <c r="J1" s="176"/>
      <c r="K1" s="176"/>
      <c r="L1" s="176"/>
      <c r="M1" s="6"/>
      <c r="N1" s="7"/>
      <c r="O1" s="7"/>
      <c r="P1" s="7"/>
      <c r="Q1" s="7"/>
    </row>
    <row r="2" spans="1:17" ht="22.5" customHeight="1">
      <c r="H2" s="4"/>
      <c r="I2" s="177" t="s">
        <v>1</v>
      </c>
      <c r="J2" s="177"/>
      <c r="K2" s="177"/>
      <c r="L2" s="177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4" t="s">
        <v>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5" t="s">
        <v>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6"/>
    </row>
    <row r="11" spans="1:17" ht="18.75" customHeight="1">
      <c r="A11" s="179" t="s">
        <v>6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1" t="s">
        <v>7</v>
      </c>
      <c r="H13" s="181"/>
      <c r="I13" s="181"/>
      <c r="J13" s="181"/>
      <c r="K13" s="181"/>
      <c r="L13" s="20"/>
      <c r="M13" s="6"/>
    </row>
    <row r="14" spans="1:17" ht="16.5" customHeight="1">
      <c r="A14" s="182" t="s">
        <v>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6"/>
      <c r="P14" s="1" t="s">
        <v>9</v>
      </c>
    </row>
    <row r="15" spans="1:17" ht="15.75" customHeight="1">
      <c r="G15" s="183" t="s">
        <v>10</v>
      </c>
      <c r="H15" s="183"/>
      <c r="I15" s="183"/>
      <c r="J15" s="183"/>
      <c r="K15" s="183"/>
      <c r="M15" s="6"/>
    </row>
    <row r="16" spans="1:17" ht="12" customHeight="1">
      <c r="G16" s="184" t="s">
        <v>11</v>
      </c>
      <c r="H16" s="184"/>
      <c r="I16" s="184"/>
      <c r="J16" s="184"/>
      <c r="K16" s="184"/>
    </row>
    <row r="17" spans="1:13" ht="12" customHeight="1">
      <c r="B17" s="182" t="s">
        <v>12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8" spans="1:13" ht="12" customHeight="1"/>
    <row r="19" spans="1:13" ht="12.75" customHeight="1">
      <c r="G19" s="183" t="s">
        <v>13</v>
      </c>
      <c r="H19" s="183"/>
      <c r="I19" s="183"/>
      <c r="J19" s="183"/>
      <c r="K19" s="183"/>
    </row>
    <row r="20" spans="1:13" ht="11.25" customHeight="1">
      <c r="G20" s="185" t="s">
        <v>14</v>
      </c>
      <c r="H20" s="185"/>
      <c r="I20" s="185"/>
      <c r="J20" s="185"/>
      <c r="K20" s="185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6" t="s">
        <v>15</v>
      </c>
      <c r="F22" s="186"/>
      <c r="G22" s="186"/>
      <c r="H22" s="186"/>
      <c r="I22" s="186"/>
      <c r="J22" s="186"/>
      <c r="K22" s="186"/>
      <c r="L22"/>
    </row>
    <row r="23" spans="1:13" ht="12" customHeight="1">
      <c r="A23" s="187" t="s">
        <v>16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9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78" t="s">
        <v>27</v>
      </c>
      <c r="H30" s="178"/>
      <c r="I30" s="149" t="s">
        <v>28</v>
      </c>
      <c r="J30" s="150" t="s">
        <v>28</v>
      </c>
      <c r="K30" s="151" t="s">
        <v>28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82100</v>
      </c>
      <c r="J35" s="118">
        <f>SUM(J36+J47+J67+J88+J95+J115+J141+J160+J170)</f>
        <v>21090</v>
      </c>
      <c r="K35" s="119">
        <f>SUM(K36+K47+K67+K88+K95+K115+K141+K160+K170)</f>
        <v>19955.689999999999</v>
      </c>
      <c r="L35" s="118">
        <f>SUM(L36+L47+L67+L88+L95+L115+L141+L160+L170)</f>
        <v>19955.689999999999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78770</v>
      </c>
      <c r="J36" s="118">
        <f>SUM(J37+J43)</f>
        <v>20140</v>
      </c>
      <c r="K36" s="120">
        <f>SUM(K37+K43)</f>
        <v>19267.23</v>
      </c>
      <c r="L36" s="121">
        <f>SUM(L37+L43)</f>
        <v>19267.23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77640</v>
      </c>
      <c r="J37" s="118">
        <f>SUM(J38)</f>
        <v>19840</v>
      </c>
      <c r="K37" s="119">
        <f>SUM(K38)</f>
        <v>18993.259999999998</v>
      </c>
      <c r="L37" s="118">
        <f>SUM(L38)</f>
        <v>18993.259999999998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77640</v>
      </c>
      <c r="J38" s="118">
        <f t="shared" ref="J38:L39" si="0">SUM(J39)</f>
        <v>19840</v>
      </c>
      <c r="K38" s="118">
        <f t="shared" si="0"/>
        <v>18993.259999999998</v>
      </c>
      <c r="L38" s="118">
        <f t="shared" si="0"/>
        <v>18993.259999999998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77640</v>
      </c>
      <c r="J39" s="119">
        <f t="shared" si="0"/>
        <v>19840</v>
      </c>
      <c r="K39" s="119">
        <f t="shared" si="0"/>
        <v>18993.259999999998</v>
      </c>
      <c r="L39" s="119">
        <f t="shared" si="0"/>
        <v>18993.259999999998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77640</v>
      </c>
      <c r="J40" s="123">
        <v>19840</v>
      </c>
      <c r="K40" s="123">
        <v>18993.259999999998</v>
      </c>
      <c r="L40" s="123">
        <v>18993.259999999998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1130</v>
      </c>
      <c r="J43" s="118">
        <f t="shared" si="1"/>
        <v>300</v>
      </c>
      <c r="K43" s="119">
        <f t="shared" si="1"/>
        <v>273.97000000000003</v>
      </c>
      <c r="L43" s="118">
        <f t="shared" si="1"/>
        <v>273.97000000000003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1130</v>
      </c>
      <c r="J44" s="118">
        <f t="shared" si="1"/>
        <v>300</v>
      </c>
      <c r="K44" s="118">
        <f t="shared" si="1"/>
        <v>273.97000000000003</v>
      </c>
      <c r="L44" s="118">
        <f t="shared" si="1"/>
        <v>273.97000000000003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1130</v>
      </c>
      <c r="J45" s="118">
        <f t="shared" si="1"/>
        <v>300</v>
      </c>
      <c r="K45" s="118">
        <f t="shared" si="1"/>
        <v>273.97000000000003</v>
      </c>
      <c r="L45" s="118">
        <f t="shared" si="1"/>
        <v>273.97000000000003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1130</v>
      </c>
      <c r="J46" s="123">
        <v>300</v>
      </c>
      <c r="K46" s="123">
        <v>273.97000000000003</v>
      </c>
      <c r="L46" s="123">
        <v>273.97000000000003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3330</v>
      </c>
      <c r="J47" s="126">
        <f t="shared" si="2"/>
        <v>950</v>
      </c>
      <c r="K47" s="125">
        <f t="shared" si="2"/>
        <v>688.46</v>
      </c>
      <c r="L47" s="125">
        <f t="shared" si="2"/>
        <v>688.46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3330</v>
      </c>
      <c r="J48" s="119">
        <f t="shared" si="2"/>
        <v>950</v>
      </c>
      <c r="K48" s="118">
        <f t="shared" si="2"/>
        <v>688.46</v>
      </c>
      <c r="L48" s="119">
        <f t="shared" si="2"/>
        <v>688.46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3330</v>
      </c>
      <c r="J49" s="119">
        <f t="shared" si="2"/>
        <v>950</v>
      </c>
      <c r="K49" s="121">
        <f t="shared" si="2"/>
        <v>688.46</v>
      </c>
      <c r="L49" s="121">
        <f t="shared" si="2"/>
        <v>688.46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3330</v>
      </c>
      <c r="J50" s="127">
        <f>SUM(J51:J66)</f>
        <v>950</v>
      </c>
      <c r="K50" s="128">
        <f>SUM(K51:K66)</f>
        <v>688.46</v>
      </c>
      <c r="L50" s="128">
        <f>SUM(L51:L66)</f>
        <v>688.46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280</v>
      </c>
      <c r="J56" s="123">
        <v>100</v>
      </c>
      <c r="K56" s="123">
        <v>56</v>
      </c>
      <c r="L56" s="123">
        <v>56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1700</v>
      </c>
      <c r="J60" s="123">
        <v>500</v>
      </c>
      <c r="K60" s="123">
        <v>380</v>
      </c>
      <c r="L60" s="123">
        <v>380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650</v>
      </c>
      <c r="J63" s="123">
        <v>250</v>
      </c>
      <c r="K63" s="123">
        <v>152.46</v>
      </c>
      <c r="L63" s="123">
        <v>152.46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700</v>
      </c>
      <c r="J66" s="123">
        <v>100</v>
      </c>
      <c r="K66" s="123">
        <v>100</v>
      </c>
      <c r="L66" s="123">
        <v>100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 t="shared" ref="I106:L107" si="7">I107</f>
        <v>0</v>
      </c>
      <c r="J106" s="130">
        <f t="shared" si="7"/>
        <v>0</v>
      </c>
      <c r="K106" s="119">
        <f t="shared" si="7"/>
        <v>0</v>
      </c>
      <c r="L106" s="118">
        <f t="shared" si="7"/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 t="shared" si="7"/>
        <v>0</v>
      </c>
      <c r="J107" s="130">
        <f t="shared" si="7"/>
        <v>0</v>
      </c>
      <c r="K107" s="119">
        <f t="shared" si="7"/>
        <v>0</v>
      </c>
      <c r="L107" s="118">
        <f t="shared" si="7"/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8">I117</f>
        <v>0</v>
      </c>
      <c r="J116" s="132">
        <f t="shared" si="8"/>
        <v>0</v>
      </c>
      <c r="K116" s="120">
        <f t="shared" si="8"/>
        <v>0</v>
      </c>
      <c r="L116" s="121">
        <f t="shared" si="8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8"/>
        <v>0</v>
      </c>
      <c r="J117" s="130">
        <f t="shared" si="8"/>
        <v>0</v>
      </c>
      <c r="K117" s="119">
        <f t="shared" si="8"/>
        <v>0</v>
      </c>
      <c r="L117" s="118">
        <f t="shared" si="8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9">I122</f>
        <v>0</v>
      </c>
      <c r="J121" s="130">
        <f t="shared" si="9"/>
        <v>0</v>
      </c>
      <c r="K121" s="119">
        <f t="shared" si="9"/>
        <v>0</v>
      </c>
      <c r="L121" s="118">
        <f t="shared" si="9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9"/>
        <v>0</v>
      </c>
      <c r="J122" s="130">
        <f t="shared" si="9"/>
        <v>0</v>
      </c>
      <c r="K122" s="119">
        <f t="shared" si="9"/>
        <v>0</v>
      </c>
      <c r="L122" s="118">
        <f t="shared" si="9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9"/>
        <v>0</v>
      </c>
      <c r="J123" s="134">
        <f t="shared" si="9"/>
        <v>0</v>
      </c>
      <c r="K123" s="135">
        <f t="shared" si="9"/>
        <v>0</v>
      </c>
      <c r="L123" s="133">
        <f t="shared" si="9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10">I126</f>
        <v>0</v>
      </c>
      <c r="J125" s="131">
        <f t="shared" si="10"/>
        <v>0</v>
      </c>
      <c r="K125" s="126">
        <f t="shared" si="10"/>
        <v>0</v>
      </c>
      <c r="L125" s="125">
        <f t="shared" si="10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10"/>
        <v>0</v>
      </c>
      <c r="J126" s="130">
        <f t="shared" si="10"/>
        <v>0</v>
      </c>
      <c r="K126" s="119">
        <f t="shared" si="10"/>
        <v>0</v>
      </c>
      <c r="L126" s="118">
        <f t="shared" si="10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10"/>
        <v>0</v>
      </c>
      <c r="J127" s="130">
        <f t="shared" si="10"/>
        <v>0</v>
      </c>
      <c r="K127" s="119">
        <f t="shared" si="10"/>
        <v>0</v>
      </c>
      <c r="L127" s="118">
        <f t="shared" si="10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1">I130</f>
        <v>0</v>
      </c>
      <c r="J129" s="131">
        <f t="shared" si="11"/>
        <v>0</v>
      </c>
      <c r="K129" s="126">
        <f t="shared" si="11"/>
        <v>0</v>
      </c>
      <c r="L129" s="125">
        <f t="shared" si="11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1"/>
        <v>0</v>
      </c>
      <c r="J130" s="130">
        <f t="shared" si="11"/>
        <v>0</v>
      </c>
      <c r="K130" s="119">
        <f t="shared" si="11"/>
        <v>0</v>
      </c>
      <c r="L130" s="118">
        <f t="shared" si="11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1"/>
        <v>0</v>
      </c>
      <c r="J131" s="130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2">I134</f>
        <v>0</v>
      </c>
      <c r="J133" s="136">
        <f t="shared" si="12"/>
        <v>0</v>
      </c>
      <c r="K133" s="128">
        <f t="shared" si="12"/>
        <v>0</v>
      </c>
      <c r="L133" s="127">
        <f t="shared" si="12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2"/>
        <v>0</v>
      </c>
      <c r="J134" s="130">
        <f t="shared" si="12"/>
        <v>0</v>
      </c>
      <c r="K134" s="119">
        <f t="shared" si="12"/>
        <v>0</v>
      </c>
      <c r="L134" s="118">
        <f t="shared" si="12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2"/>
        <v>0</v>
      </c>
      <c r="J135" s="130">
        <f t="shared" si="12"/>
        <v>0</v>
      </c>
      <c r="K135" s="119">
        <f t="shared" si="12"/>
        <v>0</v>
      </c>
      <c r="L135" s="118">
        <f t="shared" si="12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3">I138</f>
        <v>0</v>
      </c>
      <c r="J137" s="118">
        <f t="shared" si="13"/>
        <v>0</v>
      </c>
      <c r="K137" s="118">
        <f t="shared" si="13"/>
        <v>0</v>
      </c>
      <c r="L137" s="118">
        <f t="shared" si="13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3"/>
        <v>0</v>
      </c>
      <c r="J138" s="118">
        <f t="shared" si="13"/>
        <v>0</v>
      </c>
      <c r="K138" s="118">
        <f t="shared" si="13"/>
        <v>0</v>
      </c>
      <c r="L138" s="118">
        <f t="shared" si="13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3"/>
        <v>0</v>
      </c>
      <c r="J139" s="118">
        <f t="shared" si="13"/>
        <v>0</v>
      </c>
      <c r="K139" s="118">
        <f t="shared" si="13"/>
        <v>0</v>
      </c>
      <c r="L139" s="118">
        <f t="shared" si="13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4">I143</f>
        <v>0</v>
      </c>
      <c r="J142" s="130">
        <f t="shared" si="14"/>
        <v>0</v>
      </c>
      <c r="K142" s="119">
        <f t="shared" si="14"/>
        <v>0</v>
      </c>
      <c r="L142" s="118">
        <f t="shared" si="14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4"/>
        <v>0</v>
      </c>
      <c r="J143" s="130">
        <f t="shared" si="14"/>
        <v>0</v>
      </c>
      <c r="K143" s="119">
        <f t="shared" si="14"/>
        <v>0</v>
      </c>
      <c r="L143" s="118">
        <f t="shared" si="14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5">I148</f>
        <v>0</v>
      </c>
      <c r="J147" s="132">
        <f t="shared" si="15"/>
        <v>0</v>
      </c>
      <c r="K147" s="120">
        <f t="shared" si="15"/>
        <v>0</v>
      </c>
      <c r="L147" s="121">
        <f t="shared" si="15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5"/>
        <v>0</v>
      </c>
      <c r="J148" s="130">
        <f t="shared" si="15"/>
        <v>0</v>
      </c>
      <c r="K148" s="119">
        <f t="shared" si="15"/>
        <v>0</v>
      </c>
      <c r="L148" s="118">
        <f t="shared" si="15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6">I156</f>
        <v>0</v>
      </c>
      <c r="J155" s="130">
        <f t="shared" si="16"/>
        <v>0</v>
      </c>
      <c r="K155" s="119">
        <f t="shared" si="16"/>
        <v>0</v>
      </c>
      <c r="L155" s="118">
        <f t="shared" si="16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6"/>
        <v>0</v>
      </c>
      <c r="J156" s="136">
        <f t="shared" si="16"/>
        <v>0</v>
      </c>
      <c r="K156" s="128">
        <f t="shared" si="16"/>
        <v>0</v>
      </c>
      <c r="L156" s="127">
        <f t="shared" si="16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7">I168</f>
        <v>0</v>
      </c>
      <c r="J167" s="130">
        <f t="shared" si="17"/>
        <v>0</v>
      </c>
      <c r="K167" s="119">
        <f t="shared" si="17"/>
        <v>0</v>
      </c>
      <c r="L167" s="118">
        <f t="shared" si="17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7"/>
        <v>0</v>
      </c>
      <c r="J168" s="130">
        <f t="shared" si="17"/>
        <v>0</v>
      </c>
      <c r="K168" s="119">
        <f t="shared" si="17"/>
        <v>0</v>
      </c>
      <c r="L168" s="118">
        <f t="shared" si="17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8">I172</f>
        <v>0</v>
      </c>
      <c r="J171" s="130">
        <f t="shared" si="18"/>
        <v>0</v>
      </c>
      <c r="K171" s="119">
        <f t="shared" si="18"/>
        <v>0</v>
      </c>
      <c r="L171" s="118">
        <f t="shared" si="18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8"/>
        <v>0</v>
      </c>
      <c r="J172" s="131">
        <f t="shared" si="18"/>
        <v>0</v>
      </c>
      <c r="K172" s="126">
        <f t="shared" si="18"/>
        <v>0</v>
      </c>
      <c r="L172" s="125">
        <f t="shared" si="18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8"/>
        <v>0</v>
      </c>
      <c r="J173" s="130">
        <f t="shared" si="18"/>
        <v>0</v>
      </c>
      <c r="K173" s="119">
        <f t="shared" si="18"/>
        <v>0</v>
      </c>
      <c r="L173" s="118">
        <f t="shared" si="18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800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800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800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9">I190</f>
        <v>0</v>
      </c>
      <c r="J189" s="131">
        <f t="shared" si="19"/>
        <v>0</v>
      </c>
      <c r="K189" s="126">
        <f t="shared" si="19"/>
        <v>0</v>
      </c>
      <c r="L189" s="125">
        <f t="shared" si="19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9"/>
        <v>0</v>
      </c>
      <c r="J190" s="118">
        <f t="shared" si="19"/>
        <v>0</v>
      </c>
      <c r="K190" s="118">
        <f t="shared" si="19"/>
        <v>0</v>
      </c>
      <c r="L190" s="118">
        <f t="shared" si="19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800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800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800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20">I209</f>
        <v>0</v>
      </c>
      <c r="J208" s="130">
        <f t="shared" si="20"/>
        <v>0</v>
      </c>
      <c r="K208" s="119">
        <f t="shared" si="20"/>
        <v>0</v>
      </c>
      <c r="L208" s="118">
        <f t="shared" si="20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20"/>
        <v>0</v>
      </c>
      <c r="J209" s="119">
        <f t="shared" si="20"/>
        <v>0</v>
      </c>
      <c r="K209" s="119">
        <f t="shared" si="20"/>
        <v>0</v>
      </c>
      <c r="L209" s="119">
        <f t="shared" si="20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1">I212</f>
        <v>0</v>
      </c>
      <c r="J211" s="132">
        <f t="shared" si="21"/>
        <v>0</v>
      </c>
      <c r="K211" s="120">
        <f t="shared" si="21"/>
        <v>0</v>
      </c>
      <c r="L211" s="121">
        <f t="shared" si="21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1"/>
        <v>0</v>
      </c>
      <c r="J212" s="130">
        <f t="shared" si="21"/>
        <v>0</v>
      </c>
      <c r="K212" s="119">
        <f t="shared" si="21"/>
        <v>0</v>
      </c>
      <c r="L212" s="118">
        <f t="shared" si="21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2">I220</f>
        <v>0</v>
      </c>
      <c r="J219" s="131">
        <f t="shared" si="22"/>
        <v>0</v>
      </c>
      <c r="K219" s="126">
        <f t="shared" si="22"/>
        <v>0</v>
      </c>
      <c r="L219" s="125">
        <f t="shared" si="22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2"/>
        <v>0</v>
      </c>
      <c r="J220" s="130">
        <f t="shared" si="22"/>
        <v>0</v>
      </c>
      <c r="K220" s="119">
        <f t="shared" si="22"/>
        <v>0</v>
      </c>
      <c r="L220" s="118">
        <f t="shared" si="22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3">SUM(I224:I229)</f>
        <v>0</v>
      </c>
      <c r="J223" s="118">
        <f t="shared" si="23"/>
        <v>0</v>
      </c>
      <c r="K223" s="118">
        <f t="shared" si="23"/>
        <v>0</v>
      </c>
      <c r="L223" s="118">
        <f t="shared" si="23"/>
        <v>0</v>
      </c>
      <c r="M223" s="101">
        <f t="shared" si="23"/>
        <v>0</v>
      </c>
      <c r="N223" s="101">
        <f t="shared" si="23"/>
        <v>0</v>
      </c>
      <c r="O223" s="101">
        <f t="shared" si="23"/>
        <v>0</v>
      </c>
      <c r="P223" s="101">
        <f t="shared" si="23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4">I231</f>
        <v>0</v>
      </c>
      <c r="J230" s="131">
        <f t="shared" si="24"/>
        <v>0</v>
      </c>
      <c r="K230" s="126">
        <f t="shared" si="24"/>
        <v>0</v>
      </c>
      <c r="L230" s="126">
        <f t="shared" si="24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4"/>
        <v>0</v>
      </c>
      <c r="J231" s="136">
        <f t="shared" si="24"/>
        <v>0</v>
      </c>
      <c r="K231" s="128">
        <f t="shared" si="24"/>
        <v>0</v>
      </c>
      <c r="L231" s="128">
        <f t="shared" si="24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4"/>
        <v>0</v>
      </c>
      <c r="J232" s="130">
        <f t="shared" si="24"/>
        <v>0</v>
      </c>
      <c r="K232" s="119">
        <f t="shared" si="24"/>
        <v>0</v>
      </c>
      <c r="L232" s="119">
        <f t="shared" si="24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5">I235</f>
        <v>0</v>
      </c>
      <c r="J234" s="118">
        <f t="shared" si="25"/>
        <v>0</v>
      </c>
      <c r="K234" s="118">
        <f t="shared" si="25"/>
        <v>0</v>
      </c>
      <c r="L234" s="118">
        <f t="shared" si="25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5"/>
        <v>0</v>
      </c>
      <c r="J235" s="118">
        <f t="shared" si="25"/>
        <v>0</v>
      </c>
      <c r="K235" s="118">
        <f t="shared" si="25"/>
        <v>0</v>
      </c>
      <c r="L235" s="118">
        <f t="shared" si="25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6">I264</f>
        <v>0</v>
      </c>
      <c r="J263" s="130">
        <f t="shared" si="26"/>
        <v>0</v>
      </c>
      <c r="K263" s="119">
        <f t="shared" si="26"/>
        <v>0</v>
      </c>
      <c r="L263" s="119">
        <f t="shared" si="26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6"/>
        <v>0</v>
      </c>
      <c r="J264" s="130">
        <f t="shared" si="26"/>
        <v>0</v>
      </c>
      <c r="K264" s="119">
        <f t="shared" si="26"/>
        <v>0</v>
      </c>
      <c r="L264" s="119">
        <f t="shared" si="26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7">I267</f>
        <v>0</v>
      </c>
      <c r="J266" s="130">
        <f t="shared" si="27"/>
        <v>0</v>
      </c>
      <c r="K266" s="119">
        <f t="shared" si="27"/>
        <v>0</v>
      </c>
      <c r="L266" s="119">
        <f t="shared" si="27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7"/>
        <v>0</v>
      </c>
      <c r="J267" s="130">
        <f t="shared" si="27"/>
        <v>0</v>
      </c>
      <c r="K267" s="119">
        <f t="shared" si="27"/>
        <v>0</v>
      </c>
      <c r="L267" s="119">
        <f t="shared" si="27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8">I296</f>
        <v>0</v>
      </c>
      <c r="J295" s="130">
        <f t="shared" si="28"/>
        <v>0</v>
      </c>
      <c r="K295" s="119">
        <f t="shared" si="28"/>
        <v>0</v>
      </c>
      <c r="L295" s="119">
        <f t="shared" si="28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8"/>
        <v>0</v>
      </c>
      <c r="J296" s="130">
        <f t="shared" si="28"/>
        <v>0</v>
      </c>
      <c r="K296" s="119">
        <f t="shared" si="28"/>
        <v>0</v>
      </c>
      <c r="L296" s="119">
        <f t="shared" si="28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9">I299</f>
        <v>0</v>
      </c>
      <c r="J298" s="145">
        <f t="shared" si="29"/>
        <v>0</v>
      </c>
      <c r="K298" s="119">
        <f t="shared" si="29"/>
        <v>0</v>
      </c>
      <c r="L298" s="119">
        <f t="shared" si="29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9"/>
        <v>0</v>
      </c>
      <c r="J299" s="145">
        <f t="shared" si="29"/>
        <v>0</v>
      </c>
      <c r="K299" s="119">
        <f t="shared" si="29"/>
        <v>0</v>
      </c>
      <c r="L299" s="119">
        <f t="shared" si="29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30">I329</f>
        <v>0</v>
      </c>
      <c r="J328" s="145">
        <f t="shared" si="30"/>
        <v>0</v>
      </c>
      <c r="K328" s="119">
        <f t="shared" si="30"/>
        <v>0</v>
      </c>
      <c r="L328" s="119">
        <f t="shared" si="30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30"/>
        <v>0</v>
      </c>
      <c r="J329" s="146">
        <f t="shared" si="30"/>
        <v>0</v>
      </c>
      <c r="K329" s="126">
        <f t="shared" si="30"/>
        <v>0</v>
      </c>
      <c r="L329" s="126">
        <f t="shared" si="30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1">I332</f>
        <v>0</v>
      </c>
      <c r="J331" s="145">
        <f t="shared" si="31"/>
        <v>0</v>
      </c>
      <c r="K331" s="119">
        <f t="shared" si="31"/>
        <v>0</v>
      </c>
      <c r="L331" s="119">
        <f t="shared" si="31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1"/>
        <v>0</v>
      </c>
      <c r="J332" s="145">
        <f t="shared" si="31"/>
        <v>0</v>
      </c>
      <c r="K332" s="119">
        <f t="shared" si="31"/>
        <v>0</v>
      </c>
      <c r="L332" s="119">
        <f t="shared" si="31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2">SUM(I341:I341)</f>
        <v>0</v>
      </c>
      <c r="J340" s="118">
        <f t="shared" si="32"/>
        <v>0</v>
      </c>
      <c r="K340" s="118">
        <f t="shared" si="32"/>
        <v>0</v>
      </c>
      <c r="L340" s="118">
        <f t="shared" si="32"/>
        <v>0</v>
      </c>
      <c r="M340" s="105">
        <f t="shared" si="32"/>
        <v>0</v>
      </c>
      <c r="N340" s="105">
        <f t="shared" si="32"/>
        <v>0</v>
      </c>
      <c r="O340" s="105">
        <f t="shared" si="32"/>
        <v>0</v>
      </c>
      <c r="P340" s="105">
        <f t="shared" si="32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3">I361</f>
        <v>0</v>
      </c>
      <c r="J360" s="130">
        <f t="shared" si="33"/>
        <v>0</v>
      </c>
      <c r="K360" s="119">
        <f t="shared" si="33"/>
        <v>0</v>
      </c>
      <c r="L360" s="119">
        <f t="shared" si="33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3"/>
        <v>0</v>
      </c>
      <c r="J361" s="131">
        <f t="shared" si="33"/>
        <v>0</v>
      </c>
      <c r="K361" s="126">
        <f t="shared" si="33"/>
        <v>0</v>
      </c>
      <c r="L361" s="126">
        <f t="shared" si="33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4">I364</f>
        <v>0</v>
      </c>
      <c r="J363" s="130">
        <f t="shared" si="34"/>
        <v>0</v>
      </c>
      <c r="K363" s="119">
        <f t="shared" si="34"/>
        <v>0</v>
      </c>
      <c r="L363" s="119">
        <f t="shared" si="34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4"/>
        <v>0</v>
      </c>
      <c r="J364" s="130">
        <f t="shared" si="34"/>
        <v>0</v>
      </c>
      <c r="K364" s="119">
        <f t="shared" si="34"/>
        <v>0</v>
      </c>
      <c r="L364" s="119">
        <f t="shared" si="34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82900</v>
      </c>
      <c r="J370" s="133">
        <f>SUM(J35+J186)</f>
        <v>21090</v>
      </c>
      <c r="K370" s="133">
        <f>SUM(K35+K186)</f>
        <v>19955.689999999999</v>
      </c>
      <c r="L370" s="133">
        <f>SUM(L35+L186)</f>
        <v>19955.689999999999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230</v>
      </c>
      <c r="B372" s="188"/>
      <c r="C372" s="188"/>
      <c r="D372" s="188"/>
      <c r="E372" s="188"/>
      <c r="F372" s="188"/>
      <c r="G372" s="188"/>
      <c r="H372" s="22"/>
      <c r="I372" s="112"/>
      <c r="J372" s="189" t="s">
        <v>231</v>
      </c>
      <c r="K372" s="189"/>
      <c r="L372" s="189"/>
    </row>
    <row r="373" spans="1:13" ht="18.75" customHeight="1">
      <c r="A373" s="113"/>
      <c r="B373" s="113"/>
      <c r="C373" s="113"/>
      <c r="D373" s="173" t="s">
        <v>232</v>
      </c>
      <c r="E373" s="173"/>
      <c r="F373" s="173"/>
      <c r="G373" s="173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88" t="s">
        <v>235</v>
      </c>
      <c r="B375" s="188"/>
      <c r="C375" s="188"/>
      <c r="D375" s="188"/>
      <c r="E375" s="188"/>
      <c r="F375" s="188"/>
      <c r="G375" s="188"/>
      <c r="I375" s="115"/>
      <c r="J375" s="190" t="s">
        <v>236</v>
      </c>
      <c r="K375" s="190"/>
      <c r="L375" s="190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Audra Saugūnaitė</cp:lastModifiedBy>
  <dcterms:created xsi:type="dcterms:W3CDTF">2024-03-04T09:28:51Z</dcterms:created>
  <dcterms:modified xsi:type="dcterms:W3CDTF">2024-04-04T11:19:45Z</dcterms:modified>
  <cp:category/>
</cp:coreProperties>
</file>