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DURIAI\apskaita\Ramune\Finansų įsakymai ir ataskaitos\_2023\VSAFAS\III ketv\"/>
    </mc:Choice>
  </mc:AlternateContent>
  <xr:revisionPtr revIDLastSave="0" documentId="8_{FCD06EDC-B1B3-4110-BF99-0FFB989559E7}" xr6:coauthVersionLast="47" xr6:coauthVersionMax="47" xr10:uidLastSave="{00000000-0000-0000-0000-000000000000}"/>
  <bookViews>
    <workbookView xWindow="-108" yWindow="-108" windowWidth="23256" windowHeight="12576"/>
  </bookViews>
  <sheets>
    <sheet name="2" sheetId="1" r:id="rId1"/>
  </sheets>
  <definedNames>
    <definedName name="_xlnm.Print_Titles" localSheetId="0">'2'!$19:$19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0" i="1" l="1"/>
  <c r="G90" i="1"/>
  <c r="H86" i="1"/>
  <c r="H84" i="1" s="1"/>
  <c r="G86" i="1"/>
  <c r="G84" i="1" s="1"/>
  <c r="H75" i="1"/>
  <c r="G75" i="1"/>
  <c r="H69" i="1"/>
  <c r="G69" i="1"/>
  <c r="G64" i="1" s="1"/>
  <c r="H65" i="1"/>
  <c r="G65" i="1"/>
  <c r="H59" i="1"/>
  <c r="G59" i="1"/>
  <c r="H49" i="1"/>
  <c r="G49" i="1"/>
  <c r="H42" i="1"/>
  <c r="H41" i="1" s="1"/>
  <c r="G42" i="1"/>
  <c r="G41" i="1" s="1"/>
  <c r="H27" i="1"/>
  <c r="H20" i="1" s="1"/>
  <c r="H58" i="1" s="1"/>
  <c r="G27" i="1"/>
  <c r="H21" i="1"/>
  <c r="G21" i="1"/>
  <c r="G20" i="1"/>
  <c r="G58" i="1" s="1"/>
  <c r="H64" i="1" l="1"/>
  <c r="H94" i="1"/>
  <c r="G94" i="1"/>
</calcChain>
</file>

<file path=xl/comments1.xml><?xml version="1.0" encoding="utf-8"?>
<comments xmlns="http://schemas.openxmlformats.org/spreadsheetml/2006/main">
  <authors>
    <author>ketvirtas</author>
  </authors>
  <commentList>
    <comment ref="G38" authorId="0" shapeId="0">
      <text>
        <r>
          <rPr>
            <sz val="9"/>
            <color indexed="8"/>
            <rFont val="Tahoma"/>
            <charset val="186"/>
          </rPr>
          <t>#02_1_G39#</t>
        </r>
      </text>
    </comment>
    <comment ref="G68" authorId="0" shapeId="0">
      <text>
        <r>
          <rPr>
            <sz val="9"/>
            <color indexed="8"/>
            <rFont val="Tahoma"/>
            <charset val="186"/>
          </rPr>
          <t>#02_1_G68#</t>
        </r>
      </text>
    </comment>
    <comment ref="G74" authorId="0" shapeId="0">
      <text>
        <r>
          <rPr>
            <sz val="9"/>
            <color indexed="8"/>
            <rFont val="Tahoma"/>
            <charset val="186"/>
          </rPr>
          <t>#02_1_G74#</t>
        </r>
      </text>
    </comment>
    <comment ref="G76" authorId="0" shapeId="0">
      <text>
        <r>
          <rPr>
            <sz val="9"/>
            <color indexed="8"/>
            <rFont val="Tahoma"/>
            <charset val="186"/>
          </rPr>
          <t>#02_1_G76#</t>
        </r>
      </text>
    </comment>
    <comment ref="G77" authorId="0" shapeId="0">
      <text>
        <r>
          <rPr>
            <sz val="9"/>
            <color indexed="8"/>
            <rFont val="Tahoma"/>
            <charset val="186"/>
          </rPr>
          <t>#02_1_G77#</t>
        </r>
      </text>
    </comment>
    <comment ref="G78" authorId="0" shapeId="0">
      <text>
        <r>
          <rPr>
            <sz val="9"/>
            <color indexed="8"/>
            <rFont val="Tahoma"/>
            <charset val="186"/>
          </rPr>
          <t>#02_1_G78#</t>
        </r>
      </text>
    </comment>
    <comment ref="G81" authorId="0" shapeId="0">
      <text>
        <r>
          <rPr>
            <sz val="9"/>
            <color indexed="8"/>
            <rFont val="Tahoma"/>
            <charset val="186"/>
          </rPr>
          <t>#02_1_G81#</t>
        </r>
      </text>
    </comment>
  </commentList>
</comments>
</file>

<file path=xl/sharedStrings.xml><?xml version="1.0" encoding="utf-8"?>
<sst xmlns="http://schemas.openxmlformats.org/spreadsheetml/2006/main" count="206" uniqueCount="143">
  <si>
    <t/>
  </si>
  <si>
    <t>2-ojo VSAFAS „Finansinės būklės ataskaita“</t>
  </si>
  <si>
    <t>2 priedas</t>
  </si>
  <si>
    <t>(Žemesniojo lygio viešojo sektoriaus subjektų, išskyrus mokesčių fondus ir išteklių fondus, finansinės būklės ataskaitos forma)</t>
  </si>
  <si>
    <t>Molėtų rajono savivaldybės administracija</t>
  </si>
  <si>
    <r>
      <t>(viešojo sektoriaus subjekto arba viešojo sektoriaus subjektų grupės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pavadinimas)</t>
    </r>
  </si>
  <si>
    <t>Įm.k.188712799 Vilniaus g. 44, LT-33140 Molėtai</t>
  </si>
  <si>
    <t>(viešojo sektoriaus subjekto, parengusio finansinės būklės ataskaitą (konsoliduotąją finansinės būklės ataskaitą), kodas, adresas)</t>
  </si>
  <si>
    <t>FINANSINĖS BŪKLĖS ATASKAITA</t>
  </si>
  <si>
    <t>PAGAL  2023-09-30 D. DUOMENIS</t>
  </si>
  <si>
    <t>(data)</t>
  </si>
  <si>
    <t>Pateikimo valiuta ir tikslumas: eurais arba tūkstančiais eurų</t>
  </si>
  <si>
    <t>Eil. Nr.</t>
  </si>
  <si>
    <t>Straipsniai</t>
  </si>
  <si>
    <t xml:space="preserve">Pastabos Nr. </t>
  </si>
  <si>
    <t>Paskutinė ataskaitinio laikotarpio diena</t>
  </si>
  <si>
    <t>Paskutinė praėjusio ataskaitinio laikotarpio diena</t>
  </si>
  <si>
    <t>A.</t>
  </si>
  <si>
    <t>ILGALAIKIS TURTAS</t>
  </si>
  <si>
    <t>I.</t>
  </si>
  <si>
    <t>Nematerialusis turtas</t>
  </si>
  <si>
    <t>I.1</t>
  </si>
  <si>
    <t>Plėtros darbai</t>
  </si>
  <si>
    <t>0</t>
  </si>
  <si>
    <t>I.2</t>
  </si>
  <si>
    <t>Programinė įranga ir jos licencijos</t>
  </si>
  <si>
    <t>I.3</t>
  </si>
  <si>
    <t>Kitas nematerialusis turtas</t>
  </si>
  <si>
    <t>I.4</t>
  </si>
  <si>
    <t>Nebaigti projektai ir išankstiniai mokėjimai</t>
  </si>
  <si>
    <t>I.5</t>
  </si>
  <si>
    <t>Prestižas</t>
  </si>
  <si>
    <t>II.</t>
  </si>
  <si>
    <t>Ilgalaikis materialusis turtas</t>
  </si>
  <si>
    <t>II.1</t>
  </si>
  <si>
    <t>Žemė</t>
  </si>
  <si>
    <t>II.2</t>
  </si>
  <si>
    <t>Pastatai</t>
  </si>
  <si>
    <t>II.3</t>
  </si>
  <si>
    <t>Infrastruktūros statiniai</t>
  </si>
  <si>
    <t>II.4</t>
  </si>
  <si>
    <t>Kiti statiniai</t>
  </si>
  <si>
    <t>II.5</t>
  </si>
  <si>
    <t>Mašinos ir įrenginiai</t>
  </si>
  <si>
    <t>II.6</t>
  </si>
  <si>
    <t>Transporto priemonės</t>
  </si>
  <si>
    <t>II.7</t>
  </si>
  <si>
    <t>Baldai, biuro įranga ir kitas ilgalaikis materialusis turtas</t>
  </si>
  <si>
    <t>II.8</t>
  </si>
  <si>
    <t>Kultūros ir kitos vertybės</t>
  </si>
  <si>
    <t>II.9</t>
  </si>
  <si>
    <t>Nebaigta statyba ir išankstiniai mokėjimai</t>
  </si>
  <si>
    <t>III.</t>
  </si>
  <si>
    <t>Ilgalaikis finansinis turtas</t>
  </si>
  <si>
    <t>IV.</t>
  </si>
  <si>
    <t>Mineraliniai ištekliai</t>
  </si>
  <si>
    <t>V.</t>
  </si>
  <si>
    <t>Kitas ilgalaikis turtas</t>
  </si>
  <si>
    <t>B.</t>
  </si>
  <si>
    <t>BIOLOGINIS TURTAS</t>
  </si>
  <si>
    <t>C.</t>
  </si>
  <si>
    <t>TRUMPALAIKIS TURTAS</t>
  </si>
  <si>
    <t>Atsargos</t>
  </si>
  <si>
    <t>Strateginės ir neliečiamosios atsargos</t>
  </si>
  <si>
    <t>Medžiagos, žaliavos ir ūkinis inventorius</t>
  </si>
  <si>
    <t>Nebaigta gaminti produkcija ir nebaigtos vykdyti sutartys</t>
  </si>
  <si>
    <t>Pagaminta produkcija, atsargos, skirtos parduoti (perduoti)</t>
  </si>
  <si>
    <t>Ilgalaikis materialusis ir biologinis turtas, skirtas parduoti</t>
  </si>
  <si>
    <t>Išankstiniai apmokėjimai</t>
  </si>
  <si>
    <r>
      <t>Per vienus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metus gautinos sumos</t>
    </r>
  </si>
  <si>
    <t>III.1</t>
  </si>
  <si>
    <t>Gautinos trumpalaikės finansinės sumos</t>
  </si>
  <si>
    <t>III.2</t>
  </si>
  <si>
    <t>Gautini mokesčiai ir socialinės įmokos</t>
  </si>
  <si>
    <t>III.3</t>
  </si>
  <si>
    <t>Gautinos finansavimo sumos</t>
  </si>
  <si>
    <t>III.4</t>
  </si>
  <si>
    <t>Gautinos sumos už turto naudojimą, parduotas prekes, turtą, paslaugas</t>
  </si>
  <si>
    <t>III.5</t>
  </si>
  <si>
    <t>Sukauptos gautinos sumos</t>
  </si>
  <si>
    <t>III.6</t>
  </si>
  <si>
    <t>Kitos gautinos sumos</t>
  </si>
  <si>
    <t>Trumpalaikės investicijos</t>
  </si>
  <si>
    <t>Pinigai ir pinigų ekvivalentai</t>
  </si>
  <si>
    <t>IŠ VISO TURTO:</t>
  </si>
  <si>
    <t>D.</t>
  </si>
  <si>
    <t>FINANSAVIMO SUMOS</t>
  </si>
  <si>
    <t xml:space="preserve">Iš valstybės biudžeto </t>
  </si>
  <si>
    <t>Iš savivaldybės biudžeto</t>
  </si>
  <si>
    <t>Iš Europos Sąjungos, užsienio valstybių ir tarptautinių organizacijų</t>
  </si>
  <si>
    <t xml:space="preserve">IV. </t>
  </si>
  <si>
    <t>Iš kitų šaltinių</t>
  </si>
  <si>
    <t>E.</t>
  </si>
  <si>
    <t>ĮSIPAREIGOJIMAI</t>
  </si>
  <si>
    <t>Ilgalaikiai įsipareigojimai</t>
  </si>
  <si>
    <t>Ilgalaikiai finansiniai įsipareigojimai</t>
  </si>
  <si>
    <t>Ilgalaikiai atidėjiniai</t>
  </si>
  <si>
    <t xml:space="preserve">I.3 </t>
  </si>
  <si>
    <t>Kiti ilgalaikiai įsipareigojimai</t>
  </si>
  <si>
    <t>Trumpalaikiai įsipareigojimai</t>
  </si>
  <si>
    <t>Ilgalaikių atidėjinių einamųjų metų dalis ir trumpalaikiai atidėjiniai</t>
  </si>
  <si>
    <t>Ilgalaikių įsipareigojimų einamųjų metų dalis</t>
  </si>
  <si>
    <t>Trumpalaikiai finansiniai įsipareigojimai</t>
  </si>
  <si>
    <t>Mokėtinos subsidijos, dotacijos ir finansavimo sumos</t>
  </si>
  <si>
    <t>Mokėtinos sumos į Europos Sąjungos biudžetą</t>
  </si>
  <si>
    <t>Mokėtinos sumos į biudžetus ir fondus</t>
  </si>
  <si>
    <t>II.6.1</t>
  </si>
  <si>
    <t>Grąžintinos finansavimo sumos</t>
  </si>
  <si>
    <t>II.6.2</t>
  </si>
  <si>
    <t>Kitos mokėtinos sumos biudžetui</t>
  </si>
  <si>
    <t>Mokėtinos socialinės išmokos</t>
  </si>
  <si>
    <t>Grąžintini mokesčiai, įmokos ir jų permokos</t>
  </si>
  <si>
    <t>Tiekėjams mokėtinos sumos</t>
  </si>
  <si>
    <t>II.10</t>
  </si>
  <si>
    <t>Su darbo santykiais susiję įsipareigojimai</t>
  </si>
  <si>
    <t>II.11</t>
  </si>
  <si>
    <t>Sukauptos mokėtinos sumos</t>
  </si>
  <si>
    <t>II.12</t>
  </si>
  <si>
    <t>Kiti trumpalaikiai įsipareigojimai</t>
  </si>
  <si>
    <t>F.</t>
  </si>
  <si>
    <t>GRYNASIS TURTAS</t>
  </si>
  <si>
    <t>Dalininkų kapitalas</t>
  </si>
  <si>
    <t>Rezervai</t>
  </si>
  <si>
    <t>Tikrosios vertės rezervas</t>
  </si>
  <si>
    <t>Kiti rezervai</t>
  </si>
  <si>
    <t>Nuosavybės metodo įtaka</t>
  </si>
  <si>
    <t>Sukauptas perviršis ar deficitas</t>
  </si>
  <si>
    <t>IV.1</t>
  </si>
  <si>
    <t>Einamųjų metų perviršis ar deficitas</t>
  </si>
  <si>
    <t>IV.2</t>
  </si>
  <si>
    <t>Ankstesnių metų perviršis ar deficitas</t>
  </si>
  <si>
    <t>G.</t>
  </si>
  <si>
    <t>MAŽUMOS DALIS</t>
  </si>
  <si>
    <t>IŠ VISO FINANSAVIMO SUMŲ, ĮSIPAREIGOJIMŲ, GRYNOJO TURTO IR MAŽUMOS DALIES:</t>
  </si>
  <si>
    <t xml:space="preserve">____________________________________________________________                                 </t>
  </si>
  <si>
    <t>Sigitas Žvinys</t>
  </si>
  <si>
    <t>(viešojo sektoriaus subjekto vadovo arba jo įgalioto administracijos vadovo pareigų pavadinimas)</t>
  </si>
  <si>
    <t>(parašas)</t>
  </si>
  <si>
    <t>(vardas ir pavardė)</t>
  </si>
  <si>
    <t xml:space="preserve">________________________________________________________                                     </t>
  </si>
  <si>
    <t>Ramunė Vidžiūnienė</t>
  </si>
  <si>
    <t xml:space="preserve">(ataskaitą parengusio asmens pareigų pavadinimas)                   </t>
  </si>
  <si>
    <t>2023-11-07  Nr.____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</si>
</sst>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0"/>
      <name val="Arial"/>
      <charset val="186"/>
    </font>
    <font>
      <sz val="11"/>
      <color theme="1"/>
      <name val="Calibri"/>
      <family val="2"/>
      <charset val="186"/>
      <scheme val="minor"/>
    </font>
    <font>
      <sz val="18"/>
      <color theme="3"/>
      <name val="Calibri Light"/>
      <family val="2"/>
      <charset val="186"/>
      <scheme val="major"/>
    </font>
    <font>
      <b/>
      <sz val="15"/>
      <color theme="3"/>
      <name val="Calibri"/>
      <family val="2"/>
      <charset val="186"/>
      <scheme val="minor"/>
    </font>
    <font>
      <b/>
      <sz val="13"/>
      <color theme="3"/>
      <name val="Calibri"/>
      <family val="2"/>
      <charset val="186"/>
      <scheme val="minor"/>
    </font>
    <font>
      <b/>
      <sz val="11"/>
      <color theme="3"/>
      <name val="Calibri"/>
      <family val="2"/>
      <charset val="186"/>
      <scheme val="minor"/>
    </font>
    <font>
      <sz val="11"/>
      <color rgb="FF006100"/>
      <name val="Calibri"/>
      <family val="2"/>
      <charset val="186"/>
      <scheme val="minor"/>
    </font>
    <font>
      <sz val="11"/>
      <color rgb="FF9C0006"/>
      <name val="Calibri"/>
      <family val="2"/>
      <charset val="186"/>
      <scheme val="minor"/>
    </font>
    <font>
      <sz val="11"/>
      <color rgb="FF9C5700"/>
      <name val="Calibri"/>
      <family val="2"/>
      <charset val="186"/>
      <scheme val="minor"/>
    </font>
    <font>
      <sz val="11"/>
      <color rgb="FF3F3F76"/>
      <name val="Calibri"/>
      <family val="2"/>
      <charset val="186"/>
      <scheme val="minor"/>
    </font>
    <font>
      <b/>
      <sz val="11"/>
      <color rgb="FF3F3F3F"/>
      <name val="Calibri"/>
      <family val="2"/>
      <charset val="186"/>
      <scheme val="minor"/>
    </font>
    <font>
      <b/>
      <sz val="11"/>
      <color rgb="FFFA7D00"/>
      <name val="Calibri"/>
      <family val="2"/>
      <charset val="186"/>
      <scheme val="minor"/>
    </font>
    <font>
      <sz val="11"/>
      <color rgb="FFFA7D00"/>
      <name val="Calibri"/>
      <family val="2"/>
      <charset val="186"/>
      <scheme val="minor"/>
    </font>
    <font>
      <b/>
      <sz val="11"/>
      <color theme="0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i/>
      <sz val="11"/>
      <color rgb="FF7F7F7F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9"/>
      <name val="Arial"/>
    </font>
    <font>
      <sz val="9"/>
      <name val="Times New Roman"/>
      <family val="1"/>
      <charset val="186"/>
    </font>
    <font>
      <b/>
      <sz val="10"/>
      <name val="Arial"/>
      <charset val="186"/>
    </font>
    <font>
      <u/>
      <sz val="10"/>
      <name val="Times New Roman"/>
      <family val="1"/>
      <charset val="186"/>
    </font>
    <font>
      <i/>
      <sz val="10"/>
      <name val="Times New Roman"/>
      <family val="1"/>
      <charset val="186"/>
    </font>
    <font>
      <strike/>
      <sz val="10"/>
      <name val="Times New Roman"/>
      <family val="1"/>
      <charset val="186"/>
    </font>
    <font>
      <sz val="9"/>
      <color indexed="8"/>
      <name val="Tahoma"/>
      <charset val="186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16">
    <xf numFmtId="0" fontId="0" fillId="0" borderId="0" xfId="0"/>
    <xf numFmtId="0" fontId="18" fillId="33" borderId="0" xfId="0" applyFont="1" applyFill="1" applyAlignment="1">
      <alignment vertical="center"/>
    </xf>
    <xf numFmtId="0" fontId="18" fillId="33" borderId="0" xfId="0" applyFont="1" applyFill="1" applyAlignment="1">
      <alignment vertical="center" wrapText="1"/>
    </xf>
    <xf numFmtId="0" fontId="18" fillId="33" borderId="0" xfId="0" applyFont="1" applyFill="1" applyBorder="1" applyAlignment="1">
      <alignment vertical="center" wrapText="1"/>
    </xf>
    <xf numFmtId="0" fontId="18" fillId="33" borderId="0" xfId="0" applyFont="1" applyFill="1" applyBorder="1" applyAlignment="1">
      <alignment horizontal="left" vertical="top" wrapText="1"/>
    </xf>
    <xf numFmtId="0" fontId="20" fillId="0" borderId="0" xfId="0" applyFont="1"/>
    <xf numFmtId="0" fontId="21" fillId="33" borderId="0" xfId="0" applyFont="1" applyFill="1" applyBorder="1" applyAlignment="1">
      <alignment wrapText="1"/>
    </xf>
    <xf numFmtId="0" fontId="21" fillId="33" borderId="0" xfId="0" applyFont="1" applyFill="1" applyBorder="1" applyAlignment="1">
      <alignment vertical="center" wrapText="1"/>
    </xf>
    <xf numFmtId="0" fontId="19" fillId="33" borderId="0" xfId="0" applyFont="1" applyFill="1" applyAlignment="1">
      <alignment horizontal="center" vertical="center" wrapText="1"/>
    </xf>
    <xf numFmtId="0" fontId="19" fillId="33" borderId="0" xfId="0" applyFont="1" applyFill="1" applyAlignment="1">
      <alignment horizontal="center" vertical="center" wrapText="1"/>
    </xf>
    <xf numFmtId="0" fontId="18" fillId="33" borderId="10" xfId="0" applyFont="1" applyFill="1" applyBorder="1" applyAlignment="1">
      <alignment horizontal="center" vertical="center" wrapText="1"/>
    </xf>
    <xf numFmtId="0" fontId="18" fillId="33" borderId="11" xfId="0" applyFont="1" applyFill="1" applyBorder="1" applyAlignment="1">
      <alignment horizontal="center" vertical="center" wrapText="1"/>
    </xf>
    <xf numFmtId="0" fontId="18" fillId="0" borderId="11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8" fillId="33" borderId="0" xfId="0" applyFont="1" applyFill="1" applyAlignment="1">
      <alignment vertical="center" wrapText="1"/>
    </xf>
    <xf numFmtId="0" fontId="22" fillId="33" borderId="0" xfId="0" applyFont="1" applyFill="1" applyAlignment="1">
      <alignment horizontal="center" vertical="center" wrapText="1"/>
    </xf>
    <xf numFmtId="0" fontId="22" fillId="33" borderId="0" xfId="0" applyFont="1" applyFill="1" applyAlignment="1">
      <alignment vertical="center" wrapText="1"/>
    </xf>
    <xf numFmtId="0" fontId="23" fillId="33" borderId="0" xfId="0" applyFont="1" applyFill="1" applyAlignment="1">
      <alignment horizontal="center" vertical="center" wrapText="1"/>
    </xf>
    <xf numFmtId="0" fontId="18" fillId="33" borderId="0" xfId="0" applyFont="1" applyFill="1" applyAlignment="1">
      <alignment horizontal="center" vertical="center" wrapText="1"/>
    </xf>
    <xf numFmtId="0" fontId="18" fillId="33" borderId="0" xfId="0" applyFont="1" applyFill="1" applyAlignment="1">
      <alignment horizontal="center" vertical="center" wrapText="1"/>
    </xf>
    <xf numFmtId="0" fontId="24" fillId="0" borderId="10" xfId="0" applyFont="1" applyFill="1" applyBorder="1" applyAlignment="1">
      <alignment horizontal="right" vertical="center" wrapText="1"/>
    </xf>
    <xf numFmtId="0" fontId="19" fillId="0" borderId="12" xfId="0" applyFont="1" applyFill="1" applyBorder="1" applyAlignment="1">
      <alignment horizontal="center" vertical="center" wrapText="1"/>
    </xf>
    <xf numFmtId="0" fontId="19" fillId="33" borderId="12" xfId="0" applyFont="1" applyFill="1" applyBorder="1" applyAlignment="1">
      <alignment horizontal="center" vertical="center" wrapText="1"/>
    </xf>
    <xf numFmtId="0" fontId="19" fillId="33" borderId="14" xfId="0" applyFont="1" applyFill="1" applyBorder="1" applyAlignment="1">
      <alignment horizontal="center" vertical="center" wrapText="1"/>
    </xf>
    <xf numFmtId="0" fontId="19" fillId="33" borderId="15" xfId="0" applyFont="1" applyFill="1" applyBorder="1" applyAlignment="1">
      <alignment horizontal="center" vertical="center" wrapText="1"/>
    </xf>
    <xf numFmtId="0" fontId="19" fillId="33" borderId="16" xfId="0" applyFont="1" applyFill="1" applyBorder="1" applyAlignment="1">
      <alignment horizontal="center" vertical="center" wrapText="1"/>
    </xf>
    <xf numFmtId="49" fontId="19" fillId="33" borderId="14" xfId="0" applyNumberFormat="1" applyFont="1" applyFill="1" applyBorder="1" applyAlignment="1">
      <alignment horizontal="center" vertical="center" wrapText="1"/>
    </xf>
    <xf numFmtId="0" fontId="19" fillId="33" borderId="12" xfId="0" applyFont="1" applyFill="1" applyBorder="1" applyAlignment="1">
      <alignment horizontal="left" vertical="center"/>
    </xf>
    <xf numFmtId="0" fontId="19" fillId="33" borderId="14" xfId="0" applyFont="1" applyFill="1" applyBorder="1" applyAlignment="1">
      <alignment horizontal="left" vertical="center"/>
    </xf>
    <xf numFmtId="0" fontId="19" fillId="33" borderId="14" xfId="0" applyFont="1" applyFill="1" applyBorder="1" applyAlignment="1">
      <alignment horizontal="left" vertical="center" wrapText="1"/>
    </xf>
    <xf numFmtId="0" fontId="18" fillId="33" borderId="14" xfId="0" applyFont="1" applyFill="1" applyBorder="1" applyAlignment="1">
      <alignment horizontal="center" vertical="center" wrapText="1"/>
    </xf>
    <xf numFmtId="2" fontId="19" fillId="33" borderId="12" xfId="0" applyNumberFormat="1" applyFont="1" applyFill="1" applyBorder="1" applyAlignment="1">
      <alignment horizontal="right" vertical="center"/>
    </xf>
    <xf numFmtId="0" fontId="18" fillId="33" borderId="12" xfId="0" applyFont="1" applyFill="1" applyBorder="1" applyAlignment="1">
      <alignment horizontal="center" vertical="center" wrapText="1"/>
    </xf>
    <xf numFmtId="0" fontId="18" fillId="33" borderId="17" xfId="0" applyFont="1" applyFill="1" applyBorder="1" applyAlignment="1">
      <alignment horizontal="left" vertical="center"/>
    </xf>
    <xf numFmtId="0" fontId="25" fillId="33" borderId="18" xfId="0" applyFont="1" applyFill="1" applyBorder="1" applyAlignment="1">
      <alignment horizontal="left" vertical="center"/>
    </xf>
    <xf numFmtId="0" fontId="25" fillId="33" borderId="18" xfId="0" applyFont="1" applyFill="1" applyBorder="1" applyAlignment="1">
      <alignment horizontal="left" vertical="center" wrapText="1"/>
    </xf>
    <xf numFmtId="2" fontId="18" fillId="33" borderId="17" xfId="0" applyNumberFormat="1" applyFont="1" applyFill="1" applyBorder="1" applyAlignment="1">
      <alignment horizontal="right" vertical="center"/>
    </xf>
    <xf numFmtId="0" fontId="18" fillId="33" borderId="14" xfId="0" applyFont="1" applyFill="1" applyBorder="1" applyAlignment="1">
      <alignment horizontal="left" vertical="center"/>
    </xf>
    <xf numFmtId="0" fontId="18" fillId="33" borderId="15" xfId="0" applyFont="1" applyFill="1" applyBorder="1" applyAlignment="1">
      <alignment horizontal="left" vertical="center"/>
    </xf>
    <xf numFmtId="0" fontId="18" fillId="33" borderId="15" xfId="0" applyFont="1" applyFill="1" applyBorder="1" applyAlignment="1">
      <alignment horizontal="left" vertical="center" wrapText="1"/>
    </xf>
    <xf numFmtId="16" fontId="18" fillId="33" borderId="16" xfId="0" applyNumberFormat="1" applyFont="1" applyFill="1" applyBorder="1" applyAlignment="1">
      <alignment horizontal="center" vertical="center" wrapText="1"/>
    </xf>
    <xf numFmtId="0" fontId="18" fillId="33" borderId="16" xfId="0" applyFont="1" applyFill="1" applyBorder="1" applyAlignment="1">
      <alignment horizontal="left" vertical="center" wrapText="1"/>
    </xf>
    <xf numFmtId="16" fontId="18" fillId="33" borderId="12" xfId="0" applyNumberFormat="1" applyFont="1" applyFill="1" applyBorder="1" applyAlignment="1">
      <alignment horizontal="center" vertical="center" wrapText="1"/>
    </xf>
    <xf numFmtId="49" fontId="18" fillId="33" borderId="14" xfId="0" applyNumberFormat="1" applyFont="1" applyFill="1" applyBorder="1" applyAlignment="1">
      <alignment horizontal="center" vertical="center" wrapText="1"/>
    </xf>
    <xf numFmtId="0" fontId="18" fillId="33" borderId="16" xfId="0" applyFont="1" applyFill="1" applyBorder="1" applyAlignment="1">
      <alignment horizontal="left" vertical="center"/>
    </xf>
    <xf numFmtId="0" fontId="18" fillId="33" borderId="19" xfId="0" applyFont="1" applyFill="1" applyBorder="1" applyAlignment="1">
      <alignment horizontal="center" vertical="center" wrapText="1"/>
    </xf>
    <xf numFmtId="0" fontId="18" fillId="33" borderId="20" xfId="0" applyFont="1" applyFill="1" applyBorder="1" applyAlignment="1">
      <alignment horizontal="left" vertical="center"/>
    </xf>
    <xf numFmtId="0" fontId="18" fillId="33" borderId="13" xfId="0" applyFont="1" applyFill="1" applyBorder="1" applyAlignment="1">
      <alignment horizontal="left" vertical="center"/>
    </xf>
    <xf numFmtId="0" fontId="18" fillId="33" borderId="13" xfId="0" applyFont="1" applyFill="1" applyBorder="1" applyAlignment="1">
      <alignment horizontal="left" vertical="center" wrapText="1"/>
    </xf>
    <xf numFmtId="0" fontId="18" fillId="0" borderId="14" xfId="0" applyFont="1" applyFill="1" applyBorder="1" applyAlignment="1">
      <alignment horizontal="left" vertical="center"/>
    </xf>
    <xf numFmtId="0" fontId="18" fillId="0" borderId="15" xfId="0" applyFont="1" applyFill="1" applyBorder="1" applyAlignment="1">
      <alignment horizontal="left" vertical="center"/>
    </xf>
    <xf numFmtId="0" fontId="18" fillId="0" borderId="16" xfId="0" applyFont="1" applyFill="1" applyBorder="1" applyAlignment="1">
      <alignment horizontal="left" vertical="center" wrapText="1"/>
    </xf>
    <xf numFmtId="0" fontId="18" fillId="33" borderId="12" xfId="0" applyFont="1" applyFill="1" applyBorder="1" applyAlignment="1">
      <alignment horizontal="left" vertical="center"/>
    </xf>
    <xf numFmtId="0" fontId="18" fillId="33" borderId="12" xfId="0" applyFont="1" applyFill="1" applyBorder="1" applyAlignment="1">
      <alignment horizontal="left" vertical="center" wrapText="1"/>
    </xf>
    <xf numFmtId="0" fontId="18" fillId="33" borderId="14" xfId="0" applyFont="1" applyFill="1" applyBorder="1" applyAlignment="1">
      <alignment horizontal="left" vertical="center" wrapText="1"/>
    </xf>
    <xf numFmtId="0" fontId="19" fillId="0" borderId="12" xfId="0" applyFont="1" applyFill="1" applyBorder="1" applyAlignment="1">
      <alignment horizontal="left" vertical="center"/>
    </xf>
    <xf numFmtId="0" fontId="19" fillId="0" borderId="14" xfId="0" applyFont="1" applyFill="1" applyBorder="1" applyAlignment="1">
      <alignment horizontal="left" vertical="center"/>
    </xf>
    <xf numFmtId="0" fontId="19" fillId="0" borderId="14" xfId="0" applyFont="1" applyFill="1" applyBorder="1" applyAlignment="1">
      <alignment horizontal="left" vertical="center" wrapText="1"/>
    </xf>
    <xf numFmtId="0" fontId="18" fillId="0" borderId="12" xfId="0" applyFont="1" applyFill="1" applyBorder="1" applyAlignment="1">
      <alignment horizontal="center" vertical="center" wrapText="1"/>
    </xf>
    <xf numFmtId="0" fontId="18" fillId="0" borderId="17" xfId="0" applyFont="1" applyFill="1" applyBorder="1" applyAlignment="1">
      <alignment horizontal="left" vertical="center"/>
    </xf>
    <xf numFmtId="0" fontId="18" fillId="0" borderId="18" xfId="0" applyFont="1" applyFill="1" applyBorder="1" applyAlignment="1">
      <alignment horizontal="left" vertical="center"/>
    </xf>
    <xf numFmtId="0" fontId="18" fillId="0" borderId="18" xfId="0" applyFont="1" applyFill="1" applyBorder="1" applyAlignment="1">
      <alignment horizontal="left" vertical="center" wrapText="1"/>
    </xf>
    <xf numFmtId="0" fontId="18" fillId="0" borderId="14" xfId="0" applyFont="1" applyFill="1" applyBorder="1" applyAlignment="1">
      <alignment horizontal="center" vertical="center" wrapText="1"/>
    </xf>
    <xf numFmtId="0" fontId="18" fillId="0" borderId="15" xfId="0" applyFont="1" applyFill="1" applyBorder="1" applyAlignment="1">
      <alignment horizontal="left" vertical="center" wrapText="1"/>
    </xf>
    <xf numFmtId="0" fontId="18" fillId="0" borderId="15" xfId="0" applyFont="1" applyFill="1" applyBorder="1" applyAlignment="1">
      <alignment horizontal="left" vertical="center" wrapText="1"/>
    </xf>
    <xf numFmtId="0" fontId="18" fillId="0" borderId="16" xfId="0" applyFont="1" applyFill="1" applyBorder="1" applyAlignment="1">
      <alignment horizontal="left" vertical="center" wrapText="1"/>
    </xf>
    <xf numFmtId="0" fontId="18" fillId="0" borderId="19" xfId="0" applyFont="1" applyFill="1" applyBorder="1" applyAlignment="1">
      <alignment horizontal="left" vertical="center"/>
    </xf>
    <xf numFmtId="0" fontId="18" fillId="0" borderId="21" xfId="0" applyFont="1" applyFill="1" applyBorder="1" applyAlignment="1">
      <alignment horizontal="left" vertical="center"/>
    </xf>
    <xf numFmtId="0" fontId="18" fillId="0" borderId="21" xfId="0" applyFont="1" applyFill="1" applyBorder="1" applyAlignment="1">
      <alignment horizontal="left" vertical="center" wrapText="1"/>
    </xf>
    <xf numFmtId="0" fontId="18" fillId="0" borderId="11" xfId="0" applyFont="1" applyFill="1" applyBorder="1" applyAlignment="1">
      <alignment horizontal="left" vertical="center"/>
    </xf>
    <xf numFmtId="0" fontId="18" fillId="0" borderId="11" xfId="0" applyFont="1" applyFill="1" applyBorder="1" applyAlignment="1">
      <alignment horizontal="left" vertical="center" wrapText="1"/>
    </xf>
    <xf numFmtId="0" fontId="18" fillId="0" borderId="14" xfId="0" applyFont="1" applyFill="1" applyBorder="1" applyAlignment="1">
      <alignment horizontal="center" vertical="center"/>
    </xf>
    <xf numFmtId="0" fontId="18" fillId="0" borderId="16" xfId="0" applyFont="1" applyFill="1" applyBorder="1" applyAlignment="1">
      <alignment horizontal="left" vertical="center"/>
    </xf>
    <xf numFmtId="16" fontId="18" fillId="0" borderId="12" xfId="0" applyNumberFormat="1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left" vertical="center"/>
    </xf>
    <xf numFmtId="0" fontId="18" fillId="0" borderId="12" xfId="0" applyFont="1" applyFill="1" applyBorder="1" applyAlignment="1">
      <alignment horizontal="left" vertical="center" wrapText="1"/>
    </xf>
    <xf numFmtId="0" fontId="19" fillId="33" borderId="12" xfId="0" applyFont="1" applyFill="1" applyBorder="1" applyAlignment="1">
      <alignment horizontal="left" vertical="center" wrapText="1"/>
    </xf>
    <xf numFmtId="0" fontId="18" fillId="33" borderId="14" xfId="0" applyFont="1" applyFill="1" applyBorder="1" applyAlignment="1">
      <alignment horizontal="left" vertical="center" wrapText="1"/>
    </xf>
    <xf numFmtId="0" fontId="18" fillId="33" borderId="15" xfId="0" applyFont="1" applyFill="1" applyBorder="1" applyAlignment="1">
      <alignment horizontal="left" vertical="center" wrapText="1"/>
    </xf>
    <xf numFmtId="0" fontId="18" fillId="33" borderId="16" xfId="0" applyFont="1" applyFill="1" applyBorder="1" applyAlignment="1">
      <alignment horizontal="left" vertical="center" wrapText="1"/>
    </xf>
    <xf numFmtId="0" fontId="18" fillId="33" borderId="18" xfId="0" applyFont="1" applyFill="1" applyBorder="1" applyAlignment="1">
      <alignment horizontal="left" vertical="center"/>
    </xf>
    <xf numFmtId="0" fontId="18" fillId="33" borderId="18" xfId="0" applyFont="1" applyFill="1" applyBorder="1" applyAlignment="1">
      <alignment horizontal="left" vertical="center" wrapText="1"/>
    </xf>
    <xf numFmtId="0" fontId="25" fillId="33" borderId="14" xfId="0" applyFont="1" applyFill="1" applyBorder="1" applyAlignment="1">
      <alignment horizontal="left" vertical="center"/>
    </xf>
    <xf numFmtId="0" fontId="25" fillId="33" borderId="16" xfId="0" applyFont="1" applyFill="1" applyBorder="1" applyAlignment="1">
      <alignment horizontal="left" vertical="center" wrapText="1"/>
    </xf>
    <xf numFmtId="0" fontId="18" fillId="0" borderId="0" xfId="0" applyFont="1" applyFill="1" applyAlignment="1">
      <alignment vertical="center" wrapText="1"/>
    </xf>
    <xf numFmtId="0" fontId="18" fillId="0" borderId="20" xfId="0" applyFont="1" applyFill="1" applyBorder="1" applyAlignment="1">
      <alignment horizontal="left" vertical="center"/>
    </xf>
    <xf numFmtId="0" fontId="18" fillId="0" borderId="13" xfId="0" applyFont="1" applyFill="1" applyBorder="1" applyAlignment="1">
      <alignment horizontal="left" vertical="center"/>
    </xf>
    <xf numFmtId="0" fontId="18" fillId="0" borderId="13" xfId="0" applyFont="1" applyFill="1" applyBorder="1" applyAlignment="1">
      <alignment horizontal="left" vertical="center" wrapText="1"/>
    </xf>
    <xf numFmtId="0" fontId="18" fillId="33" borderId="18" xfId="0" applyFont="1" applyFill="1" applyBorder="1" applyAlignment="1">
      <alignment horizontal="center" vertical="center" wrapText="1"/>
    </xf>
    <xf numFmtId="0" fontId="18" fillId="0" borderId="22" xfId="0" applyFont="1" applyFill="1" applyBorder="1" applyAlignment="1">
      <alignment horizontal="left" vertical="center"/>
    </xf>
    <xf numFmtId="0" fontId="18" fillId="33" borderId="15" xfId="0" applyFont="1" applyFill="1" applyBorder="1" applyAlignment="1">
      <alignment horizontal="center" vertical="center" wrapText="1"/>
    </xf>
    <xf numFmtId="0" fontId="18" fillId="33" borderId="21" xfId="0" applyFont="1" applyFill="1" applyBorder="1" applyAlignment="1">
      <alignment horizontal="center" vertical="center" wrapText="1"/>
    </xf>
    <xf numFmtId="0" fontId="18" fillId="0" borderId="23" xfId="0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left" vertical="center" wrapText="1"/>
    </xf>
    <xf numFmtId="0" fontId="18" fillId="0" borderId="24" xfId="0" applyFont="1" applyFill="1" applyBorder="1" applyAlignment="1">
      <alignment horizontal="left" vertical="center"/>
    </xf>
    <xf numFmtId="0" fontId="18" fillId="0" borderId="10" xfId="0" applyFont="1" applyFill="1" applyBorder="1" applyAlignment="1">
      <alignment horizontal="left" vertical="center" wrapText="1"/>
    </xf>
    <xf numFmtId="0" fontId="25" fillId="0" borderId="14" xfId="0" applyFont="1" applyFill="1" applyBorder="1" applyAlignment="1">
      <alignment horizontal="left" vertical="center"/>
    </xf>
    <xf numFmtId="0" fontId="25" fillId="0" borderId="16" xfId="0" applyFont="1" applyFill="1" applyBorder="1" applyAlignment="1">
      <alignment horizontal="left" vertical="center" wrapText="1"/>
    </xf>
    <xf numFmtId="0" fontId="19" fillId="33" borderId="19" xfId="0" applyFont="1" applyFill="1" applyBorder="1" applyAlignment="1">
      <alignment horizontal="left" vertical="center"/>
    </xf>
    <xf numFmtId="0" fontId="19" fillId="33" borderId="21" xfId="0" applyFont="1" applyFill="1" applyBorder="1" applyAlignment="1">
      <alignment horizontal="left" vertical="center"/>
    </xf>
    <xf numFmtId="0" fontId="19" fillId="33" borderId="21" xfId="0" applyFont="1" applyFill="1" applyBorder="1" applyAlignment="1">
      <alignment horizontal="left" vertical="center" wrapText="1"/>
    </xf>
    <xf numFmtId="0" fontId="19" fillId="33" borderId="16" xfId="0" applyFont="1" applyFill="1" applyBorder="1" applyAlignment="1">
      <alignment horizontal="left" vertical="center" wrapText="1"/>
    </xf>
    <xf numFmtId="0" fontId="18" fillId="0" borderId="14" xfId="0" applyFont="1" applyFill="1" applyBorder="1" applyAlignment="1">
      <alignment horizontal="left" vertical="center" wrapText="1"/>
    </xf>
    <xf numFmtId="2" fontId="18" fillId="33" borderId="12" xfId="0" applyNumberFormat="1" applyFont="1" applyFill="1" applyBorder="1" applyAlignment="1">
      <alignment horizontal="right" vertical="center"/>
    </xf>
    <xf numFmtId="0" fontId="19" fillId="33" borderId="0" xfId="0" applyFont="1" applyFill="1" applyBorder="1" applyAlignment="1">
      <alignment horizontal="left" vertical="center" wrapText="1"/>
    </xf>
    <xf numFmtId="0" fontId="18" fillId="33" borderId="0" xfId="0" applyFont="1" applyFill="1" applyBorder="1" applyAlignment="1">
      <alignment horizontal="left" vertical="center" wrapText="1"/>
    </xf>
    <xf numFmtId="0" fontId="0" fillId="33" borderId="0" xfId="0" applyFill="1" applyAlignment="1">
      <alignment horizontal="left" vertical="center" wrapText="1"/>
    </xf>
    <xf numFmtId="0" fontId="0" fillId="33" borderId="10" xfId="0" applyFill="1" applyBorder="1" applyAlignment="1">
      <alignment vertical="center" wrapText="1"/>
    </xf>
    <xf numFmtId="0" fontId="0" fillId="33" borderId="10" xfId="0" applyFill="1" applyBorder="1" applyAlignment="1">
      <alignment horizontal="center" vertical="center" wrapText="1"/>
    </xf>
    <xf numFmtId="0" fontId="18" fillId="33" borderId="0" xfId="0" applyFont="1" applyFill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0" fontId="0" fillId="0" borderId="10" xfId="0" applyFill="1" applyBorder="1" applyAlignment="1">
      <alignment vertical="center" wrapText="1"/>
    </xf>
    <xf numFmtId="0" fontId="0" fillId="0" borderId="10" xfId="0" applyFill="1" applyBorder="1" applyAlignment="1">
      <alignment horizontal="center" vertical="center" wrapText="1"/>
    </xf>
    <xf numFmtId="0" fontId="18" fillId="0" borderId="0" xfId="0" applyFont="1" applyFill="1" applyAlignment="1">
      <alignment horizontal="left" vertical="center" wrapText="1"/>
    </xf>
    <xf numFmtId="0" fontId="0" fillId="0" borderId="0" xfId="0" applyNumberFormat="1" applyFont="1" applyFill="1" applyBorder="1" applyAlignment="1" applyProtection="1"/>
    <xf numFmtId="2" fontId="18" fillId="33" borderId="25" xfId="0" applyNumberFormat="1" applyFont="1" applyFill="1" applyBorder="1" applyAlignment="1">
      <alignment horizontal="right" vertical="center"/>
    </xf>
  </cellXfs>
  <cellStyles count="42">
    <cellStyle name="1 antraštė" xfId="2" builtinId="16" customBuiltin="1"/>
    <cellStyle name="2 antraštė" xfId="3" builtinId="17" customBuiltin="1"/>
    <cellStyle name="20% – paryškinimas 1" xfId="19" builtinId="30" customBuiltin="1"/>
    <cellStyle name="20% – paryškinimas 2" xfId="23" builtinId="34" customBuiltin="1"/>
    <cellStyle name="20% – paryškinimas 3" xfId="27" builtinId="38" customBuiltin="1"/>
    <cellStyle name="20% – paryškinimas 4" xfId="31" builtinId="42" customBuiltin="1"/>
    <cellStyle name="20% – paryškinimas 5" xfId="35" builtinId="46" customBuiltin="1"/>
    <cellStyle name="20% – paryškinimas 6" xfId="39" builtinId="50" customBuiltin="1"/>
    <cellStyle name="3 antraštė" xfId="4" builtinId="18" customBuiltin="1"/>
    <cellStyle name="4 antraštė" xfId="5" builtinId="19" customBuiltin="1"/>
    <cellStyle name="40% – paryškinimas 1" xfId="20" builtinId="31" customBuiltin="1"/>
    <cellStyle name="40% – paryškinimas 2" xfId="24" builtinId="35" customBuiltin="1"/>
    <cellStyle name="40% – paryškinimas 3" xfId="28" builtinId="39" customBuiltin="1"/>
    <cellStyle name="40% – paryškinimas 4" xfId="32" builtinId="43" customBuiltin="1"/>
    <cellStyle name="40% – paryškinimas 5" xfId="36" builtinId="47" customBuiltin="1"/>
    <cellStyle name="40% – paryškinimas 6" xfId="40" builtinId="51" customBuiltin="1"/>
    <cellStyle name="60% – paryškinimas 1" xfId="21" builtinId="32" customBuiltin="1"/>
    <cellStyle name="60% – paryškinimas 2" xfId="25" builtinId="36" customBuiltin="1"/>
    <cellStyle name="60% – paryškinimas 3" xfId="29" builtinId="40" customBuiltin="1"/>
    <cellStyle name="60% – paryškinimas 4" xfId="33" builtinId="44" customBuiltin="1"/>
    <cellStyle name="60% – paryškinimas 5" xfId="37" builtinId="48" customBuiltin="1"/>
    <cellStyle name="60% – paryškinimas 6" xfId="41" builtinId="52" customBuiltin="1"/>
    <cellStyle name="Aiškinamasis tekstas" xfId="16" builtinId="53" customBuiltin="1"/>
    <cellStyle name="Blogas" xfId="7" builtinId="27" customBuiltin="1"/>
    <cellStyle name="Geras" xfId="6" builtinId="26" customBuiltin="1"/>
    <cellStyle name="Įprastas" xfId="0" builtinId="0" customBuiltin="1"/>
    <cellStyle name="Įspėjimo tekstas" xfId="14" builtinId="11" customBuiltin="1"/>
    <cellStyle name="Išvestis" xfId="10" builtinId="21" customBuiltin="1"/>
    <cellStyle name="Įvestis" xfId="9" builtinId="20" customBuiltin="1"/>
    <cellStyle name="Neutralus" xfId="8" builtinId="28" customBuiltin="1"/>
    <cellStyle name="Paryškinimas 1" xfId="18" builtinId="29" customBuiltin="1"/>
    <cellStyle name="Paryškinimas 2" xfId="22" builtinId="33" customBuiltin="1"/>
    <cellStyle name="Paryškinimas 3" xfId="26" builtinId="37" customBuiltin="1"/>
    <cellStyle name="Paryškinimas 4" xfId="30" builtinId="41" customBuiltin="1"/>
    <cellStyle name="Paryškinimas 5" xfId="34" builtinId="45" customBuiltin="1"/>
    <cellStyle name="Paryškinimas 6" xfId="38" builtinId="49" customBuiltin="1"/>
    <cellStyle name="Pastaba" xfId="15" builtinId="10" customBuiltin="1"/>
    <cellStyle name="Pavadinimas" xfId="1" builtinId="15" customBuiltin="1"/>
    <cellStyle name="Skaičiavimas" xfId="11" builtinId="22" customBuiltin="1"/>
    <cellStyle name="Suma" xfId="17" builtinId="25" customBuiltin="1"/>
    <cellStyle name="Susietas langelis" xfId="12" builtinId="24" customBuiltin="1"/>
    <cellStyle name="Tikrinimo langelis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19"/>
  <sheetViews>
    <sheetView showGridLines="0" tabSelected="1" topLeftCell="A5" zoomScaleSheetLayoutView="100" workbookViewId="0">
      <selection activeCell="B16" sqref="B16:H16"/>
    </sheetView>
  </sheetViews>
  <sheetFormatPr defaultRowHeight="13.2" x14ac:dyDescent="0.25"/>
  <cols>
    <col min="1" max="1" width="5.44140625" style="1" customWidth="1"/>
    <col min="2" max="2" width="10.33203125" style="1" customWidth="1"/>
    <col min="3" max="3" width="3.109375" style="2" customWidth="1"/>
    <col min="4" max="4" width="2.6640625" style="2" customWidth="1"/>
    <col min="5" max="5" width="57.33203125" style="2" customWidth="1"/>
    <col min="6" max="6" width="7.5546875" style="3" customWidth="1"/>
    <col min="7" max="8" width="12.5546875" style="1" customWidth="1"/>
    <col min="9" max="9" width="5.109375" style="1" customWidth="1"/>
    <col min="10" max="16384" width="8.88671875" style="1"/>
  </cols>
  <sheetData>
    <row r="1" spans="1:8" ht="30" customHeight="1" x14ac:dyDescent="0.25">
      <c r="B1" s="4" t="s">
        <v>0</v>
      </c>
      <c r="C1" s="4"/>
      <c r="D1" s="4"/>
      <c r="E1" s="4"/>
      <c r="F1" s="4"/>
      <c r="G1" s="4"/>
      <c r="H1" s="4"/>
    </row>
    <row r="2" spans="1:8" x14ac:dyDescent="0.25">
      <c r="A2" s="5"/>
      <c r="F2" s="6" t="s">
        <v>1</v>
      </c>
      <c r="G2" s="6"/>
      <c r="H2" s="6"/>
    </row>
    <row r="3" spans="1:8" x14ac:dyDescent="0.2">
      <c r="A3" s="5"/>
      <c r="F3" s="7" t="s">
        <v>2</v>
      </c>
      <c r="G3" s="7"/>
      <c r="H3" s="7"/>
    </row>
    <row r="4" spans="1:8" x14ac:dyDescent="0.2">
      <c r="A4" s="5"/>
    </row>
    <row r="5" spans="1:8" x14ac:dyDescent="0.2">
      <c r="A5" s="5"/>
      <c r="B5" s="9" t="s">
        <v>3</v>
      </c>
      <c r="C5" s="9"/>
      <c r="D5" s="9"/>
      <c r="E5" s="9"/>
      <c r="F5" s="9"/>
      <c r="G5" s="9"/>
      <c r="H5" s="9"/>
    </row>
    <row r="6" spans="1:8" x14ac:dyDescent="0.2">
      <c r="A6" s="5"/>
      <c r="B6" s="9"/>
      <c r="C6" s="9"/>
      <c r="D6" s="9"/>
      <c r="E6" s="9"/>
      <c r="F6" s="9"/>
      <c r="G6" s="9"/>
      <c r="H6" s="9"/>
    </row>
    <row r="7" spans="1:8" x14ac:dyDescent="0.2">
      <c r="A7" s="5"/>
      <c r="B7" s="10" t="s">
        <v>4</v>
      </c>
      <c r="C7" s="10"/>
      <c r="D7" s="10"/>
      <c r="E7" s="10"/>
      <c r="F7" s="10"/>
      <c r="G7" s="10"/>
      <c r="H7" s="10"/>
    </row>
    <row r="8" spans="1:8" x14ac:dyDescent="0.2">
      <c r="A8" s="5"/>
      <c r="B8" s="11" t="s">
        <v>5</v>
      </c>
      <c r="C8" s="11"/>
      <c r="D8" s="11"/>
      <c r="E8" s="11"/>
      <c r="F8" s="11"/>
      <c r="G8" s="11"/>
      <c r="H8" s="11"/>
    </row>
    <row r="9" spans="1:8" ht="13.2" customHeight="1" x14ac:dyDescent="0.2">
      <c r="A9" s="5"/>
      <c r="B9" s="10" t="s">
        <v>6</v>
      </c>
      <c r="C9" s="10"/>
      <c r="D9" s="10"/>
      <c r="E9" s="10"/>
      <c r="F9" s="10"/>
      <c r="G9" s="10"/>
      <c r="H9" s="10"/>
    </row>
    <row r="10" spans="1:8" x14ac:dyDescent="0.2">
      <c r="A10" s="5"/>
      <c r="B10" s="12" t="s">
        <v>7</v>
      </c>
      <c r="C10" s="12"/>
      <c r="D10" s="12"/>
      <c r="E10" s="12"/>
      <c r="F10" s="12"/>
      <c r="G10" s="12"/>
      <c r="H10" s="12"/>
    </row>
    <row r="11" spans="1:8" x14ac:dyDescent="0.2">
      <c r="A11" s="5"/>
      <c r="B11" s="13"/>
      <c r="C11" s="13"/>
      <c r="D11" s="13"/>
      <c r="E11" s="13"/>
      <c r="F11" s="13"/>
      <c r="G11" s="13"/>
      <c r="H11" s="13"/>
    </row>
    <row r="12" spans="1:8" x14ac:dyDescent="0.2">
      <c r="A12" s="5"/>
      <c r="B12" s="14"/>
      <c r="C12" s="14"/>
      <c r="D12" s="14"/>
      <c r="E12" s="14"/>
      <c r="F12" s="14"/>
    </row>
    <row r="13" spans="1:8" x14ac:dyDescent="0.2">
      <c r="A13" s="5"/>
      <c r="B13" s="9" t="s">
        <v>8</v>
      </c>
      <c r="C13" s="9"/>
      <c r="D13" s="9"/>
      <c r="E13" s="9"/>
      <c r="F13" s="9"/>
      <c r="G13" s="9"/>
      <c r="H13" s="9"/>
    </row>
    <row r="14" spans="1:8" x14ac:dyDescent="0.2">
      <c r="A14" s="5"/>
      <c r="B14" s="9" t="s">
        <v>9</v>
      </c>
      <c r="C14" s="9"/>
      <c r="D14" s="9"/>
      <c r="E14" s="9"/>
      <c r="F14" s="9"/>
      <c r="G14" s="9"/>
      <c r="H14" s="9"/>
    </row>
    <row r="15" spans="1:8" x14ac:dyDescent="0.2">
      <c r="A15" s="5"/>
      <c r="B15" s="8"/>
      <c r="C15" s="15"/>
      <c r="D15" s="15"/>
      <c r="E15" s="15"/>
      <c r="F15" s="15"/>
      <c r="G15" s="16"/>
      <c r="H15" s="16"/>
    </row>
    <row r="16" spans="1:8" x14ac:dyDescent="0.2">
      <c r="A16" s="5"/>
      <c r="B16" s="17" t="s">
        <v>142</v>
      </c>
      <c r="C16" s="17"/>
      <c r="D16" s="17"/>
      <c r="E16" s="17"/>
      <c r="F16" s="17"/>
      <c r="G16" s="17"/>
      <c r="H16" s="17"/>
    </row>
    <row r="17" spans="1:8" x14ac:dyDescent="0.2">
      <c r="A17" s="5"/>
      <c r="B17" s="19" t="s">
        <v>10</v>
      </c>
      <c r="C17" s="19"/>
      <c r="D17" s="19"/>
      <c r="E17" s="19"/>
      <c r="F17" s="19"/>
      <c r="G17" s="19"/>
      <c r="H17" s="19"/>
    </row>
    <row r="18" spans="1:8" ht="13.2" customHeight="1" x14ac:dyDescent="0.2">
      <c r="A18" s="5"/>
      <c r="B18" s="8"/>
      <c r="C18" s="18"/>
      <c r="D18" s="18"/>
      <c r="E18" s="20" t="s">
        <v>11</v>
      </c>
      <c r="F18" s="20"/>
      <c r="G18" s="20"/>
      <c r="H18" s="20"/>
    </row>
    <row r="19" spans="1:8" ht="67.5" customHeight="1" x14ac:dyDescent="0.2">
      <c r="A19" s="5"/>
      <c r="B19" s="21" t="s">
        <v>12</v>
      </c>
      <c r="C19" s="23" t="s">
        <v>13</v>
      </c>
      <c r="D19" s="25"/>
      <c r="E19" s="24"/>
      <c r="F19" s="26" t="s">
        <v>14</v>
      </c>
      <c r="G19" s="22" t="s">
        <v>15</v>
      </c>
      <c r="H19" s="22" t="s">
        <v>16</v>
      </c>
    </row>
    <row r="20" spans="1:8" s="2" customFormat="1" ht="13.2" customHeight="1" x14ac:dyDescent="0.2">
      <c r="A20" s="5"/>
      <c r="B20" s="22" t="s">
        <v>17</v>
      </c>
      <c r="C20" s="27" t="s">
        <v>18</v>
      </c>
      <c r="D20" s="28"/>
      <c r="E20" s="29"/>
      <c r="F20" s="30"/>
      <c r="G20" s="31">
        <f>SUM(G21,G27,G37,G38,G39)</f>
        <v>47025407.539999999</v>
      </c>
      <c r="H20" s="31">
        <f>SUM(H21,H27,H37,H38,H39)</f>
        <v>46479634.269999996</v>
      </c>
    </row>
    <row r="21" spans="1:8" s="2" customFormat="1" ht="13.2" customHeight="1" x14ac:dyDescent="0.2">
      <c r="A21" s="5"/>
      <c r="B21" s="32" t="s">
        <v>19</v>
      </c>
      <c r="C21" s="33" t="s">
        <v>20</v>
      </c>
      <c r="D21" s="34"/>
      <c r="E21" s="35"/>
      <c r="F21" s="30"/>
      <c r="G21" s="36">
        <f>SUM(G22:G26)</f>
        <v>132453.85999999999</v>
      </c>
      <c r="H21" s="36">
        <f>SUM(H22:H26)</f>
        <v>113194.18</v>
      </c>
    </row>
    <row r="22" spans="1:8" s="2" customFormat="1" ht="13.2" customHeight="1" x14ac:dyDescent="0.2">
      <c r="A22" s="5"/>
      <c r="B22" s="30" t="s">
        <v>21</v>
      </c>
      <c r="C22" s="37"/>
      <c r="D22" s="38" t="s">
        <v>22</v>
      </c>
      <c r="E22" s="39"/>
      <c r="F22" s="40"/>
      <c r="G22" s="36" t="s">
        <v>23</v>
      </c>
      <c r="H22" s="36" t="s">
        <v>23</v>
      </c>
    </row>
    <row r="23" spans="1:8" s="2" customFormat="1" ht="13.2" customHeight="1" x14ac:dyDescent="0.2">
      <c r="A23" s="5"/>
      <c r="B23" s="30" t="s">
        <v>24</v>
      </c>
      <c r="C23" s="37"/>
      <c r="D23" s="38" t="s">
        <v>25</v>
      </c>
      <c r="E23" s="41"/>
      <c r="F23" s="42"/>
      <c r="G23" s="36">
        <v>28440.400000000001</v>
      </c>
      <c r="H23" s="36">
        <v>18464.87</v>
      </c>
    </row>
    <row r="24" spans="1:8" s="2" customFormat="1" ht="13.2" customHeight="1" x14ac:dyDescent="0.2">
      <c r="A24" s="5"/>
      <c r="B24" s="30" t="s">
        <v>26</v>
      </c>
      <c r="C24" s="37"/>
      <c r="D24" s="38" t="s">
        <v>27</v>
      </c>
      <c r="E24" s="41"/>
      <c r="F24" s="42"/>
      <c r="G24" s="36">
        <v>47973.5</v>
      </c>
      <c r="H24" s="36">
        <v>38689.35</v>
      </c>
    </row>
    <row r="25" spans="1:8" s="2" customFormat="1" ht="13.2" customHeight="1" x14ac:dyDescent="0.2">
      <c r="A25" s="5"/>
      <c r="B25" s="30" t="s">
        <v>28</v>
      </c>
      <c r="C25" s="37"/>
      <c r="D25" s="38" t="s">
        <v>29</v>
      </c>
      <c r="E25" s="41"/>
      <c r="F25" s="32"/>
      <c r="G25" s="36">
        <v>56039.96</v>
      </c>
      <c r="H25" s="36">
        <v>56039.96</v>
      </c>
    </row>
    <row r="26" spans="1:8" s="2" customFormat="1" ht="13.2" customHeight="1" x14ac:dyDescent="0.2">
      <c r="A26" s="5"/>
      <c r="B26" s="43" t="s">
        <v>30</v>
      </c>
      <c r="C26" s="37"/>
      <c r="D26" s="44" t="s">
        <v>31</v>
      </c>
      <c r="E26" s="39"/>
      <c r="F26" s="32"/>
      <c r="G26" s="36" t="s">
        <v>23</v>
      </c>
      <c r="H26" s="36" t="s">
        <v>23</v>
      </c>
    </row>
    <row r="27" spans="1:8" s="2" customFormat="1" ht="13.2" customHeight="1" x14ac:dyDescent="0.2">
      <c r="A27" s="5"/>
      <c r="B27" s="45" t="s">
        <v>32</v>
      </c>
      <c r="C27" s="46" t="s">
        <v>33</v>
      </c>
      <c r="D27" s="47"/>
      <c r="E27" s="48"/>
      <c r="F27" s="32"/>
      <c r="G27" s="36">
        <f>SUM(G28:G36)</f>
        <v>38550568.299999997</v>
      </c>
      <c r="H27" s="36">
        <f>SUM(H28:H36)</f>
        <v>38090407.869999997</v>
      </c>
    </row>
    <row r="28" spans="1:8" s="2" customFormat="1" ht="13.2" customHeight="1" x14ac:dyDescent="0.2">
      <c r="A28" s="5"/>
      <c r="B28" s="30" t="s">
        <v>34</v>
      </c>
      <c r="C28" s="37"/>
      <c r="D28" s="38" t="s">
        <v>35</v>
      </c>
      <c r="E28" s="41"/>
      <c r="F28" s="42"/>
      <c r="G28" s="36">
        <v>279548</v>
      </c>
      <c r="H28" s="36">
        <v>279548</v>
      </c>
    </row>
    <row r="29" spans="1:8" s="2" customFormat="1" ht="13.2" customHeight="1" x14ac:dyDescent="0.2">
      <c r="A29" s="5"/>
      <c r="B29" s="30" t="s">
        <v>36</v>
      </c>
      <c r="C29" s="37"/>
      <c r="D29" s="38" t="s">
        <v>37</v>
      </c>
      <c r="E29" s="41"/>
      <c r="F29" s="42"/>
      <c r="G29" s="36">
        <v>5246092.8099999996</v>
      </c>
      <c r="H29" s="36">
        <v>4903730.38</v>
      </c>
    </row>
    <row r="30" spans="1:8" s="2" customFormat="1" ht="13.2" customHeight="1" x14ac:dyDescent="0.2">
      <c r="A30" s="5"/>
      <c r="B30" s="30" t="s">
        <v>38</v>
      </c>
      <c r="C30" s="37"/>
      <c r="D30" s="38" t="s">
        <v>39</v>
      </c>
      <c r="E30" s="41"/>
      <c r="F30" s="42"/>
      <c r="G30" s="36">
        <v>20693179.699999999</v>
      </c>
      <c r="H30" s="36">
        <v>20598566.960000001</v>
      </c>
    </row>
    <row r="31" spans="1:8" s="2" customFormat="1" ht="13.2" customHeight="1" x14ac:dyDescent="0.2">
      <c r="A31" s="5"/>
      <c r="B31" s="30" t="s">
        <v>40</v>
      </c>
      <c r="C31" s="37"/>
      <c r="D31" s="38" t="s">
        <v>41</v>
      </c>
      <c r="E31" s="41"/>
      <c r="F31" s="42"/>
      <c r="G31" s="36">
        <v>2474653.5299999998</v>
      </c>
      <c r="H31" s="36">
        <v>2641624.17</v>
      </c>
    </row>
    <row r="32" spans="1:8" s="2" customFormat="1" ht="13.2" customHeight="1" x14ac:dyDescent="0.2">
      <c r="A32" s="5"/>
      <c r="B32" s="30" t="s">
        <v>42</v>
      </c>
      <c r="C32" s="37"/>
      <c r="D32" s="38" t="s">
        <v>43</v>
      </c>
      <c r="E32" s="41"/>
      <c r="F32" s="42"/>
      <c r="G32" s="36">
        <v>13804.43</v>
      </c>
      <c r="H32" s="36">
        <v>8807.69</v>
      </c>
    </row>
    <row r="33" spans="1:8" s="2" customFormat="1" ht="13.2" customHeight="1" x14ac:dyDescent="0.2">
      <c r="A33" s="5"/>
      <c r="B33" s="30" t="s">
        <v>44</v>
      </c>
      <c r="C33" s="37"/>
      <c r="D33" s="38" t="s">
        <v>45</v>
      </c>
      <c r="E33" s="41"/>
      <c r="F33" s="42"/>
      <c r="G33" s="36">
        <v>128193.85</v>
      </c>
      <c r="H33" s="36">
        <v>34555.699999999997</v>
      </c>
    </row>
    <row r="34" spans="1:8" s="2" customFormat="1" ht="13.2" customHeight="1" x14ac:dyDescent="0.2">
      <c r="A34" s="5"/>
      <c r="B34" s="30" t="s">
        <v>46</v>
      </c>
      <c r="C34" s="37"/>
      <c r="D34" s="38" t="s">
        <v>47</v>
      </c>
      <c r="E34" s="41"/>
      <c r="F34" s="42"/>
      <c r="G34" s="36">
        <v>274742.27</v>
      </c>
      <c r="H34" s="36">
        <v>276645.90999999997</v>
      </c>
    </row>
    <row r="35" spans="1:8" s="2" customFormat="1" ht="13.2" customHeight="1" x14ac:dyDescent="0.2">
      <c r="A35" s="5"/>
      <c r="B35" s="30" t="s">
        <v>48</v>
      </c>
      <c r="C35" s="49"/>
      <c r="D35" s="50" t="s">
        <v>49</v>
      </c>
      <c r="E35" s="51"/>
      <c r="F35" s="42"/>
      <c r="G35" s="36">
        <v>4489.1099999999997</v>
      </c>
      <c r="H35" s="36">
        <v>4489.1099999999997</v>
      </c>
    </row>
    <row r="36" spans="1:8" s="2" customFormat="1" ht="13.2" customHeight="1" x14ac:dyDescent="0.2">
      <c r="A36" s="5"/>
      <c r="B36" s="30" t="s">
        <v>50</v>
      </c>
      <c r="C36" s="37"/>
      <c r="D36" s="38" t="s">
        <v>51</v>
      </c>
      <c r="E36" s="41"/>
      <c r="F36" s="32"/>
      <c r="G36" s="36">
        <v>9435864.5999999996</v>
      </c>
      <c r="H36" s="36">
        <v>9342439.9499999993</v>
      </c>
    </row>
    <row r="37" spans="1:8" s="2" customFormat="1" ht="13.2" customHeight="1" x14ac:dyDescent="0.2">
      <c r="A37" s="5"/>
      <c r="B37" s="32" t="s">
        <v>52</v>
      </c>
      <c r="C37" s="52" t="s">
        <v>53</v>
      </c>
      <c r="D37" s="52"/>
      <c r="E37" s="53"/>
      <c r="F37" s="32"/>
      <c r="G37" s="36">
        <v>8342385.3799999999</v>
      </c>
      <c r="H37" s="36">
        <v>8276032.2199999997</v>
      </c>
    </row>
    <row r="38" spans="1:8" s="2" customFormat="1" ht="13.2" customHeight="1" x14ac:dyDescent="0.2">
      <c r="A38" s="5"/>
      <c r="B38" s="32" t="s">
        <v>54</v>
      </c>
      <c r="C38" s="52" t="s">
        <v>55</v>
      </c>
      <c r="D38" s="52"/>
      <c r="E38" s="53"/>
      <c r="F38" s="42"/>
      <c r="G38" s="36" t="s">
        <v>23</v>
      </c>
      <c r="H38" s="36" t="s">
        <v>23</v>
      </c>
    </row>
    <row r="39" spans="1:8" s="2" customFormat="1" ht="13.2" customHeight="1" x14ac:dyDescent="0.2">
      <c r="A39" s="5"/>
      <c r="B39" s="32" t="s">
        <v>56</v>
      </c>
      <c r="C39" s="52" t="s">
        <v>57</v>
      </c>
      <c r="D39" s="37"/>
      <c r="E39" s="54"/>
      <c r="F39" s="42"/>
      <c r="G39" s="36" t="s">
        <v>23</v>
      </c>
      <c r="H39" s="36" t="s">
        <v>23</v>
      </c>
    </row>
    <row r="40" spans="1:8" s="2" customFormat="1" ht="13.2" customHeight="1" x14ac:dyDescent="0.2">
      <c r="A40" s="5"/>
      <c r="B40" s="22" t="s">
        <v>58</v>
      </c>
      <c r="C40" s="27" t="s">
        <v>59</v>
      </c>
      <c r="D40" s="28"/>
      <c r="E40" s="29"/>
      <c r="F40" s="42"/>
      <c r="G40" s="36">
        <v>6114.03</v>
      </c>
      <c r="H40" s="36">
        <v>6114.03</v>
      </c>
    </row>
    <row r="41" spans="1:8" s="2" customFormat="1" ht="13.2" customHeight="1" x14ac:dyDescent="0.2">
      <c r="A41" s="5"/>
      <c r="B41" s="21" t="s">
        <v>60</v>
      </c>
      <c r="C41" s="55" t="s">
        <v>61</v>
      </c>
      <c r="D41" s="56"/>
      <c r="E41" s="57"/>
      <c r="F41" s="32"/>
      <c r="G41" s="31">
        <f>SUM(G42,G48,G49,G56,G57)</f>
        <v>2426250.7200000002</v>
      </c>
      <c r="H41" s="31">
        <f>SUM(H42,H48,H49,H56,H57)</f>
        <v>1480352.8499999999</v>
      </c>
    </row>
    <row r="42" spans="1:8" s="2" customFormat="1" ht="13.2" customHeight="1" x14ac:dyDescent="0.2">
      <c r="A42" s="5"/>
      <c r="B42" s="58" t="s">
        <v>19</v>
      </c>
      <c r="C42" s="59" t="s">
        <v>62</v>
      </c>
      <c r="D42" s="60"/>
      <c r="E42" s="61"/>
      <c r="F42" s="32"/>
      <c r="G42" s="36">
        <f>SUM(G43:G47)</f>
        <v>66623.959999999992</v>
      </c>
      <c r="H42" s="36">
        <f>SUM(H43:H47)</f>
        <v>191120.23</v>
      </c>
    </row>
    <row r="43" spans="1:8" s="2" customFormat="1" ht="13.2" customHeight="1" x14ac:dyDescent="0.2">
      <c r="A43" s="5"/>
      <c r="B43" s="62" t="s">
        <v>21</v>
      </c>
      <c r="C43" s="49"/>
      <c r="D43" s="50" t="s">
        <v>63</v>
      </c>
      <c r="E43" s="51"/>
      <c r="F43" s="42"/>
      <c r="G43" s="36" t="s">
        <v>23</v>
      </c>
      <c r="H43" s="36" t="s">
        <v>23</v>
      </c>
    </row>
    <row r="44" spans="1:8" s="2" customFormat="1" ht="13.2" customHeight="1" x14ac:dyDescent="0.2">
      <c r="A44" s="5"/>
      <c r="B44" s="62" t="s">
        <v>24</v>
      </c>
      <c r="C44" s="49"/>
      <c r="D44" s="50" t="s">
        <v>64</v>
      </c>
      <c r="E44" s="51"/>
      <c r="F44" s="42"/>
      <c r="G44" s="36">
        <v>61701.45</v>
      </c>
      <c r="H44" s="36">
        <v>928.56</v>
      </c>
    </row>
    <row r="45" spans="1:8" s="2" customFormat="1" x14ac:dyDescent="0.2">
      <c r="A45" s="5"/>
      <c r="B45" s="62" t="s">
        <v>26</v>
      </c>
      <c r="C45" s="49"/>
      <c r="D45" s="50" t="s">
        <v>65</v>
      </c>
      <c r="E45" s="51"/>
      <c r="F45" s="42"/>
      <c r="G45" s="36" t="s">
        <v>23</v>
      </c>
      <c r="H45" s="36" t="s">
        <v>23</v>
      </c>
    </row>
    <row r="46" spans="1:8" s="2" customFormat="1" x14ac:dyDescent="0.2">
      <c r="A46" s="5"/>
      <c r="B46" s="62" t="s">
        <v>28</v>
      </c>
      <c r="C46" s="49"/>
      <c r="D46" s="50" t="s">
        <v>66</v>
      </c>
      <c r="E46" s="51"/>
      <c r="F46" s="42"/>
      <c r="G46" s="36">
        <v>0</v>
      </c>
      <c r="H46" s="36">
        <v>544.5</v>
      </c>
    </row>
    <row r="47" spans="1:8" s="2" customFormat="1" ht="13.2" customHeight="1" x14ac:dyDescent="0.2">
      <c r="A47" s="5"/>
      <c r="B47" s="62" t="s">
        <v>30</v>
      </c>
      <c r="C47" s="56"/>
      <c r="D47" s="65" t="s">
        <v>67</v>
      </c>
      <c r="E47" s="64"/>
      <c r="F47" s="42"/>
      <c r="G47" s="36">
        <v>4922.51</v>
      </c>
      <c r="H47" s="36">
        <v>189647.17</v>
      </c>
    </row>
    <row r="48" spans="1:8" s="2" customFormat="1" ht="13.2" customHeight="1" x14ac:dyDescent="0.2">
      <c r="A48" s="5"/>
      <c r="B48" s="58" t="s">
        <v>32</v>
      </c>
      <c r="C48" s="66" t="s">
        <v>68</v>
      </c>
      <c r="D48" s="67"/>
      <c r="E48" s="68"/>
      <c r="F48" s="32"/>
      <c r="G48" s="36">
        <v>827639.05</v>
      </c>
      <c r="H48" s="36">
        <v>96597.5</v>
      </c>
    </row>
    <row r="49" spans="1:8" s="2" customFormat="1" ht="13.2" customHeight="1" x14ac:dyDescent="0.2">
      <c r="A49" s="5"/>
      <c r="B49" s="58" t="s">
        <v>52</v>
      </c>
      <c r="C49" s="59" t="s">
        <v>69</v>
      </c>
      <c r="D49" s="60"/>
      <c r="E49" s="61"/>
      <c r="F49" s="32"/>
      <c r="G49" s="36">
        <f>SUM(G50:G55)</f>
        <v>1332889.06</v>
      </c>
      <c r="H49" s="36">
        <f>SUM(H50:H55)</f>
        <v>1150461.5599999998</v>
      </c>
    </row>
    <row r="50" spans="1:8" s="2" customFormat="1" ht="13.2" customHeight="1" x14ac:dyDescent="0.2">
      <c r="A50" s="5"/>
      <c r="B50" s="62" t="s">
        <v>70</v>
      </c>
      <c r="C50" s="60"/>
      <c r="D50" s="69" t="s">
        <v>71</v>
      </c>
      <c r="E50" s="70"/>
      <c r="F50" s="32"/>
      <c r="G50" s="36">
        <v>0</v>
      </c>
      <c r="H50" s="36">
        <v>0</v>
      </c>
    </row>
    <row r="51" spans="1:8" s="2" customFormat="1" ht="13.2" customHeight="1" x14ac:dyDescent="0.2">
      <c r="A51" s="5"/>
      <c r="B51" s="71" t="s">
        <v>72</v>
      </c>
      <c r="C51" s="49"/>
      <c r="D51" s="50" t="s">
        <v>73</v>
      </c>
      <c r="E51" s="72"/>
      <c r="F51" s="73"/>
      <c r="G51" s="36" t="s">
        <v>23</v>
      </c>
      <c r="H51" s="36" t="s">
        <v>23</v>
      </c>
    </row>
    <row r="52" spans="1:8" s="2" customFormat="1" ht="13.2" customHeight="1" x14ac:dyDescent="0.2">
      <c r="A52" s="5"/>
      <c r="B52" s="62" t="s">
        <v>74</v>
      </c>
      <c r="C52" s="49"/>
      <c r="D52" s="50" t="s">
        <v>75</v>
      </c>
      <c r="E52" s="51"/>
      <c r="F52" s="32"/>
      <c r="G52" s="36">
        <v>-51.4</v>
      </c>
      <c r="H52" s="36">
        <v>0</v>
      </c>
    </row>
    <row r="53" spans="1:8" s="2" customFormat="1" ht="13.2" customHeight="1" x14ac:dyDescent="0.2">
      <c r="A53" s="5"/>
      <c r="B53" s="62" t="s">
        <v>76</v>
      </c>
      <c r="C53" s="49"/>
      <c r="D53" s="65" t="s">
        <v>77</v>
      </c>
      <c r="E53" s="64"/>
      <c r="F53" s="32"/>
      <c r="G53" s="36">
        <v>36673.72</v>
      </c>
      <c r="H53" s="36">
        <v>40032.68</v>
      </c>
    </row>
    <row r="54" spans="1:8" s="2" customFormat="1" ht="13.2" customHeight="1" x14ac:dyDescent="0.2">
      <c r="A54" s="5"/>
      <c r="B54" s="62" t="s">
        <v>78</v>
      </c>
      <c r="C54" s="49"/>
      <c r="D54" s="50" t="s">
        <v>79</v>
      </c>
      <c r="E54" s="51"/>
      <c r="F54" s="32"/>
      <c r="G54" s="36">
        <v>1296266.74</v>
      </c>
      <c r="H54" s="36">
        <v>1110428.8799999999</v>
      </c>
    </row>
    <row r="55" spans="1:8" s="2" customFormat="1" ht="13.2" customHeight="1" x14ac:dyDescent="0.2">
      <c r="A55" s="5"/>
      <c r="B55" s="62" t="s">
        <v>80</v>
      </c>
      <c r="C55" s="49"/>
      <c r="D55" s="50" t="s">
        <v>81</v>
      </c>
      <c r="E55" s="51"/>
      <c r="F55" s="32"/>
      <c r="G55" s="36">
        <v>0</v>
      </c>
      <c r="H55" s="36">
        <v>0</v>
      </c>
    </row>
    <row r="56" spans="1:8" s="2" customFormat="1" ht="13.2" customHeight="1" x14ac:dyDescent="0.2">
      <c r="A56" s="5"/>
      <c r="B56" s="58" t="s">
        <v>54</v>
      </c>
      <c r="C56" s="74" t="s">
        <v>82</v>
      </c>
      <c r="D56" s="74"/>
      <c r="E56" s="75"/>
      <c r="F56" s="32"/>
      <c r="G56" s="36" t="s">
        <v>23</v>
      </c>
      <c r="H56" s="36" t="s">
        <v>23</v>
      </c>
    </row>
    <row r="57" spans="1:8" s="2" customFormat="1" ht="13.2" customHeight="1" x14ac:dyDescent="0.2">
      <c r="A57" s="5"/>
      <c r="B57" s="58" t="s">
        <v>56</v>
      </c>
      <c r="C57" s="74" t="s">
        <v>83</v>
      </c>
      <c r="D57" s="74"/>
      <c r="E57" s="75"/>
      <c r="F57" s="32"/>
      <c r="G57" s="36">
        <v>199098.65</v>
      </c>
      <c r="H57" s="36">
        <v>42173.56</v>
      </c>
    </row>
    <row r="58" spans="1:8" s="2" customFormat="1" ht="13.2" customHeight="1" x14ac:dyDescent="0.2">
      <c r="A58" s="5"/>
      <c r="B58" s="32"/>
      <c r="C58" s="46" t="s">
        <v>84</v>
      </c>
      <c r="D58" s="47"/>
      <c r="E58" s="48"/>
      <c r="F58" s="32"/>
      <c r="G58" s="36">
        <f>SUM(G20,G40,G41)</f>
        <v>49457772.289999999</v>
      </c>
      <c r="H58" s="36">
        <f>SUM(H20,H40,H41)</f>
        <v>47966101.149999999</v>
      </c>
    </row>
    <row r="59" spans="1:8" s="2" customFormat="1" ht="13.2" customHeight="1" x14ac:dyDescent="0.2">
      <c r="A59" s="5"/>
      <c r="B59" s="22" t="s">
        <v>85</v>
      </c>
      <c r="C59" s="27" t="s">
        <v>86</v>
      </c>
      <c r="D59" s="27"/>
      <c r="E59" s="76"/>
      <c r="F59" s="32"/>
      <c r="G59" s="31">
        <f>SUM(G60:G63)</f>
        <v>46675839.419999994</v>
      </c>
      <c r="H59" s="31">
        <f>SUM(H60:H63)</f>
        <v>45723457.409999996</v>
      </c>
    </row>
    <row r="60" spans="1:8" s="2" customFormat="1" ht="13.2" customHeight="1" x14ac:dyDescent="0.2">
      <c r="A60" s="5"/>
      <c r="B60" s="32" t="s">
        <v>19</v>
      </c>
      <c r="C60" s="52" t="s">
        <v>87</v>
      </c>
      <c r="D60" s="52"/>
      <c r="E60" s="53"/>
      <c r="F60" s="32"/>
      <c r="G60" s="36">
        <v>18198766.350000001</v>
      </c>
      <c r="H60" s="36">
        <v>17573019.18</v>
      </c>
    </row>
    <row r="61" spans="1:8" s="2" customFormat="1" ht="13.2" customHeight="1" x14ac:dyDescent="0.2">
      <c r="A61" s="5"/>
      <c r="B61" s="45" t="s">
        <v>32</v>
      </c>
      <c r="C61" s="46" t="s">
        <v>88</v>
      </c>
      <c r="D61" s="47"/>
      <c r="E61" s="48"/>
      <c r="F61" s="45"/>
      <c r="G61" s="36">
        <v>18261577.32</v>
      </c>
      <c r="H61" s="36">
        <v>17944621.859999999</v>
      </c>
    </row>
    <row r="62" spans="1:8" s="2" customFormat="1" ht="13.2" customHeight="1" x14ac:dyDescent="0.2">
      <c r="A62" s="5"/>
      <c r="B62" s="32" t="s">
        <v>52</v>
      </c>
      <c r="C62" s="77" t="s">
        <v>89</v>
      </c>
      <c r="D62" s="79"/>
      <c r="E62" s="78"/>
      <c r="F62" s="32"/>
      <c r="G62" s="36">
        <v>9227391.7699999996</v>
      </c>
      <c r="H62" s="36">
        <v>9326888.4000000004</v>
      </c>
    </row>
    <row r="63" spans="1:8" s="2" customFormat="1" ht="13.2" customHeight="1" x14ac:dyDescent="0.2">
      <c r="A63" s="5"/>
      <c r="B63" s="32" t="s">
        <v>90</v>
      </c>
      <c r="C63" s="52" t="s">
        <v>91</v>
      </c>
      <c r="D63" s="37"/>
      <c r="E63" s="54"/>
      <c r="F63" s="32"/>
      <c r="G63" s="36">
        <v>988103.98</v>
      </c>
      <c r="H63" s="36">
        <v>878927.97</v>
      </c>
    </row>
    <row r="64" spans="1:8" s="2" customFormat="1" ht="13.2" customHeight="1" x14ac:dyDescent="0.2">
      <c r="A64" s="5"/>
      <c r="B64" s="22" t="s">
        <v>92</v>
      </c>
      <c r="C64" s="27" t="s">
        <v>93</v>
      </c>
      <c r="D64" s="28"/>
      <c r="E64" s="29"/>
      <c r="F64" s="32"/>
      <c r="G64" s="31">
        <f>SUM(G65,G69)</f>
        <v>2075410.84</v>
      </c>
      <c r="H64" s="31">
        <f>SUM(H65,H69)</f>
        <v>1578128.9400000002</v>
      </c>
    </row>
    <row r="65" spans="1:8" s="2" customFormat="1" ht="13.2" customHeight="1" x14ac:dyDescent="0.2">
      <c r="A65" s="5"/>
      <c r="B65" s="32" t="s">
        <v>19</v>
      </c>
      <c r="C65" s="33" t="s">
        <v>94</v>
      </c>
      <c r="D65" s="80"/>
      <c r="E65" s="81"/>
      <c r="F65" s="32"/>
      <c r="G65" s="36">
        <f>SUM(G66:G68)</f>
        <v>372120.45</v>
      </c>
      <c r="H65" s="36">
        <f>SUM(H66:H68)</f>
        <v>347164.29</v>
      </c>
    </row>
    <row r="66" spans="1:8" s="2" customFormat="1" x14ac:dyDescent="0.2">
      <c r="A66" s="5"/>
      <c r="B66" s="30" t="s">
        <v>21</v>
      </c>
      <c r="C66" s="82"/>
      <c r="D66" s="38" t="s">
        <v>95</v>
      </c>
      <c r="E66" s="83"/>
      <c r="F66" s="32"/>
      <c r="G66" s="36">
        <v>372120.45</v>
      </c>
      <c r="H66" s="36">
        <v>347164.29</v>
      </c>
    </row>
    <row r="67" spans="1:8" s="2" customFormat="1" ht="13.2" customHeight="1" x14ac:dyDescent="0.2">
      <c r="A67" s="5"/>
      <c r="B67" s="30" t="s">
        <v>24</v>
      </c>
      <c r="C67" s="37"/>
      <c r="D67" s="38" t="s">
        <v>96</v>
      </c>
      <c r="E67" s="41"/>
      <c r="F67" s="32"/>
      <c r="G67" s="36" t="s">
        <v>23</v>
      </c>
      <c r="H67" s="36" t="s">
        <v>23</v>
      </c>
    </row>
    <row r="68" spans="1:8" s="2" customFormat="1" ht="13.2" customHeight="1" x14ac:dyDescent="0.2">
      <c r="A68" s="5"/>
      <c r="B68" s="30" t="s">
        <v>97</v>
      </c>
      <c r="C68" s="37"/>
      <c r="D68" s="38" t="s">
        <v>98</v>
      </c>
      <c r="E68" s="41"/>
      <c r="F68" s="42"/>
      <c r="G68" s="36" t="s">
        <v>23</v>
      </c>
      <c r="H68" s="36" t="s">
        <v>23</v>
      </c>
    </row>
    <row r="69" spans="1:8" s="84" customFormat="1" ht="13.2" customHeight="1" x14ac:dyDescent="0.2">
      <c r="A69" s="5"/>
      <c r="B69" s="58" t="s">
        <v>32</v>
      </c>
      <c r="C69" s="85" t="s">
        <v>99</v>
      </c>
      <c r="D69" s="86"/>
      <c r="E69" s="87"/>
      <c r="F69" s="58"/>
      <c r="G69" s="36">
        <f>SUM(G70:G75,G78:G83)</f>
        <v>1703290.3900000001</v>
      </c>
      <c r="H69" s="36">
        <f>SUM(H70:H75,H78:H83)</f>
        <v>1230964.6500000001</v>
      </c>
    </row>
    <row r="70" spans="1:8" s="2" customFormat="1" ht="13.2" customHeight="1" x14ac:dyDescent="0.2">
      <c r="A70" s="5"/>
      <c r="B70" s="30" t="s">
        <v>34</v>
      </c>
      <c r="C70" s="37"/>
      <c r="D70" s="38" t="s">
        <v>100</v>
      </c>
      <c r="E70" s="39"/>
      <c r="F70" s="32"/>
      <c r="G70" s="36" t="s">
        <v>23</v>
      </c>
      <c r="H70" s="36" t="s">
        <v>23</v>
      </c>
    </row>
    <row r="71" spans="1:8" s="2" customFormat="1" ht="13.2" customHeight="1" x14ac:dyDescent="0.2">
      <c r="A71" s="5"/>
      <c r="B71" s="30" t="s">
        <v>36</v>
      </c>
      <c r="C71" s="82"/>
      <c r="D71" s="38" t="s">
        <v>101</v>
      </c>
      <c r="E71" s="83"/>
      <c r="F71" s="32"/>
      <c r="G71" s="36">
        <v>20404.07</v>
      </c>
      <c r="H71" s="36">
        <v>26497.68</v>
      </c>
    </row>
    <row r="72" spans="1:8" s="2" customFormat="1" x14ac:dyDescent="0.2">
      <c r="A72" s="5"/>
      <c r="B72" s="30" t="s">
        <v>38</v>
      </c>
      <c r="C72" s="82"/>
      <c r="D72" s="38" t="s">
        <v>102</v>
      </c>
      <c r="E72" s="83"/>
      <c r="F72" s="32"/>
      <c r="G72" s="36" t="s">
        <v>23</v>
      </c>
      <c r="H72" s="36" t="s">
        <v>23</v>
      </c>
    </row>
    <row r="73" spans="1:8" s="2" customFormat="1" x14ac:dyDescent="0.2">
      <c r="A73" s="5"/>
      <c r="B73" s="88" t="s">
        <v>40</v>
      </c>
      <c r="C73" s="60"/>
      <c r="D73" s="89" t="s">
        <v>103</v>
      </c>
      <c r="E73" s="70"/>
      <c r="F73" s="32"/>
      <c r="G73" s="36">
        <v>32306.32</v>
      </c>
      <c r="H73" s="36">
        <v>774.48</v>
      </c>
    </row>
    <row r="74" spans="1:8" s="2" customFormat="1" x14ac:dyDescent="0.2">
      <c r="A74" s="5"/>
      <c r="B74" s="32" t="s">
        <v>42</v>
      </c>
      <c r="C74" s="44"/>
      <c r="D74" s="44" t="s">
        <v>104</v>
      </c>
      <c r="E74" s="39"/>
      <c r="F74" s="90"/>
      <c r="G74" s="36" t="s">
        <v>23</v>
      </c>
      <c r="H74" s="36" t="s">
        <v>23</v>
      </c>
    </row>
    <row r="75" spans="1:8" s="2" customFormat="1" ht="13.2" customHeight="1" x14ac:dyDescent="0.2">
      <c r="A75" s="5"/>
      <c r="B75" s="91" t="s">
        <v>44</v>
      </c>
      <c r="C75" s="86"/>
      <c r="D75" s="92" t="s">
        <v>105</v>
      </c>
      <c r="E75" s="93"/>
      <c r="F75" s="32"/>
      <c r="G75" s="36">
        <f>SUM(G76,G77)</f>
        <v>-57.61</v>
      </c>
      <c r="H75" s="36">
        <f>SUM(H76,H77)</f>
        <v>0</v>
      </c>
    </row>
    <row r="76" spans="1:8" s="2" customFormat="1" ht="13.2" customHeight="1" x14ac:dyDescent="0.2">
      <c r="A76" s="5"/>
      <c r="B76" s="62" t="s">
        <v>106</v>
      </c>
      <c r="C76" s="49"/>
      <c r="D76" s="72"/>
      <c r="E76" s="51" t="s">
        <v>107</v>
      </c>
      <c r="F76" s="32"/>
      <c r="G76" s="36">
        <v>0</v>
      </c>
      <c r="H76" s="36">
        <v>0</v>
      </c>
    </row>
    <row r="77" spans="1:8" s="2" customFormat="1" ht="13.2" customHeight="1" x14ac:dyDescent="0.2">
      <c r="A77" s="5"/>
      <c r="B77" s="62" t="s">
        <v>108</v>
      </c>
      <c r="C77" s="49"/>
      <c r="D77" s="72"/>
      <c r="E77" s="51" t="s">
        <v>109</v>
      </c>
      <c r="F77" s="42"/>
      <c r="G77" s="36">
        <v>-57.61</v>
      </c>
      <c r="H77" s="36">
        <v>0</v>
      </c>
    </row>
    <row r="78" spans="1:8" s="2" customFormat="1" ht="13.2" customHeight="1" x14ac:dyDescent="0.2">
      <c r="A78" s="5"/>
      <c r="B78" s="62" t="s">
        <v>46</v>
      </c>
      <c r="C78" s="67"/>
      <c r="D78" s="94" t="s">
        <v>110</v>
      </c>
      <c r="E78" s="95"/>
      <c r="F78" s="42"/>
      <c r="G78" s="36">
        <v>430606.58</v>
      </c>
      <c r="H78" s="36">
        <v>533240.91</v>
      </c>
    </row>
    <row r="79" spans="1:8" s="2" customFormat="1" ht="13.2" customHeight="1" x14ac:dyDescent="0.2">
      <c r="A79" s="5"/>
      <c r="B79" s="62" t="s">
        <v>48</v>
      </c>
      <c r="C79" s="96"/>
      <c r="D79" s="50" t="s">
        <v>111</v>
      </c>
      <c r="E79" s="97"/>
      <c r="F79" s="32"/>
      <c r="G79" s="36">
        <v>4252.2299999999996</v>
      </c>
      <c r="H79" s="36">
        <v>0</v>
      </c>
    </row>
    <row r="80" spans="1:8" s="2" customFormat="1" ht="13.2" customHeight="1" x14ac:dyDescent="0.2">
      <c r="A80" s="5"/>
      <c r="B80" s="62" t="s">
        <v>50</v>
      </c>
      <c r="C80" s="37"/>
      <c r="D80" s="38" t="s">
        <v>112</v>
      </c>
      <c r="E80" s="41"/>
      <c r="F80" s="32"/>
      <c r="G80" s="36">
        <v>775081.15</v>
      </c>
      <c r="H80" s="36">
        <v>159472.29</v>
      </c>
    </row>
    <row r="81" spans="1:8" s="2" customFormat="1" ht="13.2" customHeight="1" x14ac:dyDescent="0.2">
      <c r="A81" s="5"/>
      <c r="B81" s="62" t="s">
        <v>113</v>
      </c>
      <c r="C81" s="37"/>
      <c r="D81" s="38" t="s">
        <v>114</v>
      </c>
      <c r="E81" s="41"/>
      <c r="F81" s="32"/>
      <c r="G81" s="36">
        <v>751.07</v>
      </c>
      <c r="H81" s="36">
        <v>365.44</v>
      </c>
    </row>
    <row r="82" spans="1:8" s="2" customFormat="1" ht="13.2" customHeight="1" x14ac:dyDescent="0.2">
      <c r="A82" s="5"/>
      <c r="B82" s="30" t="s">
        <v>115</v>
      </c>
      <c r="C82" s="49"/>
      <c r="D82" s="50" t="s">
        <v>116</v>
      </c>
      <c r="E82" s="51"/>
      <c r="F82" s="32"/>
      <c r="G82" s="36">
        <v>431606.01</v>
      </c>
      <c r="H82" s="36">
        <v>501569.28000000003</v>
      </c>
    </row>
    <row r="83" spans="1:8" s="2" customFormat="1" ht="13.2" customHeight="1" x14ac:dyDescent="0.2">
      <c r="A83" s="5"/>
      <c r="B83" s="30" t="s">
        <v>117</v>
      </c>
      <c r="C83" s="37"/>
      <c r="D83" s="38" t="s">
        <v>118</v>
      </c>
      <c r="E83" s="41"/>
      <c r="F83" s="42"/>
      <c r="G83" s="36">
        <v>8340.57</v>
      </c>
      <c r="H83" s="36">
        <v>9044.57</v>
      </c>
    </row>
    <row r="84" spans="1:8" s="2" customFormat="1" ht="13.2" customHeight="1" x14ac:dyDescent="0.2">
      <c r="A84" s="5"/>
      <c r="B84" s="22" t="s">
        <v>119</v>
      </c>
      <c r="C84" s="98" t="s">
        <v>120</v>
      </c>
      <c r="D84" s="99"/>
      <c r="E84" s="100"/>
      <c r="F84" s="42"/>
      <c r="G84" s="31">
        <f>SUM(G85,G86,G89,G90)</f>
        <v>706522.03</v>
      </c>
      <c r="H84" s="31">
        <f>SUM(H85,H86,H89,H90)</f>
        <v>664514.80000000307</v>
      </c>
    </row>
    <row r="85" spans="1:8" s="2" customFormat="1" ht="13.2" customHeight="1" x14ac:dyDescent="0.2">
      <c r="A85" s="5"/>
      <c r="B85" s="32" t="s">
        <v>19</v>
      </c>
      <c r="C85" s="52" t="s">
        <v>121</v>
      </c>
      <c r="D85" s="37"/>
      <c r="E85" s="54"/>
      <c r="F85" s="42"/>
      <c r="G85" s="36" t="s">
        <v>23</v>
      </c>
      <c r="H85" s="36" t="s">
        <v>23</v>
      </c>
    </row>
    <row r="86" spans="1:8" s="2" customFormat="1" ht="13.2" customHeight="1" x14ac:dyDescent="0.2">
      <c r="A86" s="5"/>
      <c r="B86" s="32" t="s">
        <v>32</v>
      </c>
      <c r="C86" s="33" t="s">
        <v>122</v>
      </c>
      <c r="D86" s="80"/>
      <c r="E86" s="81"/>
      <c r="F86" s="32"/>
      <c r="G86" s="36">
        <f>SUM(G87,G88)</f>
        <v>81993.210000000006</v>
      </c>
      <c r="H86" s="36">
        <f>SUM(H87,H88)</f>
        <v>81993.210000000006</v>
      </c>
    </row>
    <row r="87" spans="1:8" s="2" customFormat="1" ht="13.2" customHeight="1" x14ac:dyDescent="0.2">
      <c r="A87" s="5"/>
      <c r="B87" s="30" t="s">
        <v>34</v>
      </c>
      <c r="C87" s="37"/>
      <c r="D87" s="38" t="s">
        <v>123</v>
      </c>
      <c r="E87" s="41"/>
      <c r="F87" s="32"/>
      <c r="G87" s="36">
        <v>81993.210000000006</v>
      </c>
      <c r="H87" s="36">
        <v>81993.210000000006</v>
      </c>
    </row>
    <row r="88" spans="1:8" s="2" customFormat="1" ht="13.2" customHeight="1" x14ac:dyDescent="0.2">
      <c r="A88" s="5"/>
      <c r="B88" s="30" t="s">
        <v>36</v>
      </c>
      <c r="C88" s="37"/>
      <c r="D88" s="38" t="s">
        <v>124</v>
      </c>
      <c r="E88" s="41"/>
      <c r="F88" s="32"/>
      <c r="G88" s="36" t="s">
        <v>23</v>
      </c>
      <c r="H88" s="36" t="s">
        <v>23</v>
      </c>
    </row>
    <row r="89" spans="1:8" s="2" customFormat="1" ht="13.2" customHeight="1" x14ac:dyDescent="0.2">
      <c r="A89" s="5"/>
      <c r="B89" s="58" t="s">
        <v>52</v>
      </c>
      <c r="C89" s="72" t="s">
        <v>125</v>
      </c>
      <c r="D89" s="72"/>
      <c r="E89" s="63"/>
      <c r="F89" s="32"/>
      <c r="G89" s="36">
        <v>103706.4</v>
      </c>
      <c r="H89" s="36">
        <v>163706.53</v>
      </c>
    </row>
    <row r="90" spans="1:8" s="2" customFormat="1" ht="13.2" customHeight="1" x14ac:dyDescent="0.2">
      <c r="A90" s="5"/>
      <c r="B90" s="45" t="s">
        <v>54</v>
      </c>
      <c r="C90" s="46" t="s">
        <v>126</v>
      </c>
      <c r="D90" s="47"/>
      <c r="E90" s="48"/>
      <c r="F90" s="32"/>
      <c r="G90" s="36">
        <f>SUM(G91:G92)</f>
        <v>520822.42</v>
      </c>
      <c r="H90" s="115">
        <f>SUM(H91:H92)</f>
        <v>418815.06000000302</v>
      </c>
    </row>
    <row r="91" spans="1:8" s="2" customFormat="1" ht="13.2" customHeight="1" x14ac:dyDescent="0.2">
      <c r="A91" s="5"/>
      <c r="B91" s="30" t="s">
        <v>127</v>
      </c>
      <c r="C91" s="28"/>
      <c r="D91" s="38" t="s">
        <v>128</v>
      </c>
      <c r="E91" s="101"/>
      <c r="F91" s="42"/>
      <c r="G91" s="36">
        <v>102007.36</v>
      </c>
      <c r="H91" s="115">
        <v>30634.100000003</v>
      </c>
    </row>
    <row r="92" spans="1:8" s="2" customFormat="1" ht="13.2" customHeight="1" x14ac:dyDescent="0.2">
      <c r="A92" s="5"/>
      <c r="B92" s="30" t="s">
        <v>129</v>
      </c>
      <c r="C92" s="28"/>
      <c r="D92" s="38" t="s">
        <v>130</v>
      </c>
      <c r="E92" s="101"/>
      <c r="F92" s="42"/>
      <c r="G92" s="36">
        <v>418815.06</v>
      </c>
      <c r="H92" s="115">
        <v>388180.96</v>
      </c>
    </row>
    <row r="93" spans="1:8" s="2" customFormat="1" ht="13.2" customHeight="1" x14ac:dyDescent="0.2">
      <c r="A93" s="5"/>
      <c r="B93" s="22" t="s">
        <v>131</v>
      </c>
      <c r="C93" s="98" t="s">
        <v>132</v>
      </c>
      <c r="D93" s="100"/>
      <c r="E93" s="100"/>
      <c r="F93" s="42"/>
      <c r="G93" s="31"/>
      <c r="H93" s="31"/>
    </row>
    <row r="94" spans="1:8" s="2" customFormat="1" ht="25.5" customHeight="1" x14ac:dyDescent="0.2">
      <c r="A94" s="5"/>
      <c r="B94" s="22"/>
      <c r="C94" s="102" t="s">
        <v>133</v>
      </c>
      <c r="D94" s="65"/>
      <c r="E94" s="64"/>
      <c r="F94" s="32"/>
      <c r="G94" s="103">
        <f>SUM(G59,G64,G84,G93)</f>
        <v>49457772.289999999</v>
      </c>
      <c r="H94" s="103">
        <f>SUM(H59,H64,H84,H93)</f>
        <v>47966101.149999999</v>
      </c>
    </row>
    <row r="95" spans="1:8" s="2" customFormat="1" x14ac:dyDescent="0.2">
      <c r="A95" s="5"/>
      <c r="B95" s="104"/>
      <c r="C95" s="105"/>
      <c r="D95" s="105"/>
      <c r="E95" s="105"/>
      <c r="F95" s="105"/>
      <c r="G95" s="3"/>
      <c r="H95" s="3"/>
    </row>
    <row r="96" spans="1:8" s="2" customFormat="1" ht="13.2" customHeight="1" x14ac:dyDescent="0.2">
      <c r="A96" s="5"/>
      <c r="B96" s="106" t="s">
        <v>134</v>
      </c>
      <c r="C96" s="106"/>
      <c r="D96" s="106"/>
      <c r="E96" s="106"/>
      <c r="F96" s="107"/>
      <c r="G96" s="108" t="s">
        <v>135</v>
      </c>
      <c r="H96" s="108"/>
    </row>
    <row r="97" spans="1:8" s="2" customFormat="1" ht="13.2" customHeight="1" x14ac:dyDescent="0.2">
      <c r="A97" s="5"/>
      <c r="B97" s="109" t="s">
        <v>136</v>
      </c>
      <c r="C97" s="109"/>
      <c r="D97" s="109"/>
      <c r="E97" s="109"/>
      <c r="F97" s="3" t="s">
        <v>137</v>
      </c>
      <c r="G97" s="11" t="s">
        <v>138</v>
      </c>
      <c r="H97" s="11"/>
    </row>
    <row r="98" spans="1:8" s="2" customFormat="1" x14ac:dyDescent="0.2">
      <c r="A98" s="5"/>
      <c r="B98" s="18"/>
      <c r="C98" s="18"/>
      <c r="D98" s="18"/>
      <c r="E98" s="18"/>
      <c r="F98" s="18"/>
      <c r="G98" s="18"/>
      <c r="H98" s="18"/>
    </row>
    <row r="99" spans="1:8" s="2" customFormat="1" ht="13.2" customHeight="1" x14ac:dyDescent="0.2">
      <c r="A99" s="5"/>
      <c r="B99" s="110" t="s">
        <v>139</v>
      </c>
      <c r="C99" s="110"/>
      <c r="D99" s="110"/>
      <c r="E99" s="110"/>
      <c r="F99" s="111"/>
      <c r="G99" s="112" t="s">
        <v>140</v>
      </c>
      <c r="H99" s="112"/>
    </row>
    <row r="100" spans="1:8" s="2" customFormat="1" ht="13.2" customHeight="1" x14ac:dyDescent="0.2">
      <c r="A100" s="5"/>
      <c r="B100" s="113" t="s">
        <v>141</v>
      </c>
      <c r="C100" s="113"/>
      <c r="D100" s="113"/>
      <c r="E100" s="113"/>
      <c r="F100" s="84" t="s">
        <v>137</v>
      </c>
      <c r="G100" s="12" t="s">
        <v>138</v>
      </c>
      <c r="H100" s="12"/>
    </row>
    <row r="101" spans="1:8" s="2" customFormat="1" x14ac:dyDescent="0.2">
      <c r="A101" s="5"/>
      <c r="F101" s="3"/>
    </row>
    <row r="102" spans="1:8" s="2" customFormat="1" x14ac:dyDescent="0.2">
      <c r="A102" s="5"/>
      <c r="F102" s="3"/>
    </row>
    <row r="103" spans="1:8" s="2" customFormat="1" x14ac:dyDescent="0.2">
      <c r="A103" s="5"/>
      <c r="F103" s="3"/>
    </row>
    <row r="104" spans="1:8" s="2" customFormat="1" x14ac:dyDescent="0.2">
      <c r="A104" s="5"/>
      <c r="F104" s="3"/>
    </row>
    <row r="105" spans="1:8" s="2" customFormat="1" x14ac:dyDescent="0.2">
      <c r="A105" s="5"/>
      <c r="F105" s="3"/>
    </row>
    <row r="106" spans="1:8" s="2" customFormat="1" x14ac:dyDescent="0.2">
      <c r="A106" s="5"/>
      <c r="F106" s="3"/>
    </row>
    <row r="107" spans="1:8" s="2" customFormat="1" x14ac:dyDescent="0.2">
      <c r="A107" s="5"/>
      <c r="F107" s="3"/>
    </row>
    <row r="108" spans="1:8" s="2" customFormat="1" x14ac:dyDescent="0.2">
      <c r="A108" s="5"/>
      <c r="F108" s="3"/>
    </row>
    <row r="109" spans="1:8" s="2" customFormat="1" x14ac:dyDescent="0.2">
      <c r="A109" s="5"/>
      <c r="F109" s="3"/>
    </row>
    <row r="110" spans="1:8" s="2" customFormat="1" x14ac:dyDescent="0.2">
      <c r="A110" s="5"/>
      <c r="F110" s="3"/>
    </row>
    <row r="111" spans="1:8" s="2" customFormat="1" x14ac:dyDescent="0.2">
      <c r="A111" s="5"/>
      <c r="F111" s="3"/>
    </row>
    <row r="112" spans="1:8" s="2" customFormat="1" x14ac:dyDescent="0.2">
      <c r="A112" s="5"/>
      <c r="F112" s="3"/>
    </row>
    <row r="113" spans="1:6" s="2" customFormat="1" x14ac:dyDescent="0.2">
      <c r="A113" s="5"/>
      <c r="F113" s="3"/>
    </row>
    <row r="114" spans="1:6" s="2" customFormat="1" x14ac:dyDescent="0.2">
      <c r="A114" s="5"/>
      <c r="F114" s="3"/>
    </row>
    <row r="115" spans="1:6" s="2" customFormat="1" x14ac:dyDescent="0.2">
      <c r="A115" s="5"/>
      <c r="F115" s="3"/>
    </row>
    <row r="116" spans="1:6" s="2" customFormat="1" x14ac:dyDescent="0.2">
      <c r="A116" s="5"/>
      <c r="F116" s="3"/>
    </row>
    <row r="117" spans="1:6" s="2" customFormat="1" x14ac:dyDescent="0.2">
      <c r="A117" s="5"/>
      <c r="F117" s="3"/>
    </row>
    <row r="118" spans="1:6" s="2" customFormat="1" x14ac:dyDescent="0.2">
      <c r="A118" s="5"/>
      <c r="F118" s="3"/>
    </row>
    <row r="119" spans="1:6" s="2" customFormat="1" x14ac:dyDescent="0.25">
      <c r="A119" s="114"/>
      <c r="F119" s="3"/>
    </row>
  </sheetData>
  <mergeCells count="27">
    <mergeCell ref="B100:E100"/>
    <mergeCell ref="G100:H100"/>
    <mergeCell ref="C94:E94"/>
    <mergeCell ref="B96:E96"/>
    <mergeCell ref="G96:H96"/>
    <mergeCell ref="B97:E97"/>
    <mergeCell ref="G97:H97"/>
    <mergeCell ref="B99:E99"/>
    <mergeCell ref="G99:H99"/>
    <mergeCell ref="B17:H17"/>
    <mergeCell ref="E18:H18"/>
    <mergeCell ref="C19:E19"/>
    <mergeCell ref="D47:E47"/>
    <mergeCell ref="D53:E53"/>
    <mergeCell ref="C62:E62"/>
    <mergeCell ref="B9:H9"/>
    <mergeCell ref="B10:H11"/>
    <mergeCell ref="B12:F12"/>
    <mergeCell ref="B13:H13"/>
    <mergeCell ref="B14:H14"/>
    <mergeCell ref="B16:H16"/>
    <mergeCell ref="B1:H1"/>
    <mergeCell ref="F2:H2"/>
    <mergeCell ref="F3:H3"/>
    <mergeCell ref="B5:H6"/>
    <mergeCell ref="B7:H7"/>
    <mergeCell ref="B8:H8"/>
  </mergeCells>
  <printOptions horizontalCentered="1"/>
  <pageMargins left="0.55118110236220474" right="0.55118110236220474" top="0.6692913385826772" bottom="0.23622047244094491" header="0.31496062992125984" footer="0.11811023622047245"/>
  <pageSetup paperSize="9" scale="75" orientation="portrait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Įvardytieji diapazonai</vt:lpstr>
      </vt:variant>
      <vt:variant>
        <vt:i4>1</vt:i4>
      </vt:variant>
    </vt:vector>
  </HeadingPairs>
  <TitlesOfParts>
    <vt:vector size="2" baseType="lpstr">
      <vt:lpstr>2</vt:lpstr>
      <vt:lpstr>'2'!Print_Titles</vt:lpstr>
    </vt:vector>
  </TitlesOfParts>
  <Company>LR finansų ministerija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 VSAFAS pakeitimo projekto priedai</dc:title>
  <dc:creator>Anna Belych</dc:creator>
  <cp:lastModifiedBy>Ramunė Vidžiūnienė</cp:lastModifiedBy>
  <cp:lastPrinted>2017-06-13T08:22:39Z</cp:lastPrinted>
  <dcterms:created xsi:type="dcterms:W3CDTF">2009-07-20T14:30:53Z</dcterms:created>
  <dcterms:modified xsi:type="dcterms:W3CDTF">2023-12-07T14:55:39Z</dcterms:modified>
</cp:coreProperties>
</file>